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26775" windowHeight="13800"/>
  </bookViews>
  <sheets>
    <sheet name="Parametry" sheetId="1" r:id="rId1"/>
    <sheet name="Rekapitulace" sheetId="3" r:id="rId2"/>
    <sheet name="Rozpočet" sheetId="2" r:id="rId3"/>
  </sheets>
  <definedNames>
    <definedName name="_xlnm.Print_Area" localSheetId="0">Parametry!$A$1:$B$34</definedName>
    <definedName name="_xlnm.Print_Area" localSheetId="1">Rekapitulace!$A$1:$C$37</definedName>
    <definedName name="_xlnm.Print_Area" localSheetId="2">Rozpočet!$A$1:$H$168</definedName>
  </definedNames>
  <calcPr calcId="125725"/>
</workbook>
</file>

<file path=xl/calcChain.xml><?xml version="1.0" encoding="utf-8"?>
<calcChain xmlns="http://schemas.openxmlformats.org/spreadsheetml/2006/main">
  <c r="H114" i="2"/>
  <c r="C32" i="3"/>
  <c r="B26"/>
  <c r="C26" s="1"/>
  <c r="C11"/>
  <c r="C10"/>
  <c r="C9"/>
  <c r="H168" i="2"/>
  <c r="G166"/>
  <c r="H166" s="1"/>
  <c r="E166"/>
  <c r="H165"/>
  <c r="G165"/>
  <c r="E165"/>
  <c r="H163"/>
  <c r="G163"/>
  <c r="E163"/>
  <c r="H162"/>
  <c r="G162"/>
  <c r="E162"/>
  <c r="H160"/>
  <c r="G160"/>
  <c r="E160"/>
  <c r="H158"/>
  <c r="G158"/>
  <c r="E158"/>
  <c r="H156"/>
  <c r="G156"/>
  <c r="E156"/>
  <c r="G155"/>
  <c r="E155"/>
  <c r="H154"/>
  <c r="G154"/>
  <c r="E154"/>
  <c r="H153"/>
  <c r="G153"/>
  <c r="E153"/>
  <c r="G152"/>
  <c r="E152"/>
  <c r="H151"/>
  <c r="G151"/>
  <c r="E151"/>
  <c r="H150"/>
  <c r="G150"/>
  <c r="E150"/>
  <c r="H149"/>
  <c r="G149"/>
  <c r="E149"/>
  <c r="H147"/>
  <c r="H143"/>
  <c r="G143"/>
  <c r="E143"/>
  <c r="H142"/>
  <c r="G142"/>
  <c r="E142"/>
  <c r="H141"/>
  <c r="G141"/>
  <c r="E141"/>
  <c r="G138"/>
  <c r="H138" s="1"/>
  <c r="E138"/>
  <c r="H136"/>
  <c r="G136"/>
  <c r="E136"/>
  <c r="H135"/>
  <c r="G135"/>
  <c r="E135"/>
  <c r="H134"/>
  <c r="G134"/>
  <c r="E134"/>
  <c r="H133"/>
  <c r="G133"/>
  <c r="E133"/>
  <c r="H132"/>
  <c r="G132"/>
  <c r="E132"/>
  <c r="H131"/>
  <c r="G131"/>
  <c r="E131"/>
  <c r="H129"/>
  <c r="G129"/>
  <c r="E129"/>
  <c r="G128"/>
  <c r="E128"/>
  <c r="H128" s="1"/>
  <c r="H126"/>
  <c r="G126"/>
  <c r="E126"/>
  <c r="H125"/>
  <c r="G125"/>
  <c r="E125"/>
  <c r="G123"/>
  <c r="H123" s="1"/>
  <c r="E123"/>
  <c r="H122"/>
  <c r="G122"/>
  <c r="E122"/>
  <c r="G120"/>
  <c r="E120"/>
  <c r="H120" s="1"/>
  <c r="G119"/>
  <c r="H119" s="1"/>
  <c r="E119"/>
  <c r="H118"/>
  <c r="G118"/>
  <c r="E118"/>
  <c r="G116"/>
  <c r="E116"/>
  <c r="H113"/>
  <c r="G113"/>
  <c r="E113"/>
  <c r="G112"/>
  <c r="E112"/>
  <c r="H112" s="1"/>
  <c r="H111"/>
  <c r="G111"/>
  <c r="E111"/>
  <c r="H109"/>
  <c r="G109"/>
  <c r="E109"/>
  <c r="G106"/>
  <c r="E106"/>
  <c r="H105"/>
  <c r="G105"/>
  <c r="E105"/>
  <c r="H103"/>
  <c r="G103"/>
  <c r="E103"/>
  <c r="H102"/>
  <c r="G102"/>
  <c r="E102"/>
  <c r="H101"/>
  <c r="G101"/>
  <c r="E101"/>
  <c r="G100"/>
  <c r="E100"/>
  <c r="H98"/>
  <c r="G98"/>
  <c r="E98"/>
  <c r="H97"/>
  <c r="G97"/>
  <c r="E97"/>
  <c r="G95"/>
  <c r="E95"/>
  <c r="H93"/>
  <c r="G93"/>
  <c r="E93"/>
  <c r="H92"/>
  <c r="G92"/>
  <c r="E92"/>
  <c r="H91"/>
  <c r="G91"/>
  <c r="E91"/>
  <c r="H90"/>
  <c r="G90"/>
  <c r="E90"/>
  <c r="G89"/>
  <c r="E89"/>
  <c r="H88"/>
  <c r="G88"/>
  <c r="E88"/>
  <c r="H86"/>
  <c r="G86"/>
  <c r="E86"/>
  <c r="H85"/>
  <c r="G85"/>
  <c r="E85"/>
  <c r="H83"/>
  <c r="G83"/>
  <c r="E83"/>
  <c r="H82"/>
  <c r="G82"/>
  <c r="E82"/>
  <c r="G81"/>
  <c r="H81" s="1"/>
  <c r="E81"/>
  <c r="H80"/>
  <c r="G80"/>
  <c r="E80"/>
  <c r="G78"/>
  <c r="E78"/>
  <c r="G77"/>
  <c r="H77" s="1"/>
  <c r="E77"/>
  <c r="H76"/>
  <c r="G76"/>
  <c r="E76"/>
  <c r="G75"/>
  <c r="E75"/>
  <c r="G73"/>
  <c r="H73" s="1"/>
  <c r="E73"/>
  <c r="H72"/>
  <c r="G72"/>
  <c r="E72"/>
  <c r="H71"/>
  <c r="G71"/>
  <c r="E71"/>
  <c r="H70"/>
  <c r="G70"/>
  <c r="E70"/>
  <c r="G69"/>
  <c r="E69"/>
  <c r="H68"/>
  <c r="G68"/>
  <c r="E68"/>
  <c r="H67"/>
  <c r="G67"/>
  <c r="E67"/>
  <c r="G66"/>
  <c r="E66"/>
  <c r="H65"/>
  <c r="G65"/>
  <c r="E65"/>
  <c r="H64"/>
  <c r="G64"/>
  <c r="E64"/>
  <c r="H63"/>
  <c r="G63"/>
  <c r="E63"/>
  <c r="H60"/>
  <c r="G60"/>
  <c r="E60"/>
  <c r="G59"/>
  <c r="H59" s="1"/>
  <c r="E59"/>
  <c r="H58"/>
  <c r="G58"/>
  <c r="E58"/>
  <c r="H56"/>
  <c r="G56"/>
  <c r="E56"/>
  <c r="H55"/>
  <c r="G55"/>
  <c r="E55"/>
  <c r="H53"/>
  <c r="G53"/>
  <c r="E53"/>
  <c r="G52"/>
  <c r="H52" s="1"/>
  <c r="E52"/>
  <c r="H51"/>
  <c r="G51"/>
  <c r="E51"/>
  <c r="G49"/>
  <c r="E49"/>
  <c r="H48"/>
  <c r="G48"/>
  <c r="E48"/>
  <c r="H47"/>
  <c r="G47"/>
  <c r="E47"/>
  <c r="H45"/>
  <c r="G45"/>
  <c r="E45"/>
  <c r="G44"/>
  <c r="H44" s="1"/>
  <c r="E44"/>
  <c r="H42"/>
  <c r="G42"/>
  <c r="E42"/>
  <c r="H41"/>
  <c r="G41"/>
  <c r="E41"/>
  <c r="H40"/>
  <c r="G40"/>
  <c r="E40"/>
  <c r="G39"/>
  <c r="E39"/>
  <c r="H38"/>
  <c r="G38"/>
  <c r="E38"/>
  <c r="H37"/>
  <c r="G37"/>
  <c r="E37"/>
  <c r="G36"/>
  <c r="E36"/>
  <c r="H35"/>
  <c r="G35"/>
  <c r="E35"/>
  <c r="H34"/>
  <c r="G34"/>
  <c r="E34"/>
  <c r="H33"/>
  <c r="G33"/>
  <c r="E33"/>
  <c r="H32"/>
  <c r="G32"/>
  <c r="E32"/>
  <c r="G30"/>
  <c r="E30"/>
  <c r="H29"/>
  <c r="G29"/>
  <c r="E29"/>
  <c r="H27"/>
  <c r="G27"/>
  <c r="E27"/>
  <c r="G26"/>
  <c r="E26"/>
  <c r="H25"/>
  <c r="G25"/>
  <c r="E25"/>
  <c r="H24"/>
  <c r="G24"/>
  <c r="E24"/>
  <c r="H22"/>
  <c r="H20"/>
  <c r="G20"/>
  <c r="E20"/>
  <c r="G19"/>
  <c r="H19" s="1"/>
  <c r="E19"/>
  <c r="G18"/>
  <c r="E18"/>
  <c r="H17"/>
  <c r="G17"/>
  <c r="E17"/>
  <c r="G16"/>
  <c r="H16" s="1"/>
  <c r="E16"/>
  <c r="H15"/>
  <c r="G15"/>
  <c r="E15"/>
  <c r="G14"/>
  <c r="H14" s="1"/>
  <c r="E14"/>
  <c r="H13"/>
  <c r="G13"/>
  <c r="E13"/>
  <c r="H12"/>
  <c r="H10"/>
  <c r="H8"/>
  <c r="G7"/>
  <c r="H6"/>
  <c r="G6"/>
  <c r="E6"/>
  <c r="H5"/>
  <c r="G5"/>
  <c r="E5"/>
  <c r="H4"/>
  <c r="G4"/>
  <c r="E4"/>
  <c r="G3"/>
  <c r="E3"/>
  <c r="H3" s="1"/>
  <c r="G167" l="1"/>
  <c r="C36" i="3" s="1"/>
  <c r="H155" i="2"/>
  <c r="H152"/>
  <c r="E167"/>
  <c r="B36" i="3" s="1"/>
  <c r="H116" i="2"/>
  <c r="H106"/>
  <c r="H100"/>
  <c r="H95"/>
  <c r="H89"/>
  <c r="H78"/>
  <c r="H75"/>
  <c r="H69"/>
  <c r="H66"/>
  <c r="H49"/>
  <c r="H39"/>
  <c r="H36"/>
  <c r="H30"/>
  <c r="H26"/>
  <c r="G144"/>
  <c r="C35" i="3" s="1"/>
  <c r="E144" i="2"/>
  <c r="B35" i="3" s="1"/>
  <c r="H18" i="2"/>
  <c r="H21" s="1"/>
  <c r="G146"/>
  <c r="C33" i="3" s="1"/>
  <c r="G21" i="2"/>
  <c r="C34" i="3" s="1"/>
  <c r="K1" i="2"/>
  <c r="K2" s="1"/>
  <c r="K3" s="1"/>
  <c r="K4" s="1"/>
  <c r="E145" s="1"/>
  <c r="H145" s="1"/>
  <c r="E21"/>
  <c r="B34" i="3" s="1"/>
  <c r="H7" i="2"/>
  <c r="E7"/>
  <c r="H167" l="1"/>
  <c r="H144"/>
  <c r="H146"/>
  <c r="C6" i="3"/>
  <c r="B3"/>
  <c r="B32"/>
  <c r="E146" i="2"/>
  <c r="B4" i="3" l="1"/>
  <c r="B7" s="1"/>
  <c r="B12" s="1"/>
  <c r="C4"/>
  <c r="B33"/>
  <c r="C5"/>
  <c r="C8" l="1"/>
  <c r="C7"/>
  <c r="C12" l="1"/>
  <c r="C15"/>
  <c r="C19" l="1"/>
  <c r="C20"/>
  <c r="C14"/>
  <c r="C13"/>
  <c r="C21" l="1"/>
  <c r="C16"/>
  <c r="C22" l="1"/>
  <c r="B25" s="1"/>
  <c r="C25" s="1"/>
  <c r="C24" l="1"/>
  <c r="C27" l="1"/>
  <c r="C29"/>
  <c r="C30"/>
</calcChain>
</file>

<file path=xl/sharedStrings.xml><?xml version="1.0" encoding="utf-8"?>
<sst xmlns="http://schemas.openxmlformats.org/spreadsheetml/2006/main" count="449" uniqueCount="251">
  <si>
    <t>Název</t>
  </si>
  <si>
    <t>Hodnota</t>
  </si>
  <si>
    <t>Nadpis rekapitulace</t>
  </si>
  <si>
    <t>Akce</t>
  </si>
  <si>
    <t>Sanatorium Jablunkov, Stavební úpravy  1.PP</t>
  </si>
  <si>
    <t>Projekt</t>
  </si>
  <si>
    <t>Investor</t>
  </si>
  <si>
    <t>Sanatorium Jablunkov, a.s.</t>
  </si>
  <si>
    <t>Z. č.</t>
  </si>
  <si>
    <t>0816</t>
  </si>
  <si>
    <t>A. č.</t>
  </si>
  <si>
    <t/>
  </si>
  <si>
    <t>Smlouva</t>
  </si>
  <si>
    <t>Vypracoval</t>
  </si>
  <si>
    <t>Ing.Novák</t>
  </si>
  <si>
    <t>Kontroloval</t>
  </si>
  <si>
    <t>Datum</t>
  </si>
  <si>
    <t>20.8.2016</t>
  </si>
  <si>
    <t>Zpracovatel</t>
  </si>
  <si>
    <t>AF Projekt s.r.o., Potočná 102/13, 795 00 Stará Ves</t>
  </si>
  <si>
    <t>CÚ</t>
  </si>
  <si>
    <t>6/2016</t>
  </si>
  <si>
    <t>Poznámka</t>
  </si>
  <si>
    <t>Rozpočet zpracován v soustavě RTS - položky nezatříděny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</si>
  <si>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</si>
  <si>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</si>
  <si>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</si>
  <si>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</si>
  <si>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</si>
  <si>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</si>
  <si>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</si>
  <si>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</si>
  <si>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</si>
  <si>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</si>
  <si>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</si>
  <si>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</si>
  <si>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</si>
  <si>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</si>
  <si>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</si>
  <si>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</si>
  <si>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</si>
  <si>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</si>
  <si>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</si>
  <si>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</si>
  <si>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</si>
  <si>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</si>
  <si>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</si>
  <si>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</si>
  <si>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0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</si>
  <si>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</si>
  <si>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</si>
  <si>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</si>
  <si>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</si>
  <si>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</si>
  <si>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</si>
  <si>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</si>
  <si>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</si>
  <si>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</si>
  <si>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1. DODÁVKY</t>
  </si>
  <si>
    <t>Rozváděč RS-3, spec. dle vč.04</t>
  </si>
  <si>
    <t>ks</t>
  </si>
  <si>
    <t>Rozváděč RM1, spec. dle vč.05</t>
  </si>
  <si>
    <t>Rozváděč RM2, spec. dle vč.6</t>
  </si>
  <si>
    <t>Rozváděč RM3, spec. dle vč.7</t>
  </si>
  <si>
    <t>Dodávky - celkem</t>
  </si>
  <si>
    <t>2.SILNOPROUD</t>
  </si>
  <si>
    <t>2.1_Svítidla a světelné zdroje</t>
  </si>
  <si>
    <t>SVÍTIDLA VČETNĚ SVĚTELNÝCH ZDROJŮ, PŘEDŘADNÝCH ČÁSTÍ A DALŠÍHO PŘÍSLUŠENSTVÍ,vč.poplatku za recyklaci. Případně použité typy svítidel jsou uvedeny jako vzor, přičemž lze použít srovnatelný ekvivalent</t>
  </si>
  <si>
    <t xml:space="preserve">Svítidlo typ. "B" dle specifikace v příloze č.01-TZ </t>
  </si>
  <si>
    <t xml:space="preserve">Svítidlo typ. "C" dle specifikace v příloze č.01-TZ </t>
  </si>
  <si>
    <t xml:space="preserve">Svítidlo typ. "D1" dle specifikace v příloze č.01-TZ </t>
  </si>
  <si>
    <t xml:space="preserve">Svítidlo typ. "E1" dle specifikace v příloze č.01-TZ </t>
  </si>
  <si>
    <t xml:space="preserve">Svítidlo typ. "F" dle specifikace v příloze č.01-TZ </t>
  </si>
  <si>
    <t xml:space="preserve">Svítidlo typ. "G" dle specifikace v příloze č.01-TZ </t>
  </si>
  <si>
    <t>Y - Svítidlo nouzového osvětlení s vlastním zdrojem a manuálním testováním, přisazené LED svítidlo. Světelné zdroj: LED 3,2W/257 lm. Baterie NiMH, autonomie provozu 3hod. Krytí IP65. Těleso: barva bílá, polykarbonát/ ABS. Difuzor:  polykarbonát. Dodáváno se sadou dělených samolepících ISO piktogramů k označení únikové cesty. Vzor : CEAG, Modus nebo ekvivalent.</t>
  </si>
  <si>
    <t>Z - Prosvětlená značka únikového východu, Samostatné nouzové svítidlo se závěsnou i nástěnnou montáží, pro označení nouzového východu, využívající LED (světelných diod). Těleso v provedení: hliníkový výlisek, vypalovaná smaltovaná bílá barva s bílými koncovými kryty z polykarbonátu. Baterie NiMH, autonomie provozu 3 hod. Krytí IP20, třída ochrany I. Dodáváno se sadou dělených samolepících ISO piktogramů k označení únikové cesty a strop.závěsem. Rozměry: 310 x 35x 250 mm, celkový výkon: 6 W.</t>
  </si>
  <si>
    <t>2.1_Svítidla a světelné zdroje - celkem</t>
  </si>
  <si>
    <t>2.2_Elektromontážní materiál a práce</t>
  </si>
  <si>
    <t>KP 67/2 KRABICE PŘÍSTROJOVÁ PRO VÍCENÁSOBNÉ RÁMEČKY</t>
  </si>
  <si>
    <t>KU 68-1902 KRABICE ODBOČNÁ S VÍČKEM</t>
  </si>
  <si>
    <t>KOM 97 KRABICE ODBOČNÁ S VÍČKEM</t>
  </si>
  <si>
    <t>KO 125 KRABICE ODBOČNÁ</t>
  </si>
  <si>
    <t>KABELOVÉ KRABICOVÉ ROZVODKY IP 65, KABEL. VÝSTUPY S METRICKÝMI VÝVODKAMI, BARVA ŠEDÁ RAL7035, TERMOPLAST</t>
  </si>
  <si>
    <t>D 9125 1,5-2,5 mm2, Cu, 5 pól. svorkovnice, s vnějším upevněním</t>
  </si>
  <si>
    <t>K 9065 2,5-6 mm2, Cu,  5 pól. svorkovnice</t>
  </si>
  <si>
    <t>SVORKOVNICE KRABICOVÁ bezšroubová</t>
  </si>
  <si>
    <t>273-104 3x1-2,5mm2</t>
  </si>
  <si>
    <t>273-105 5x1-2,5mm2</t>
  </si>
  <si>
    <t>273-403 3x1,5-4mm2</t>
  </si>
  <si>
    <t>TRUBKA OHEBNÁ - d20/750N</t>
  </si>
  <si>
    <t>m</t>
  </si>
  <si>
    <t>TRUBKA OHEBNÁ -d25/ 750N</t>
  </si>
  <si>
    <t>TRUBKA OHEBNÁ - d32/ 750N</t>
  </si>
  <si>
    <t>TRUBKA TUHÁ PVC d20/ 750N,barva tmavě šedá</t>
  </si>
  <si>
    <t>TRUBKA TUHÁ PVC d25/750N, tmavě šedá</t>
  </si>
  <si>
    <t>TRUBKA TUHÁ PVC d32/750N,barva tmavě šedá</t>
  </si>
  <si>
    <t>SP 200X4.5 PÁSEK STAHOVACÍ</t>
  </si>
  <si>
    <t>SP 280X4.5 PÁSEK STAHOVACÍ</t>
  </si>
  <si>
    <t>STÍTKY OZNAČOVACÍ</t>
  </si>
  <si>
    <t>Označovací štítek kabelový</t>
  </si>
  <si>
    <t>Označovací štítek na zásuvky</t>
  </si>
  <si>
    <t>OCEL.NOSNÉ KONSTR.PRO PŘÍSTR.</t>
  </si>
  <si>
    <t>do 5kg</t>
  </si>
  <si>
    <t>do 10kg</t>
  </si>
  <si>
    <t>do 50kg</t>
  </si>
  <si>
    <t>KABELOVÝ ŽLAB PLECHOVÝ, ŽÁROVĚ ZINKOVANÝ, VČETNĚ ZÁVĚSŮ,KONZOL, ROHŮ, SPOJ. MAT. A PŘÍSL. S VÍKEM</t>
  </si>
  <si>
    <t>62/50 žlab s víkem</t>
  </si>
  <si>
    <t>125/50 žlab s víkem</t>
  </si>
  <si>
    <t>250/50 žlab s víkem</t>
  </si>
  <si>
    <t>PROTIPOŽÁRNÍ PŘEPÁŽKY EI30 DP1</t>
  </si>
  <si>
    <t xml:space="preserve"> Protip.průchod stěnou, stropem t 30cm</t>
  </si>
  <si>
    <t>m2</t>
  </si>
  <si>
    <t xml:space="preserve"> Protip.průchod stěnou t 15cm</t>
  </si>
  <si>
    <t>MONTÁŽ ROZVODNIC</t>
  </si>
  <si>
    <t xml:space="preserve"> Do  50 kg</t>
  </si>
  <si>
    <t xml:space="preserve"> Do 100 kg</t>
  </si>
  <si>
    <t xml:space="preserve"> Do  200 kg</t>
  </si>
  <si>
    <t>VODIČE,KABELY, ŠŇŮRY</t>
  </si>
  <si>
    <t>KABEL SILOVÝ,IZOLACE PVC</t>
  </si>
  <si>
    <t>CYKY 2Ox1.5 mm2, pevně</t>
  </si>
  <si>
    <t>CYKY 3Ox1.5 mm2, pevně</t>
  </si>
  <si>
    <t>CYKY 3Jx1.5 mm2, pevně</t>
  </si>
  <si>
    <t>CYKY 3Jx2.5 mm2, pevně</t>
  </si>
  <si>
    <t>CYKY 5Jx1.5 mm2, pevně</t>
  </si>
  <si>
    <t>CYKY 5Jx2.5 mm2, pevně</t>
  </si>
  <si>
    <t>CYKY 5Jx4 mm2, pevně</t>
  </si>
  <si>
    <t>CYKY 5Jx6 mm2, pevně</t>
  </si>
  <si>
    <t>CYKY 5Jx10 mm2, pevně</t>
  </si>
  <si>
    <t>CYKY-J 5x16 mm2 , pevně</t>
  </si>
  <si>
    <t>CYKY 5x35 mm2, pevně</t>
  </si>
  <si>
    <t>ŠNŮRA STŘEDNÍ,IZOLACE KAUČUK</t>
  </si>
  <si>
    <t>H07RN-F 3Gx1.5 mm2, pevně</t>
  </si>
  <si>
    <t>H07RN-F 3Gx2.5 mm2, pevně</t>
  </si>
  <si>
    <t>H07RN-F 5Gx1.5 mm2, pevně</t>
  </si>
  <si>
    <t>H07RN-F 5Gx2.5 mm2, pevně</t>
  </si>
  <si>
    <t>UKONČENÍ KABELŮ SMRŠŤOVACÍ ZÁKLOPKOU</t>
  </si>
  <si>
    <t xml:space="preserve"> do 3x4  mm2</t>
  </si>
  <si>
    <t xml:space="preserve"> do 5x4   mm2</t>
  </si>
  <si>
    <t xml:space="preserve"> do 5x10  mm2</t>
  </si>
  <si>
    <t>do 5x50  mm2</t>
  </si>
  <si>
    <t>UKONČENÍ ŠŇŮR V GUMOVÉ HADICI SE ZAPOJENÍM</t>
  </si>
  <si>
    <t>do 3x4   mm2</t>
  </si>
  <si>
    <t>do 5x6   mm2</t>
  </si>
  <si>
    <t>SPÍNAČE, PŘEPÍNAČE modulární koncepce, vícenásobné  rámečky, kompletní vč. krytek, rámečků a signálek, barva bílá, design Schneider UNICA nebo ekvivalent</t>
  </si>
  <si>
    <t>Jednopólový, řazení 1</t>
  </si>
  <si>
    <t>Sériový, řazení 5</t>
  </si>
  <si>
    <t>Střídavý, řazení 6</t>
  </si>
  <si>
    <t>Jednopólový se signální doutnavkou, řazení 1S</t>
  </si>
  <si>
    <t>Talč.ovládač zapínací s orientační doutnavkou, řazení 1/0S</t>
  </si>
  <si>
    <t>Automatický pohybový spínač se soumrak.čidlem, stropní/nástěnné provedení, 360 st., AC230V/ 320W, bílý, provedení IP44</t>
  </si>
  <si>
    <t>ZÁSUVKA nástěnné AC230V/16A, modulární koncepce, vícenásobné , barva bílá/ pro PC hnědá, design Schneider UNICA nebo ekvivalent, s ochrannými clonkami</t>
  </si>
  <si>
    <t>Jednonásobná, chráněná</t>
  </si>
  <si>
    <t>Rámečky k zásuvkám</t>
  </si>
  <si>
    <t>Jednoduchý</t>
  </si>
  <si>
    <t>Dvojnásobný</t>
  </si>
  <si>
    <t>SPÍNAČ IP44 nástěnný</t>
  </si>
  <si>
    <t>Jednopólový, řazení 1, plast IP44</t>
  </si>
  <si>
    <t>Jednopólový, řazení 1So se sig.doutnavkou, plast IP44</t>
  </si>
  <si>
    <t>Sériový, řazení 5, plast, IP44</t>
  </si>
  <si>
    <t>Střídavý, řazení 6, plast, IP44</t>
  </si>
  <si>
    <t>ZÁSUVKA nástěnná AC230V/16A,IP44</t>
  </si>
  <si>
    <t>Jednonásobná s víčkem, plast, IP44</t>
  </si>
  <si>
    <t>Dvojnásobná, plast, IP44</t>
  </si>
  <si>
    <t>ZÁSUVKA PRŮMYSLOVÁ NÁSTĚNNÁ</t>
  </si>
  <si>
    <t>IP44</t>
  </si>
  <si>
    <t>32A,400V,3p+N+E</t>
  </si>
  <si>
    <t>SPÍNAČ paketový,16A, V KRYTU IP65</t>
  </si>
  <si>
    <t>VSN16A/400V  2 patra, 4 kontakty</t>
  </si>
  <si>
    <t>FH00-3A/F Pojistkový odpínač</t>
  </si>
  <si>
    <t>Ks</t>
  </si>
  <si>
    <t>PNA000 100A gG Pojistková vložka</t>
  </si>
  <si>
    <t>UZEMNĚNÍ, POTENCIÁLOVÉ VYROVNÁNÍ</t>
  </si>
  <si>
    <t>EKVIPOTENCIONÁLNÍ SVORKOVNICE</t>
  </si>
  <si>
    <t>EPS1 s krytem</t>
  </si>
  <si>
    <t>ZEMNÍCÍ SVORKA</t>
  </si>
  <si>
    <t>ZS4 zemnicí svorka na baterie</t>
  </si>
  <si>
    <t>ZSA16 zemnicí svorka na potrubí</t>
  </si>
  <si>
    <t>Cu pás.ZS16 Pásek uzemňovací Cu, 0.5m</t>
  </si>
  <si>
    <t>Svorka</t>
  </si>
  <si>
    <t>ST01 na vodovodní potrubí</t>
  </si>
  <si>
    <t>ST03 na vodovodní potrubí</t>
  </si>
  <si>
    <t>VODIČ JEDNOŽILOVÝ, IZOLACE PVC</t>
  </si>
  <si>
    <t>CY 6 mm2,ZŽ, pevně</t>
  </si>
  <si>
    <t>CYA 25 mm2,ZŽ, pevně</t>
  </si>
  <si>
    <t>UKONČENÍ  VODIČŮ KABELOVÝMI OKY LISOVACÍMI  S PŘIPOJENÍM , oka Cu pocínovná dle DIN46234</t>
  </si>
  <si>
    <t xml:space="preserve"> Do   6   mm2</t>
  </si>
  <si>
    <t xml:space="preserve"> Do  25   mm2</t>
  </si>
  <si>
    <t>HODINOVE ZUCTOVACI SAZBY</t>
  </si>
  <si>
    <t xml:space="preserve"> Demontaz stavajiciho elektro zarizeni a rozvodů,včetně likvidace stavebního odpadu a suti</t>
  </si>
  <si>
    <t>hod</t>
  </si>
  <si>
    <t xml:space="preserve"> Zauceni obsluhy</t>
  </si>
  <si>
    <t xml:space="preserve"> Zabezpeceni pracoviste</t>
  </si>
  <si>
    <t xml:space="preserve"> Dokončovací práce, vypínání vedení</t>
  </si>
  <si>
    <t>Úprava stávajícího rozvaděče HR</t>
  </si>
  <si>
    <t>Stavební výpomoc - sekací práce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</si>
  <si>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</si>
  <si>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</si>
  <si>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</si>
  <si>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</si>
  <si>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 - výchozí revize elektroinstalace </t>
  </si>
  <si>
    <t xml:space="preserve"> Spoluprace s reviz.technikem</t>
  </si>
  <si>
    <t>Měření parametrů osvětlovacích soustav s vyhotovením protokolu certifikovaným technikem</t>
  </si>
  <si>
    <t>2.2_Elektromontážní materiál a práce - celkem</t>
  </si>
  <si>
    <t>Podružný materiál</t>
  </si>
  <si>
    <t>2.SILNOPROUD - celkem</t>
  </si>
  <si>
    <t>3. SLABOPROUD</t>
  </si>
  <si>
    <t>KO 100 KRABICE ODBOČNÁ S VÍČKEM</t>
  </si>
  <si>
    <t>LHD 40x20 LIŠTA HRANATÁ (3m) - DVOJITÝ ZÁMEK</t>
  </si>
  <si>
    <t>LH 60X40 LIŠTA HRANATÁ (2m v kartonu)</t>
  </si>
  <si>
    <t>SDĚLOVACÍ KABEL TWIST PAIR</t>
  </si>
  <si>
    <t>Kabel UTP Cat.6, LSOH plášť 332-1, zatažení</t>
  </si>
  <si>
    <t>Datové zásuvky</t>
  </si>
  <si>
    <t>Datová dvojzásuvka 2xRj45 Cat.6 nestíněné  /UTP 110 IDC zapojení 568B - "Leadframe Jack, design TANGO</t>
  </si>
  <si>
    <t>Propojovací kabely</t>
  </si>
  <si>
    <t>Patch kabel UTP 4P, GigaPlus - 1m</t>
  </si>
  <si>
    <t>Měření metalických kabelů 4x UTP kat. 6</t>
  </si>
  <si>
    <t>Úprava umístění stávajícího mikrovlnného spoje</t>
  </si>
  <si>
    <t>Práce spojené se zapojením nových účastnických vývodů SK do stáv. sítě sanatoria</t>
  </si>
  <si>
    <t>SLABOPROUD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</si>
  <si>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</si>
  <si>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</si>
  <si>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</si>
  <si>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</si>
  <si>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</si>
  <si>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</si>
  <si>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</si>
  <si>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</si>
  <si>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</si>
  <si>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</si>
  <si>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</si>
  <si>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</si>
  <si>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</si>
  <si>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</si>
  <si>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</si>
  <si>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</si>
  <si>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</si>
  <si>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</si>
  <si>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</si>
  <si>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</si>
  <si>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</si>
  <si>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</si>
  <si>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</si>
  <si>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</si>
  <si>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</si>
  <si>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s DPH</t>
  </si>
  <si>
    <t>Roční nárůst cen 0,00%</t>
  </si>
  <si>
    <t>Součty odstavců</t>
  </si>
  <si>
    <t xml:space="preserve">  2.1_Svítidla a světelné zdroje</t>
  </si>
  <si>
    <t xml:space="preserve">  2.2_Elektromontážní materiál a práce</t>
  </si>
  <si>
    <t>D.1.4.G Zařízení silnoproudé elektrotechniky</t>
  </si>
  <si>
    <t>02. Soupis prací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</si>
</sst>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1" fillId="2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zoomScaleNormal="100" workbookViewId="0">
      <selection activeCell="B4" sqref="B4"/>
    </sheetView>
  </sheetViews>
  <sheetFormatPr defaultRowHeight="15"/>
  <cols>
    <col min="1" max="1" width="28" style="1" bestFit="1" customWidth="1"/>
    <col min="2" max="2" width="52.5703125" style="1" bestFit="1" customWidth="1"/>
    <col min="3" max="3" width="0" hidden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 ht="15.75">
      <c r="A2" s="2" t="s">
        <v>2</v>
      </c>
      <c r="B2" s="4" t="s">
        <v>250</v>
      </c>
      <c r="C2" s="3"/>
    </row>
    <row r="3" spans="1:3">
      <c r="A3" s="2" t="s">
        <v>3</v>
      </c>
      <c r="B3" s="5" t="s">
        <v>4</v>
      </c>
      <c r="C3" s="3"/>
    </row>
    <row r="4" spans="1:3">
      <c r="A4" s="2" t="s">
        <v>5</v>
      </c>
      <c r="B4" s="5" t="s">
        <v>249</v>
      </c>
      <c r="C4" s="3"/>
    </row>
    <row r="5" spans="1:3">
      <c r="A5" s="2" t="s">
        <v>6</v>
      </c>
      <c r="B5" s="5" t="s">
        <v>7</v>
      </c>
      <c r="C5" s="3"/>
    </row>
    <row r="6" spans="1:3">
      <c r="A6" s="2" t="s">
        <v>8</v>
      </c>
      <c r="B6" s="5" t="s">
        <v>9</v>
      </c>
      <c r="C6" s="3"/>
    </row>
    <row r="7" spans="1:3">
      <c r="A7" s="2" t="s">
        <v>10</v>
      </c>
      <c r="B7" s="5" t="s">
        <v>11</v>
      </c>
      <c r="C7" s="3"/>
    </row>
    <row r="8" spans="1:3">
      <c r="A8" s="2" t="s">
        <v>12</v>
      </c>
      <c r="B8" s="5" t="s">
        <v>11</v>
      </c>
      <c r="C8" s="3"/>
    </row>
    <row r="9" spans="1:3">
      <c r="A9" s="2" t="s">
        <v>13</v>
      </c>
      <c r="B9" s="5" t="s">
        <v>14</v>
      </c>
      <c r="C9" s="3"/>
    </row>
    <row r="10" spans="1:3">
      <c r="A10" s="2" t="s">
        <v>15</v>
      </c>
      <c r="B10" s="5" t="s">
        <v>11</v>
      </c>
      <c r="C10" s="3"/>
    </row>
    <row r="11" spans="1:3">
      <c r="A11" s="2" t="s">
        <v>16</v>
      </c>
      <c r="B11" s="5" t="s">
        <v>17</v>
      </c>
      <c r="C11" s="3"/>
    </row>
    <row r="12" spans="1:3">
      <c r="A12" s="2" t="s">
        <v>18</v>
      </c>
      <c r="B12" s="5" t="s">
        <v>19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11</v>
      </c>
      <c r="B15" s="2" t="s">
        <v>11</v>
      </c>
      <c r="C15" s="3"/>
    </row>
    <row r="16" spans="1:3">
      <c r="A16" s="2" t="s">
        <v>24</v>
      </c>
      <c r="B16" s="6" t="s">
        <v>25</v>
      </c>
      <c r="C16" s="3"/>
    </row>
    <row r="17" spans="1:3">
      <c r="A17" s="2" t="s">
        <v>26</v>
      </c>
      <c r="B17" s="6" t="s">
        <v>27</v>
      </c>
      <c r="C17" s="3"/>
    </row>
    <row r="18" spans="1:3">
      <c r="A18" s="2" t="s">
        <v>28</v>
      </c>
      <c r="B18" s="6" t="s">
        <v>29</v>
      </c>
      <c r="C18" s="3"/>
    </row>
    <row r="19" spans="1:3">
      <c r="A19" s="2" t="s">
        <v>30</v>
      </c>
      <c r="B19" s="6" t="s">
        <v>27</v>
      </c>
      <c r="C19" s="3"/>
    </row>
    <row r="20" spans="1:3">
      <c r="A20" s="2" t="s">
        <v>31</v>
      </c>
      <c r="B20" s="6" t="s">
        <v>27</v>
      </c>
      <c r="C20" s="3"/>
    </row>
    <row r="21" spans="1:3">
      <c r="A21" s="2" t="s">
        <v>32</v>
      </c>
      <c r="B21" s="6" t="s">
        <v>33</v>
      </c>
      <c r="C21" s="3"/>
    </row>
    <row r="22" spans="1:3">
      <c r="A22" s="2" t="s">
        <v>34</v>
      </c>
      <c r="B22" s="6" t="s">
        <v>33</v>
      </c>
      <c r="C22" s="3"/>
    </row>
    <row r="23" spans="1:3">
      <c r="A23" s="2" t="s">
        <v>35</v>
      </c>
      <c r="B23" s="6" t="s">
        <v>36</v>
      </c>
      <c r="C23" s="3"/>
    </row>
    <row r="24" spans="1:3">
      <c r="A24" s="2" t="s">
        <v>37</v>
      </c>
      <c r="B24" s="6" t="s">
        <v>33</v>
      </c>
      <c r="C24" s="3"/>
    </row>
    <row r="25" spans="1:3">
      <c r="A25" s="2" t="s">
        <v>38</v>
      </c>
      <c r="B25" s="6" t="s">
        <v>33</v>
      </c>
      <c r="C25" s="3"/>
    </row>
    <row r="26" spans="1:3">
      <c r="A26" s="2" t="s">
        <v>39</v>
      </c>
      <c r="B26" s="6" t="s">
        <v>40</v>
      </c>
      <c r="C26" s="3"/>
    </row>
    <row r="27" spans="1:3">
      <c r="A27" s="2" t="s">
        <v>41</v>
      </c>
      <c r="B27" s="6" t="s">
        <v>33</v>
      </c>
      <c r="C27" s="3"/>
    </row>
    <row r="28" spans="1:3">
      <c r="A28" s="2" t="s">
        <v>42</v>
      </c>
      <c r="B28" s="6" t="s">
        <v>33</v>
      </c>
      <c r="C28" s="3"/>
    </row>
    <row r="29" spans="1:3">
      <c r="A29" s="2" t="s">
        <v>43</v>
      </c>
      <c r="B29" s="6" t="s">
        <v>33</v>
      </c>
      <c r="C29" s="3"/>
    </row>
    <row r="30" spans="1:3">
      <c r="A30" s="2" t="s">
        <v>44</v>
      </c>
      <c r="B30" s="6" t="s">
        <v>33</v>
      </c>
      <c r="C30" s="3"/>
    </row>
    <row r="31" spans="1:3" ht="26.25">
      <c r="A31" s="7" t="s">
        <v>45</v>
      </c>
      <c r="B31" s="6" t="s">
        <v>46</v>
      </c>
      <c r="C31" s="3"/>
    </row>
    <row r="32" spans="1:3">
      <c r="A32" s="2" t="s">
        <v>47</v>
      </c>
      <c r="B32" s="6" t="s">
        <v>48</v>
      </c>
      <c r="C32" s="3"/>
    </row>
    <row r="33" spans="1:2">
      <c r="A33" s="1" t="s">
        <v>49</v>
      </c>
      <c r="B33" s="1">
        <v>3</v>
      </c>
    </row>
    <row r="34" spans="1:2">
      <c r="A34" s="1" t="s">
        <v>50</v>
      </c>
      <c r="B34" s="1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&amp;CSanatorium Jablunkov, Stavební úpravy  1.PP
D.1.4.G Zařízení silnoproudé elektrotechniky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zoomScaleNormal="100" workbookViewId="0">
      <selection activeCell="A46" sqref="A46"/>
    </sheetView>
  </sheetViews>
  <sheetFormatPr defaultRowHeight="15"/>
  <cols>
    <col min="1" max="1" width="40.140625" style="1" bestFit="1" customWidth="1"/>
    <col min="2" max="2" width="9.85546875" style="9" bestFit="1" customWidth="1"/>
    <col min="3" max="3" width="13.140625" style="9" bestFit="1" customWidth="1"/>
    <col min="4" max="4" width="0" hidden="1" customWidth="1"/>
    <col min="6" max="6" width="0" style="8" hidden="1" customWidth="1"/>
  </cols>
  <sheetData>
    <row r="1" spans="1:4">
      <c r="A1" s="2" t="s">
        <v>0</v>
      </c>
      <c r="B1" s="10" t="s">
        <v>219</v>
      </c>
      <c r="C1" s="10" t="s">
        <v>220</v>
      </c>
      <c r="D1" s="3"/>
    </row>
    <row r="2" spans="1:4">
      <c r="A2" s="5" t="s">
        <v>221</v>
      </c>
      <c r="B2" s="13"/>
      <c r="C2" s="13"/>
      <c r="D2" s="3"/>
    </row>
    <row r="3" spans="1:4">
      <c r="A3" s="2" t="s">
        <v>222</v>
      </c>
      <c r="B3" s="12">
        <f>(Rozpočet!E7)</f>
        <v>0</v>
      </c>
      <c r="C3" s="12"/>
      <c r="D3" s="3"/>
    </row>
    <row r="4" spans="1:4">
      <c r="A4" s="2" t="s">
        <v>223</v>
      </c>
      <c r="B4" s="12">
        <f>B3 * Parametry!B16 / 100</f>
        <v>0</v>
      </c>
      <c r="C4" s="12">
        <f>B3 * Parametry!B17 / 100</f>
        <v>0</v>
      </c>
      <c r="D4" s="3"/>
    </row>
    <row r="5" spans="1:4">
      <c r="A5" s="2" t="s">
        <v>224</v>
      </c>
      <c r="B5" s="12"/>
      <c r="C5" s="12">
        <f>(Rozpočet!E146+Rozpočet!E167) + 0</f>
        <v>0</v>
      </c>
      <c r="D5" s="3"/>
    </row>
    <row r="6" spans="1:4">
      <c r="A6" s="2" t="s">
        <v>225</v>
      </c>
      <c r="B6" s="12"/>
      <c r="C6" s="12">
        <f>(Rozpočet!G7) + (Rozpočet!G146+Rozpočet!G167) + 0</f>
        <v>0</v>
      </c>
      <c r="D6" s="3"/>
    </row>
    <row r="7" spans="1:4">
      <c r="A7" s="6" t="s">
        <v>226</v>
      </c>
      <c r="B7" s="16">
        <f>B3 + B4</f>
        <v>0</v>
      </c>
      <c r="C7" s="16">
        <f>C3 + C4 + C5 + C6</f>
        <v>0</v>
      </c>
      <c r="D7" s="3"/>
    </row>
    <row r="8" spans="1:4">
      <c r="A8" s="2" t="s">
        <v>227</v>
      </c>
      <c r="B8" s="12"/>
      <c r="C8" s="12">
        <f>(C5 + C6) * Parametry!B18 / 100</f>
        <v>0</v>
      </c>
      <c r="D8" s="3"/>
    </row>
    <row r="9" spans="1:4">
      <c r="A9" s="2" t="s">
        <v>228</v>
      </c>
      <c r="B9" s="12"/>
      <c r="C9" s="12">
        <f>0 + 0</f>
        <v>0</v>
      </c>
      <c r="D9" s="3"/>
    </row>
    <row r="10" spans="1:4">
      <c r="A10" s="2" t="s">
        <v>229</v>
      </c>
      <c r="B10" s="12"/>
      <c r="C10" s="12">
        <f>0 + 0</f>
        <v>0</v>
      </c>
      <c r="D10" s="3"/>
    </row>
    <row r="11" spans="1:4">
      <c r="A11" s="2" t="s">
        <v>230</v>
      </c>
      <c r="B11" s="12"/>
      <c r="C11" s="12">
        <f>(C9 + C10) * Parametry!B19 / 100</f>
        <v>0</v>
      </c>
      <c r="D11" s="3"/>
    </row>
    <row r="12" spans="1:4">
      <c r="A12" s="6" t="s">
        <v>231</v>
      </c>
      <c r="B12" s="16">
        <f>B7</f>
        <v>0</v>
      </c>
      <c r="C12" s="16">
        <f>C7 + C8 + C9 + C10 + C11</f>
        <v>0</v>
      </c>
      <c r="D12" s="3"/>
    </row>
    <row r="13" spans="1:4">
      <c r="A13" s="2" t="s">
        <v>232</v>
      </c>
      <c r="B13" s="12"/>
      <c r="C13" s="12">
        <f>(B12 + C12) * Parametry!B20 / 100</f>
        <v>0</v>
      </c>
      <c r="D13" s="3"/>
    </row>
    <row r="14" spans="1:4">
      <c r="A14" s="2" t="s">
        <v>233</v>
      </c>
      <c r="B14" s="12"/>
      <c r="C14" s="12">
        <f>(B12 + C12) * Parametry!B21 / 100</f>
        <v>0</v>
      </c>
      <c r="D14" s="3"/>
    </row>
    <row r="15" spans="1:4">
      <c r="A15" s="2" t="s">
        <v>234</v>
      </c>
      <c r="B15" s="12"/>
      <c r="C15" s="12">
        <f>(B7 + C7) * Parametry!B22 / 100</f>
        <v>0</v>
      </c>
      <c r="D15" s="3"/>
    </row>
    <row r="16" spans="1:4">
      <c r="A16" s="5" t="s">
        <v>235</v>
      </c>
      <c r="B16" s="13"/>
      <c r="C16" s="13">
        <f>B12 + C12 + C13 + C14 + C15</f>
        <v>0</v>
      </c>
      <c r="D16" s="3"/>
    </row>
    <row r="17" spans="1:4">
      <c r="A17" s="2" t="s">
        <v>11</v>
      </c>
      <c r="B17" s="12"/>
      <c r="C17" s="12"/>
      <c r="D17" s="3"/>
    </row>
    <row r="18" spans="1:4">
      <c r="A18" s="5" t="s">
        <v>236</v>
      </c>
      <c r="B18" s="13"/>
      <c r="C18" s="13"/>
      <c r="D18" s="3"/>
    </row>
    <row r="19" spans="1:4">
      <c r="A19" s="2" t="s">
        <v>237</v>
      </c>
      <c r="B19" s="12"/>
      <c r="C19" s="12">
        <f>C12 * Parametry!B23 / 100</f>
        <v>0</v>
      </c>
      <c r="D19" s="3"/>
    </row>
    <row r="20" spans="1:4">
      <c r="A20" s="2" t="s">
        <v>238</v>
      </c>
      <c r="B20" s="12"/>
      <c r="C20" s="12">
        <f>C12 * Parametry!B24 / 100</f>
        <v>0</v>
      </c>
      <c r="D20" s="3"/>
    </row>
    <row r="21" spans="1:4">
      <c r="A21" s="5" t="s">
        <v>239</v>
      </c>
      <c r="B21" s="13"/>
      <c r="C21" s="13">
        <f>C19 + C20</f>
        <v>0</v>
      </c>
      <c r="D21" s="3"/>
    </row>
    <row r="22" spans="1:4">
      <c r="A22" s="2" t="s">
        <v>240</v>
      </c>
      <c r="B22" s="12"/>
      <c r="C22" s="12">
        <f>Parametry!B25 * Parametry!B28 * (C16 * Parametry!B27)^Parametry!B26</f>
        <v>0</v>
      </c>
      <c r="D22" s="3"/>
    </row>
    <row r="23" spans="1:4">
      <c r="A23" s="2" t="s">
        <v>11</v>
      </c>
      <c r="B23" s="12"/>
      <c r="C23" s="12"/>
      <c r="D23" s="3"/>
    </row>
    <row r="24" spans="1:4" ht="15.75">
      <c r="A24" s="4" t="s">
        <v>241</v>
      </c>
      <c r="B24" s="11"/>
      <c r="C24" s="11">
        <f>C16 + C21 + C22</f>
        <v>0</v>
      </c>
      <c r="D24" s="3"/>
    </row>
    <row r="25" spans="1:4">
      <c r="A25" s="2" t="s">
        <v>242</v>
      </c>
      <c r="B25" s="12">
        <f>(SUM(Rozpočet!E3:E6)+SUM(Rozpočet!E149:E166)) + (SUM(Rozpočet!G3:G6)+SUM(Rozpočet!G149:G166)) + B4 + C4 + C8 + C11 + C13 + C14 + C15 + C21 + C22</f>
        <v>0</v>
      </c>
      <c r="C25" s="12">
        <f>B25 * Parametry!B31 / 100</f>
        <v>0</v>
      </c>
      <c r="D25" s="3"/>
    </row>
    <row r="26" spans="1:4">
      <c r="A26" s="2" t="s">
        <v>243</v>
      </c>
      <c r="B26" s="12">
        <f>(SUM(Rozpočet!E157,Rozpočet!E159,Rozpočet!E161,Rozpočet!E164)) + (SUM(Rozpočet!G157,Rozpočet!G159,Rozpočet!G161,Rozpočet!G164))</f>
        <v>0</v>
      </c>
      <c r="C26" s="12">
        <f>B26 * Parametry!B32 / 100</f>
        <v>0</v>
      </c>
      <c r="D26" s="3"/>
    </row>
    <row r="27" spans="1:4" ht="15.75">
      <c r="A27" s="4" t="s">
        <v>244</v>
      </c>
      <c r="B27" s="11"/>
      <c r="C27" s="11">
        <f>C24 + C25 + C26</f>
        <v>0</v>
      </c>
      <c r="D27" s="3"/>
    </row>
    <row r="28" spans="1:4">
      <c r="A28" s="2" t="s">
        <v>11</v>
      </c>
      <c r="B28" s="12"/>
      <c r="C28" s="12"/>
      <c r="D28" s="3"/>
    </row>
    <row r="29" spans="1:4">
      <c r="A29" s="2" t="s">
        <v>245</v>
      </c>
      <c r="B29" s="12"/>
      <c r="C29" s="12">
        <f>C24 * Parametry!B29 / 100</f>
        <v>0</v>
      </c>
      <c r="D29" s="3"/>
    </row>
    <row r="30" spans="1:4">
      <c r="A30" s="2" t="s">
        <v>245</v>
      </c>
      <c r="B30" s="12"/>
      <c r="C30" s="12">
        <f>C24 * Parametry!B30 / 100</f>
        <v>0</v>
      </c>
      <c r="D30" s="3"/>
    </row>
    <row r="31" spans="1:4">
      <c r="A31" s="5" t="s">
        <v>246</v>
      </c>
      <c r="B31" s="17" t="s">
        <v>53</v>
      </c>
      <c r="C31" s="17" t="s">
        <v>55</v>
      </c>
      <c r="D31" s="3"/>
    </row>
    <row r="32" spans="1:4">
      <c r="A32" s="2" t="s">
        <v>58</v>
      </c>
      <c r="B32" s="12">
        <f>(Rozpočet!E7)</f>
        <v>0</v>
      </c>
      <c r="C32" s="12">
        <f>(Rozpočet!G7)</f>
        <v>0</v>
      </c>
      <c r="D32" s="3"/>
    </row>
    <row r="33" spans="1:4">
      <c r="A33" s="2" t="s">
        <v>65</v>
      </c>
      <c r="B33" s="12">
        <f>(Rozpočet!E146)</f>
        <v>0</v>
      </c>
      <c r="C33" s="12">
        <f>(Rozpočet!G146)</f>
        <v>0</v>
      </c>
      <c r="D33" s="3"/>
    </row>
    <row r="34" spans="1:4">
      <c r="A34" s="2" t="s">
        <v>247</v>
      </c>
      <c r="B34" s="12">
        <f>(Rozpočet!E21)</f>
        <v>0</v>
      </c>
      <c r="C34" s="12">
        <f>(Rozpočet!G21)</f>
        <v>0</v>
      </c>
      <c r="D34" s="3"/>
    </row>
    <row r="35" spans="1:4">
      <c r="A35" s="2" t="s">
        <v>248</v>
      </c>
      <c r="B35" s="12">
        <f>(Rozpočet!E144)</f>
        <v>0</v>
      </c>
      <c r="C35" s="12">
        <f>(Rozpočet!G144)</f>
        <v>0</v>
      </c>
      <c r="D35" s="3"/>
    </row>
    <row r="36" spans="1:4">
      <c r="A36" s="2" t="s">
        <v>205</v>
      </c>
      <c r="B36" s="12">
        <f>(Rozpočet!E167)</f>
        <v>0</v>
      </c>
      <c r="C36" s="12">
        <f>(Rozpočet!G167)</f>
        <v>0</v>
      </c>
      <c r="D36" s="3"/>
    </row>
    <row r="37" spans="1:4">
      <c r="A37" s="2" t="s">
        <v>11</v>
      </c>
      <c r="B37" s="12"/>
      <c r="C37" s="12"/>
      <c r="D37" s="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&amp;CSanatorium Jablunkov, Stavební úpravy  1.PP
D.1.4.G Zařízení silnoproudé elektrotechniky</oddHead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8"/>
  <sheetViews>
    <sheetView zoomScaleNormal="100" workbookViewId="0">
      <selection activeCell="F148" sqref="F148"/>
    </sheetView>
  </sheetViews>
  <sheetFormatPr defaultRowHeight="15"/>
  <cols>
    <col min="1" max="1" width="60.28515625" style="21" customWidth="1"/>
    <col min="2" max="2" width="4" style="1" bestFit="1" customWidth="1"/>
    <col min="3" max="3" width="7.85546875" style="9" bestFit="1" customWidth="1"/>
    <col min="4" max="4" width="8.85546875" style="9" bestFit="1" customWidth="1"/>
    <col min="5" max="5" width="13.85546875" style="9" bestFit="1" customWidth="1"/>
    <col min="6" max="6" width="7.85546875" style="9" bestFit="1" customWidth="1"/>
    <col min="7" max="7" width="12.7109375" style="9" bestFit="1" customWidth="1"/>
    <col min="8" max="8" width="11.28515625" style="9" bestFit="1" customWidth="1"/>
    <col min="9" max="10" width="0" hidden="1" customWidth="1"/>
    <col min="11" max="11" width="11" style="8" hidden="1" customWidth="1"/>
  </cols>
  <sheetData>
    <row r="1" spans="1:11">
      <c r="A1" s="7" t="s">
        <v>0</v>
      </c>
      <c r="B1" s="2" t="s">
        <v>51</v>
      </c>
      <c r="C1" s="10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3"/>
      <c r="J1" s="3"/>
      <c r="K1" s="8">
        <f>Parametry!B33/100*E13+Parametry!B33/100*E14+Parametry!B33/100*E15+Parametry!B33/100*E16+Parametry!B33/100*E17+Parametry!B33/100*E18+Parametry!B33/100*E19+Parametry!B33/100*E20+Parametry!B33/100*E24+Parametry!B33/100*E25+Parametry!B33/100*E26+Parametry!B33/100*E27+Parametry!B33/100*E29+Parametry!B33/100*E30+Parametry!B33/100*E32+Parametry!B33/100*E33+Parametry!B33/100*E34+Parametry!B33/100*E35+Parametry!B33/100*E36+Parametry!B33/100*E37+Parametry!B33/100*E38+Parametry!B33/100*E39+Parametry!B33/100*E40</f>
        <v>0</v>
      </c>
    </row>
    <row r="2" spans="1:11" ht="15.75">
      <c r="A2" s="18" t="s">
        <v>58</v>
      </c>
      <c r="B2" s="4" t="s">
        <v>11</v>
      </c>
      <c r="C2" s="11"/>
      <c r="D2" s="11"/>
      <c r="E2" s="11"/>
      <c r="F2" s="11"/>
      <c r="G2" s="11"/>
      <c r="H2" s="11"/>
      <c r="I2" s="3"/>
      <c r="J2" s="3"/>
      <c r="K2" s="8">
        <f>K1+Parametry!B33/100*E41+Parametry!B33/100*E42+Parametry!B33/100*E44+Parametry!B33/100*E45+Parametry!B33/100*E47+Parametry!B33/100*E48+Parametry!B33/100*E49+Parametry!B33/100*E51+Parametry!B33/100*E52+Parametry!B33/100*E53+Parametry!B33/100*E55+Parametry!B33/100*E56+Parametry!B33/100*E58+Parametry!B33/100*E59+Parametry!B33/100*E60+Parametry!B33/100*E63+Parametry!B33/100*E64+Parametry!B33/100*E65+Parametry!B33/100*E66+Parametry!B33/100*E67+Parametry!B33/100*E68+Parametry!B33/100*E69+Parametry!B33/100*E70</f>
        <v>0</v>
      </c>
    </row>
    <row r="3" spans="1:11">
      <c r="A3" s="7" t="s">
        <v>59</v>
      </c>
      <c r="B3" s="2" t="s">
        <v>60</v>
      </c>
      <c r="C3" s="12">
        <v>1</v>
      </c>
      <c r="D3" s="12">
        <v>0</v>
      </c>
      <c r="E3" s="12">
        <f>C3*D3</f>
        <v>0</v>
      </c>
      <c r="F3" s="12">
        <v>0</v>
      </c>
      <c r="G3" s="12">
        <f>C3*F3</f>
        <v>0</v>
      </c>
      <c r="H3" s="12">
        <f>E3+G3</f>
        <v>0</v>
      </c>
      <c r="I3" s="3"/>
      <c r="J3" s="3"/>
      <c r="K3" s="8">
        <f>K2+Parametry!B33/100*E71+Parametry!B34/100*E72+Parametry!B33/100*E73+Parametry!B33/100*E75+Parametry!B33/100*E76+Parametry!B33/100*E77+Parametry!B33/100*E78+Parametry!B33/100*E80+Parametry!B33/100*E81+Parametry!B33/100*E82+Parametry!B33/100*E83+Parametry!B33/100*E85+Parametry!B33/100*E86+Parametry!B33/100*E88+Parametry!B33/100*E89+Parametry!B33/100*E90+Parametry!B33/100*E91+Parametry!B33/100*E92+Parametry!B33/100*E93+Parametry!B33/100*E95+Parametry!B33/100*E97+Parametry!B33/100*E98+Parametry!B33/100*E100</f>
        <v>0</v>
      </c>
    </row>
    <row r="4" spans="1:11">
      <c r="A4" s="7" t="s">
        <v>61</v>
      </c>
      <c r="B4" s="2" t="s">
        <v>60</v>
      </c>
      <c r="C4" s="12">
        <v>1</v>
      </c>
      <c r="D4" s="12">
        <v>0</v>
      </c>
      <c r="E4" s="12">
        <f>C4*D4</f>
        <v>0</v>
      </c>
      <c r="F4" s="12">
        <v>0</v>
      </c>
      <c r="G4" s="12">
        <f>C4*F4</f>
        <v>0</v>
      </c>
      <c r="H4" s="12">
        <f>E4+G4</f>
        <v>0</v>
      </c>
      <c r="I4" s="3"/>
      <c r="J4" s="3"/>
      <c r="K4" s="8">
        <f>K3+Parametry!B33/100*E101+Parametry!B33/100*E102+Parametry!B33/100*E103+Parametry!B33/100*E105+Parametry!B33/100*E106+Parametry!B33/100*E109+Parametry!B33/100*E111+Parametry!B34/100*E112+Parametry!B34/100*E113+Parametry!B33/100*E116+Parametry!B33/100*E118+Parametry!B33/100*E119+Parametry!B33/100*E120+Parametry!B33/100*E122+Parametry!B33/100*E123+Parametry!B33/100*E125+Parametry!B33/100*E126+Parametry!B33/100*E128+Parametry!B33/100*E129+Parametry!B33/100*E131+Parametry!B33/100*E132+Parametry!B33/100*E133</f>
        <v>0</v>
      </c>
    </row>
    <row r="5" spans="1:11">
      <c r="A5" s="7" t="s">
        <v>62</v>
      </c>
      <c r="B5" s="2" t="s">
        <v>60</v>
      </c>
      <c r="C5" s="12">
        <v>1</v>
      </c>
      <c r="D5" s="12">
        <v>0</v>
      </c>
      <c r="E5" s="12">
        <f>C5*D5</f>
        <v>0</v>
      </c>
      <c r="F5" s="12">
        <v>0</v>
      </c>
      <c r="G5" s="12">
        <f>C5*F5</f>
        <v>0</v>
      </c>
      <c r="H5" s="12">
        <f>E5+G5</f>
        <v>0</v>
      </c>
      <c r="I5" s="3"/>
      <c r="J5" s="3"/>
    </row>
    <row r="6" spans="1:11">
      <c r="A6" s="7" t="s">
        <v>63</v>
      </c>
      <c r="B6" s="2" t="s">
        <v>60</v>
      </c>
      <c r="C6" s="12">
        <v>1</v>
      </c>
      <c r="D6" s="12">
        <v>0</v>
      </c>
      <c r="E6" s="12">
        <f>C6*D6</f>
        <v>0</v>
      </c>
      <c r="F6" s="12">
        <v>0</v>
      </c>
      <c r="G6" s="12">
        <f>C6*F6</f>
        <v>0</v>
      </c>
      <c r="H6" s="12">
        <f>E6+G6</f>
        <v>0</v>
      </c>
      <c r="I6" s="3"/>
      <c r="J6" s="3"/>
    </row>
    <row r="7" spans="1:11" ht="15.75">
      <c r="A7" s="18" t="s">
        <v>64</v>
      </c>
      <c r="B7" s="4" t="s">
        <v>11</v>
      </c>
      <c r="C7" s="11"/>
      <c r="D7" s="11"/>
      <c r="E7" s="11">
        <f>SUM(E3:E6)</f>
        <v>0</v>
      </c>
      <c r="F7" s="11"/>
      <c r="G7" s="11">
        <f>SUM(G3:G6)</f>
        <v>0</v>
      </c>
      <c r="H7" s="11">
        <f>SUM(H3:H6)</f>
        <v>0</v>
      </c>
      <c r="I7" s="3"/>
      <c r="J7" s="3"/>
    </row>
    <row r="8" spans="1:11">
      <c r="A8" s="7" t="s">
        <v>11</v>
      </c>
      <c r="B8" s="2" t="s">
        <v>11</v>
      </c>
      <c r="C8" s="12"/>
      <c r="D8" s="12"/>
      <c r="E8" s="12"/>
      <c r="F8" s="12"/>
      <c r="G8" s="12"/>
      <c r="H8" s="12">
        <f>E8+G8</f>
        <v>0</v>
      </c>
      <c r="I8" s="3"/>
      <c r="J8" s="3"/>
    </row>
    <row r="9" spans="1:11" ht="15.75">
      <c r="A9" s="18" t="s">
        <v>65</v>
      </c>
      <c r="B9" s="4" t="s">
        <v>11</v>
      </c>
      <c r="C9" s="11"/>
      <c r="D9" s="11"/>
      <c r="E9" s="11"/>
      <c r="F9" s="11"/>
      <c r="G9" s="11"/>
      <c r="H9" s="11"/>
      <c r="I9" s="3"/>
      <c r="J9" s="3"/>
    </row>
    <row r="10" spans="1:11">
      <c r="A10" s="7" t="s">
        <v>11</v>
      </c>
      <c r="B10" s="2" t="s">
        <v>11</v>
      </c>
      <c r="C10" s="12"/>
      <c r="D10" s="12"/>
      <c r="E10" s="12"/>
      <c r="F10" s="12"/>
      <c r="G10" s="12"/>
      <c r="H10" s="12">
        <f>E10+G10</f>
        <v>0</v>
      </c>
      <c r="I10" s="3"/>
      <c r="J10" s="3"/>
    </row>
    <row r="11" spans="1:11">
      <c r="A11" s="19" t="s">
        <v>66</v>
      </c>
      <c r="B11" s="5" t="s">
        <v>11</v>
      </c>
      <c r="C11" s="13"/>
      <c r="D11" s="13"/>
      <c r="E11" s="13"/>
      <c r="F11" s="13"/>
      <c r="G11" s="13"/>
      <c r="H11" s="13"/>
      <c r="I11" s="3"/>
      <c r="J11" s="3"/>
    </row>
    <row r="12" spans="1:11" ht="60">
      <c r="A12" s="20" t="s">
        <v>67</v>
      </c>
      <c r="B12" s="14" t="s">
        <v>11</v>
      </c>
      <c r="C12" s="15"/>
      <c r="D12" s="15"/>
      <c r="E12" s="15"/>
      <c r="F12" s="15"/>
      <c r="G12" s="15"/>
      <c r="H12" s="15">
        <f t="shared" ref="H12:H20" si="0">E12+G12</f>
        <v>0</v>
      </c>
      <c r="I12" s="3"/>
      <c r="J12" s="3"/>
    </row>
    <row r="13" spans="1:11">
      <c r="A13" s="7" t="s">
        <v>68</v>
      </c>
      <c r="B13" s="2" t="s">
        <v>60</v>
      </c>
      <c r="C13" s="12">
        <v>3</v>
      </c>
      <c r="D13" s="12">
        <v>0</v>
      </c>
      <c r="E13" s="12">
        <f t="shared" ref="E13:E20" si="1">C13*D13</f>
        <v>0</v>
      </c>
      <c r="F13" s="12">
        <v>0</v>
      </c>
      <c r="G13" s="12">
        <f t="shared" ref="G13:G20" si="2">C13*F13</f>
        <v>0</v>
      </c>
      <c r="H13" s="12">
        <f t="shared" si="0"/>
        <v>0</v>
      </c>
      <c r="I13" s="3"/>
      <c r="J13" s="3"/>
    </row>
    <row r="14" spans="1:11">
      <c r="A14" s="7" t="s">
        <v>69</v>
      </c>
      <c r="B14" s="2" t="s">
        <v>60</v>
      </c>
      <c r="C14" s="12">
        <v>25</v>
      </c>
      <c r="D14" s="12">
        <v>0</v>
      </c>
      <c r="E14" s="12">
        <f t="shared" si="1"/>
        <v>0</v>
      </c>
      <c r="F14" s="12">
        <v>0</v>
      </c>
      <c r="G14" s="12">
        <f t="shared" si="2"/>
        <v>0</v>
      </c>
      <c r="H14" s="12">
        <f t="shared" si="0"/>
        <v>0</v>
      </c>
      <c r="I14" s="3"/>
      <c r="J14" s="3"/>
    </row>
    <row r="15" spans="1:11">
      <c r="A15" s="7" t="s">
        <v>70</v>
      </c>
      <c r="B15" s="2" t="s">
        <v>60</v>
      </c>
      <c r="C15" s="12">
        <v>52</v>
      </c>
      <c r="D15" s="12">
        <v>0</v>
      </c>
      <c r="E15" s="12">
        <f t="shared" si="1"/>
        <v>0</v>
      </c>
      <c r="F15" s="12">
        <v>0</v>
      </c>
      <c r="G15" s="12">
        <f t="shared" si="2"/>
        <v>0</v>
      </c>
      <c r="H15" s="12">
        <f t="shared" si="0"/>
        <v>0</v>
      </c>
      <c r="I15" s="3"/>
      <c r="J15" s="3"/>
    </row>
    <row r="16" spans="1:11">
      <c r="A16" s="7" t="s">
        <v>71</v>
      </c>
      <c r="B16" s="2" t="s">
        <v>60</v>
      </c>
      <c r="C16" s="12">
        <v>33</v>
      </c>
      <c r="D16" s="12">
        <v>0</v>
      </c>
      <c r="E16" s="12">
        <f t="shared" si="1"/>
        <v>0</v>
      </c>
      <c r="F16" s="12">
        <v>0</v>
      </c>
      <c r="G16" s="12">
        <f t="shared" si="2"/>
        <v>0</v>
      </c>
      <c r="H16" s="12">
        <f t="shared" si="0"/>
        <v>0</v>
      </c>
      <c r="I16" s="3"/>
      <c r="J16" s="3"/>
    </row>
    <row r="17" spans="1:10">
      <c r="A17" s="7" t="s">
        <v>72</v>
      </c>
      <c r="B17" s="2" t="s">
        <v>60</v>
      </c>
      <c r="C17" s="12">
        <v>7</v>
      </c>
      <c r="D17" s="12">
        <v>0</v>
      </c>
      <c r="E17" s="12">
        <f t="shared" si="1"/>
        <v>0</v>
      </c>
      <c r="F17" s="12">
        <v>0</v>
      </c>
      <c r="G17" s="12">
        <f t="shared" si="2"/>
        <v>0</v>
      </c>
      <c r="H17" s="12">
        <f t="shared" si="0"/>
        <v>0</v>
      </c>
      <c r="I17" s="3"/>
      <c r="J17" s="3"/>
    </row>
    <row r="18" spans="1:10">
      <c r="A18" s="7" t="s">
        <v>73</v>
      </c>
      <c r="B18" s="2" t="s">
        <v>60</v>
      </c>
      <c r="C18" s="12">
        <v>24</v>
      </c>
      <c r="D18" s="12">
        <v>0</v>
      </c>
      <c r="E18" s="12">
        <f t="shared" si="1"/>
        <v>0</v>
      </c>
      <c r="F18" s="12">
        <v>0</v>
      </c>
      <c r="G18" s="12">
        <f t="shared" si="2"/>
        <v>0</v>
      </c>
      <c r="H18" s="12">
        <f t="shared" si="0"/>
        <v>0</v>
      </c>
      <c r="I18" s="3"/>
      <c r="J18" s="3"/>
    </row>
    <row r="19" spans="1:10" ht="77.25">
      <c r="A19" s="22" t="s">
        <v>74</v>
      </c>
      <c r="B19" s="2" t="s">
        <v>60</v>
      </c>
      <c r="C19" s="12">
        <v>35</v>
      </c>
      <c r="D19" s="12">
        <v>0</v>
      </c>
      <c r="E19" s="12">
        <f t="shared" si="1"/>
        <v>0</v>
      </c>
      <c r="F19" s="12">
        <v>0</v>
      </c>
      <c r="G19" s="12">
        <f t="shared" si="2"/>
        <v>0</v>
      </c>
      <c r="H19" s="12">
        <f t="shared" si="0"/>
        <v>0</v>
      </c>
      <c r="I19" s="3"/>
      <c r="J19" s="3"/>
    </row>
    <row r="20" spans="1:10" ht="102.75">
      <c r="A20" s="22" t="s">
        <v>75</v>
      </c>
      <c r="B20" s="2" t="s">
        <v>60</v>
      </c>
      <c r="C20" s="12">
        <v>2</v>
      </c>
      <c r="D20" s="12">
        <v>0</v>
      </c>
      <c r="E20" s="12">
        <f t="shared" si="1"/>
        <v>0</v>
      </c>
      <c r="F20" s="12">
        <v>0</v>
      </c>
      <c r="G20" s="12">
        <f t="shared" si="2"/>
        <v>0</v>
      </c>
      <c r="H20" s="12">
        <f t="shared" si="0"/>
        <v>0</v>
      </c>
      <c r="I20" s="3"/>
      <c r="J20" s="3"/>
    </row>
    <row r="21" spans="1:10">
      <c r="A21" s="19" t="s">
        <v>76</v>
      </c>
      <c r="B21" s="5" t="s">
        <v>11</v>
      </c>
      <c r="C21" s="13"/>
      <c r="D21" s="13"/>
      <c r="E21" s="13">
        <f>SUM(E12:E20)</f>
        <v>0</v>
      </c>
      <c r="F21" s="13"/>
      <c r="G21" s="13">
        <f>SUM(G12:G20)</f>
        <v>0</v>
      </c>
      <c r="H21" s="13">
        <f>SUM(H12:H20)</f>
        <v>0</v>
      </c>
      <c r="I21" s="3"/>
      <c r="J21" s="3"/>
    </row>
    <row r="22" spans="1:10">
      <c r="A22" s="7" t="s">
        <v>11</v>
      </c>
      <c r="B22" s="2" t="s">
        <v>11</v>
      </c>
      <c r="C22" s="12"/>
      <c r="D22" s="12"/>
      <c r="E22" s="12"/>
      <c r="F22" s="12"/>
      <c r="G22" s="12"/>
      <c r="H22" s="12">
        <f>E22+G22</f>
        <v>0</v>
      </c>
      <c r="I22" s="3"/>
      <c r="J22" s="3"/>
    </row>
    <row r="23" spans="1:10">
      <c r="A23" s="19" t="s">
        <v>77</v>
      </c>
      <c r="B23" s="5" t="s">
        <v>11</v>
      </c>
      <c r="C23" s="13"/>
      <c r="D23" s="13"/>
      <c r="E23" s="13"/>
      <c r="F23" s="13"/>
      <c r="G23" s="13"/>
      <c r="H23" s="13"/>
      <c r="I23" s="3"/>
      <c r="J23" s="3"/>
    </row>
    <row r="24" spans="1:10">
      <c r="A24" s="7" t="s">
        <v>78</v>
      </c>
      <c r="B24" s="2" t="s">
        <v>60</v>
      </c>
      <c r="C24" s="12">
        <v>81</v>
      </c>
      <c r="D24" s="12">
        <v>0</v>
      </c>
      <c r="E24" s="12">
        <f>C24*D24</f>
        <v>0</v>
      </c>
      <c r="F24" s="12">
        <v>0</v>
      </c>
      <c r="G24" s="12">
        <f>C24*F24</f>
        <v>0</v>
      </c>
      <c r="H24" s="12">
        <f>E24+G24</f>
        <v>0</v>
      </c>
      <c r="I24" s="3"/>
      <c r="J24" s="3"/>
    </row>
    <row r="25" spans="1:10">
      <c r="A25" s="7" t="s">
        <v>79</v>
      </c>
      <c r="B25" s="2" t="s">
        <v>60</v>
      </c>
      <c r="C25" s="12">
        <v>43</v>
      </c>
      <c r="D25" s="12">
        <v>0</v>
      </c>
      <c r="E25" s="12">
        <f>C25*D25</f>
        <v>0</v>
      </c>
      <c r="F25" s="12">
        <v>0</v>
      </c>
      <c r="G25" s="12">
        <f>C25*F25</f>
        <v>0</v>
      </c>
      <c r="H25" s="12">
        <f>E25+G25</f>
        <v>0</v>
      </c>
      <c r="I25" s="3"/>
      <c r="J25" s="3"/>
    </row>
    <row r="26" spans="1:10">
      <c r="A26" s="7" t="s">
        <v>80</v>
      </c>
      <c r="B26" s="2" t="s">
        <v>60</v>
      </c>
      <c r="C26" s="12">
        <v>16</v>
      </c>
      <c r="D26" s="12">
        <v>0</v>
      </c>
      <c r="E26" s="12">
        <f>C26*D26</f>
        <v>0</v>
      </c>
      <c r="F26" s="12">
        <v>0</v>
      </c>
      <c r="G26" s="12">
        <f>C26*F26</f>
        <v>0</v>
      </c>
      <c r="H26" s="12">
        <f>E26+G26</f>
        <v>0</v>
      </c>
      <c r="I26" s="3"/>
      <c r="J26" s="3"/>
    </row>
    <row r="27" spans="1:10">
      <c r="A27" s="7" t="s">
        <v>81</v>
      </c>
      <c r="B27" s="2" t="s">
        <v>60</v>
      </c>
      <c r="C27" s="12">
        <v>2</v>
      </c>
      <c r="D27" s="12">
        <v>0</v>
      </c>
      <c r="E27" s="12">
        <f>C27*D27</f>
        <v>0</v>
      </c>
      <c r="F27" s="12">
        <v>0</v>
      </c>
      <c r="G27" s="12">
        <f>C27*F27</f>
        <v>0</v>
      </c>
      <c r="H27" s="12">
        <f>E27+G27</f>
        <v>0</v>
      </c>
      <c r="I27" s="3"/>
      <c r="J27" s="3"/>
    </row>
    <row r="28" spans="1:10" ht="30">
      <c r="A28" s="20" t="s">
        <v>82</v>
      </c>
      <c r="B28" s="14" t="s">
        <v>11</v>
      </c>
      <c r="C28" s="15"/>
      <c r="D28" s="15"/>
      <c r="E28" s="15"/>
      <c r="F28" s="15"/>
      <c r="G28" s="15"/>
      <c r="H28" s="15"/>
      <c r="I28" s="3"/>
      <c r="J28" s="3"/>
    </row>
    <row r="29" spans="1:10">
      <c r="A29" s="7" t="s">
        <v>83</v>
      </c>
      <c r="B29" s="2" t="s">
        <v>60</v>
      </c>
      <c r="C29" s="12">
        <v>62</v>
      </c>
      <c r="D29" s="12">
        <v>0</v>
      </c>
      <c r="E29" s="12">
        <f>C29*D29</f>
        <v>0</v>
      </c>
      <c r="F29" s="12">
        <v>0</v>
      </c>
      <c r="G29" s="12">
        <f>C29*F29</f>
        <v>0</v>
      </c>
      <c r="H29" s="12">
        <f>E29+G29</f>
        <v>0</v>
      </c>
      <c r="I29" s="3"/>
      <c r="J29" s="3"/>
    </row>
    <row r="30" spans="1:10">
      <c r="A30" s="7" t="s">
        <v>84</v>
      </c>
      <c r="B30" s="2" t="s">
        <v>60</v>
      </c>
      <c r="C30" s="12">
        <v>11</v>
      </c>
      <c r="D30" s="12">
        <v>0</v>
      </c>
      <c r="E30" s="12">
        <f>C30*D30</f>
        <v>0</v>
      </c>
      <c r="F30" s="12">
        <v>0</v>
      </c>
      <c r="G30" s="12">
        <f>C30*F30</f>
        <v>0</v>
      </c>
      <c r="H30" s="12">
        <f>E30+G30</f>
        <v>0</v>
      </c>
      <c r="I30" s="3"/>
      <c r="J30" s="3"/>
    </row>
    <row r="31" spans="1:10">
      <c r="A31" s="20" t="s">
        <v>85</v>
      </c>
      <c r="B31" s="14" t="s">
        <v>11</v>
      </c>
      <c r="C31" s="15"/>
      <c r="D31" s="15"/>
      <c r="E31" s="15"/>
      <c r="F31" s="15"/>
      <c r="G31" s="15"/>
      <c r="H31" s="15"/>
      <c r="I31" s="3"/>
      <c r="J31" s="3"/>
    </row>
    <row r="32" spans="1:10">
      <c r="A32" s="7" t="s">
        <v>86</v>
      </c>
      <c r="B32" s="2" t="s">
        <v>60</v>
      </c>
      <c r="C32" s="12">
        <v>216</v>
      </c>
      <c r="D32" s="12">
        <v>0</v>
      </c>
      <c r="E32" s="12">
        <f t="shared" ref="E32:E42" si="3">C32*D32</f>
        <v>0</v>
      </c>
      <c r="F32" s="12">
        <v>0</v>
      </c>
      <c r="G32" s="12">
        <f t="shared" ref="G32:G42" si="4">C32*F32</f>
        <v>0</v>
      </c>
      <c r="H32" s="12">
        <f t="shared" ref="H32:H42" si="5">E32+G32</f>
        <v>0</v>
      </c>
      <c r="I32" s="3"/>
      <c r="J32" s="3"/>
    </row>
    <row r="33" spans="1:10">
      <c r="A33" s="7" t="s">
        <v>87</v>
      </c>
      <c r="B33" s="2" t="s">
        <v>60</v>
      </c>
      <c r="C33" s="12">
        <v>204</v>
      </c>
      <c r="D33" s="12">
        <v>0</v>
      </c>
      <c r="E33" s="12">
        <f t="shared" si="3"/>
        <v>0</v>
      </c>
      <c r="F33" s="12">
        <v>0</v>
      </c>
      <c r="G33" s="12">
        <f t="shared" si="4"/>
        <v>0</v>
      </c>
      <c r="H33" s="12">
        <f t="shared" si="5"/>
        <v>0</v>
      </c>
      <c r="I33" s="3"/>
      <c r="J33" s="3"/>
    </row>
    <row r="34" spans="1:10">
      <c r="A34" s="7" t="s">
        <v>88</v>
      </c>
      <c r="B34" s="2" t="s">
        <v>60</v>
      </c>
      <c r="C34" s="12">
        <v>120</v>
      </c>
      <c r="D34" s="12">
        <v>0</v>
      </c>
      <c r="E34" s="12">
        <f t="shared" si="3"/>
        <v>0</v>
      </c>
      <c r="F34" s="12">
        <v>0</v>
      </c>
      <c r="G34" s="12">
        <f t="shared" si="4"/>
        <v>0</v>
      </c>
      <c r="H34" s="12">
        <f t="shared" si="5"/>
        <v>0</v>
      </c>
      <c r="I34" s="3"/>
      <c r="J34" s="3"/>
    </row>
    <row r="35" spans="1:10">
      <c r="A35" s="7" t="s">
        <v>89</v>
      </c>
      <c r="B35" s="2" t="s">
        <v>90</v>
      </c>
      <c r="C35" s="12">
        <v>25</v>
      </c>
      <c r="D35" s="12">
        <v>0</v>
      </c>
      <c r="E35" s="12">
        <f t="shared" si="3"/>
        <v>0</v>
      </c>
      <c r="F35" s="12">
        <v>0</v>
      </c>
      <c r="G35" s="12">
        <f t="shared" si="4"/>
        <v>0</v>
      </c>
      <c r="H35" s="12">
        <f t="shared" si="5"/>
        <v>0</v>
      </c>
      <c r="I35" s="3"/>
      <c r="J35" s="3"/>
    </row>
    <row r="36" spans="1:10">
      <c r="A36" s="7" t="s">
        <v>91</v>
      </c>
      <c r="B36" s="2" t="s">
        <v>90</v>
      </c>
      <c r="C36" s="12">
        <v>38</v>
      </c>
      <c r="D36" s="12">
        <v>0</v>
      </c>
      <c r="E36" s="12">
        <f t="shared" si="3"/>
        <v>0</v>
      </c>
      <c r="F36" s="12">
        <v>0</v>
      </c>
      <c r="G36" s="12">
        <f t="shared" si="4"/>
        <v>0</v>
      </c>
      <c r="H36" s="12">
        <f t="shared" si="5"/>
        <v>0</v>
      </c>
      <c r="I36" s="3"/>
      <c r="J36" s="3"/>
    </row>
    <row r="37" spans="1:10">
      <c r="A37" s="7" t="s">
        <v>92</v>
      </c>
      <c r="B37" s="2" t="s">
        <v>90</v>
      </c>
      <c r="C37" s="12">
        <v>19</v>
      </c>
      <c r="D37" s="12">
        <v>0</v>
      </c>
      <c r="E37" s="12">
        <f t="shared" si="3"/>
        <v>0</v>
      </c>
      <c r="F37" s="12">
        <v>0</v>
      </c>
      <c r="G37" s="12">
        <f t="shared" si="4"/>
        <v>0</v>
      </c>
      <c r="H37" s="12">
        <f t="shared" si="5"/>
        <v>0</v>
      </c>
      <c r="I37" s="3"/>
      <c r="J37" s="3"/>
    </row>
    <row r="38" spans="1:10">
      <c r="A38" s="7" t="s">
        <v>93</v>
      </c>
      <c r="B38" s="2" t="s">
        <v>90</v>
      </c>
      <c r="C38" s="12">
        <v>75</v>
      </c>
      <c r="D38" s="12">
        <v>0</v>
      </c>
      <c r="E38" s="12">
        <f t="shared" si="3"/>
        <v>0</v>
      </c>
      <c r="F38" s="12">
        <v>0</v>
      </c>
      <c r="G38" s="12">
        <f t="shared" si="4"/>
        <v>0</v>
      </c>
      <c r="H38" s="12">
        <f t="shared" si="5"/>
        <v>0</v>
      </c>
      <c r="I38" s="3"/>
      <c r="J38" s="3"/>
    </row>
    <row r="39" spans="1:10">
      <c r="A39" s="7" t="s">
        <v>94</v>
      </c>
      <c r="B39" s="2" t="s">
        <v>90</v>
      </c>
      <c r="C39" s="12">
        <v>24</v>
      </c>
      <c r="D39" s="12">
        <v>0</v>
      </c>
      <c r="E39" s="12">
        <f t="shared" si="3"/>
        <v>0</v>
      </c>
      <c r="F39" s="12">
        <v>0</v>
      </c>
      <c r="G39" s="12">
        <f t="shared" si="4"/>
        <v>0</v>
      </c>
      <c r="H39" s="12">
        <f t="shared" si="5"/>
        <v>0</v>
      </c>
      <c r="I39" s="3"/>
      <c r="J39" s="3"/>
    </row>
    <row r="40" spans="1:10">
      <c r="A40" s="7" t="s">
        <v>95</v>
      </c>
      <c r="B40" s="2" t="s">
        <v>90</v>
      </c>
      <c r="C40" s="12">
        <v>8</v>
      </c>
      <c r="D40" s="12">
        <v>0</v>
      </c>
      <c r="E40" s="12">
        <f t="shared" si="3"/>
        <v>0</v>
      </c>
      <c r="F40" s="12">
        <v>0</v>
      </c>
      <c r="G40" s="12">
        <f t="shared" si="4"/>
        <v>0</v>
      </c>
      <c r="H40" s="12">
        <f t="shared" si="5"/>
        <v>0</v>
      </c>
      <c r="I40" s="3"/>
      <c r="J40" s="3"/>
    </row>
    <row r="41" spans="1:10">
      <c r="A41" s="7" t="s">
        <v>96</v>
      </c>
      <c r="B41" s="2" t="s">
        <v>60</v>
      </c>
      <c r="C41" s="12">
        <v>200</v>
      </c>
      <c r="D41" s="12">
        <v>0</v>
      </c>
      <c r="E41" s="12">
        <f t="shared" si="3"/>
        <v>0</v>
      </c>
      <c r="F41" s="12">
        <v>0</v>
      </c>
      <c r="G41" s="12">
        <f t="shared" si="4"/>
        <v>0</v>
      </c>
      <c r="H41" s="12">
        <f t="shared" si="5"/>
        <v>0</v>
      </c>
      <c r="I41" s="3"/>
      <c r="J41" s="3"/>
    </row>
    <row r="42" spans="1:10">
      <c r="A42" s="7" t="s">
        <v>97</v>
      </c>
      <c r="B42" s="2" t="s">
        <v>60</v>
      </c>
      <c r="C42" s="12">
        <v>200</v>
      </c>
      <c r="D42" s="12">
        <v>0</v>
      </c>
      <c r="E42" s="12">
        <f t="shared" si="3"/>
        <v>0</v>
      </c>
      <c r="F42" s="12">
        <v>0</v>
      </c>
      <c r="G42" s="12">
        <f t="shared" si="4"/>
        <v>0</v>
      </c>
      <c r="H42" s="12">
        <f t="shared" si="5"/>
        <v>0</v>
      </c>
      <c r="I42" s="3"/>
      <c r="J42" s="3"/>
    </row>
    <row r="43" spans="1:10">
      <c r="A43" s="20" t="s">
        <v>98</v>
      </c>
      <c r="B43" s="14" t="s">
        <v>11</v>
      </c>
      <c r="C43" s="15"/>
      <c r="D43" s="15"/>
      <c r="E43" s="15"/>
      <c r="F43" s="15"/>
      <c r="G43" s="15"/>
      <c r="H43" s="15"/>
      <c r="I43" s="3"/>
      <c r="J43" s="3"/>
    </row>
    <row r="44" spans="1:10">
      <c r="A44" s="7" t="s">
        <v>99</v>
      </c>
      <c r="B44" s="2" t="s">
        <v>60</v>
      </c>
      <c r="C44" s="12">
        <v>52</v>
      </c>
      <c r="D44" s="12">
        <v>0</v>
      </c>
      <c r="E44" s="12">
        <f>C44*D44</f>
        <v>0</v>
      </c>
      <c r="F44" s="12">
        <v>0</v>
      </c>
      <c r="G44" s="12">
        <f>C44*F44</f>
        <v>0</v>
      </c>
      <c r="H44" s="12">
        <f>E44+G44</f>
        <v>0</v>
      </c>
      <c r="I44" s="3"/>
      <c r="J44" s="3"/>
    </row>
    <row r="45" spans="1:10">
      <c r="A45" s="7" t="s">
        <v>100</v>
      </c>
      <c r="B45" s="2" t="s">
        <v>60</v>
      </c>
      <c r="C45" s="12">
        <v>64</v>
      </c>
      <c r="D45" s="12">
        <v>0</v>
      </c>
      <c r="E45" s="12">
        <f>C45*D45</f>
        <v>0</v>
      </c>
      <c r="F45" s="12">
        <v>0</v>
      </c>
      <c r="G45" s="12">
        <f>C45*F45</f>
        <v>0</v>
      </c>
      <c r="H45" s="12">
        <f>E45+G45</f>
        <v>0</v>
      </c>
      <c r="I45" s="3"/>
      <c r="J45" s="3"/>
    </row>
    <row r="46" spans="1:10">
      <c r="A46" s="20" t="s">
        <v>101</v>
      </c>
      <c r="B46" s="14" t="s">
        <v>11</v>
      </c>
      <c r="C46" s="15"/>
      <c r="D46" s="15"/>
      <c r="E46" s="15"/>
      <c r="F46" s="15"/>
      <c r="G46" s="15"/>
      <c r="H46" s="15"/>
      <c r="I46" s="3"/>
      <c r="J46" s="3"/>
    </row>
    <row r="47" spans="1:10">
      <c r="A47" s="7" t="s">
        <v>102</v>
      </c>
      <c r="B47" s="2" t="s">
        <v>60</v>
      </c>
      <c r="C47" s="12">
        <v>50</v>
      </c>
      <c r="D47" s="12">
        <v>0</v>
      </c>
      <c r="E47" s="12">
        <f>C47*D47</f>
        <v>0</v>
      </c>
      <c r="F47" s="12">
        <v>0</v>
      </c>
      <c r="G47" s="12">
        <f>C47*F47</f>
        <v>0</v>
      </c>
      <c r="H47" s="12">
        <f>E47+G47</f>
        <v>0</v>
      </c>
      <c r="I47" s="3"/>
      <c r="J47" s="3"/>
    </row>
    <row r="48" spans="1:10">
      <c r="A48" s="7" t="s">
        <v>103</v>
      </c>
      <c r="B48" s="2" t="s">
        <v>60</v>
      </c>
      <c r="C48" s="12">
        <v>36</v>
      </c>
      <c r="D48" s="12">
        <v>0</v>
      </c>
      <c r="E48" s="12">
        <f>C48*D48</f>
        <v>0</v>
      </c>
      <c r="F48" s="12">
        <v>0</v>
      </c>
      <c r="G48" s="12">
        <f>C48*F48</f>
        <v>0</v>
      </c>
      <c r="H48" s="12">
        <f>E48+G48</f>
        <v>0</v>
      </c>
      <c r="I48" s="3"/>
      <c r="J48" s="3"/>
    </row>
    <row r="49" spans="1:10">
      <c r="A49" s="7" t="s">
        <v>104</v>
      </c>
      <c r="B49" s="2" t="s">
        <v>60</v>
      </c>
      <c r="C49" s="12">
        <v>7</v>
      </c>
      <c r="D49" s="12">
        <v>0</v>
      </c>
      <c r="E49" s="12">
        <f>C49*D49</f>
        <v>0</v>
      </c>
      <c r="F49" s="12">
        <v>0</v>
      </c>
      <c r="G49" s="12">
        <f>C49*F49</f>
        <v>0</v>
      </c>
      <c r="H49" s="12">
        <f>E49+G49</f>
        <v>0</v>
      </c>
      <c r="I49" s="3"/>
      <c r="J49" s="3"/>
    </row>
    <row r="50" spans="1:10" ht="30">
      <c r="A50" s="20" t="s">
        <v>105</v>
      </c>
      <c r="B50" s="14" t="s">
        <v>11</v>
      </c>
      <c r="C50" s="15"/>
      <c r="D50" s="15"/>
      <c r="E50" s="15"/>
      <c r="F50" s="15"/>
      <c r="G50" s="15"/>
      <c r="H50" s="15"/>
      <c r="I50" s="3"/>
      <c r="J50" s="3"/>
    </row>
    <row r="51" spans="1:10">
      <c r="A51" s="7" t="s">
        <v>106</v>
      </c>
      <c r="B51" s="2" t="s">
        <v>90</v>
      </c>
      <c r="C51" s="12">
        <v>39</v>
      </c>
      <c r="D51" s="12">
        <v>0</v>
      </c>
      <c r="E51" s="12">
        <f>C51*D51</f>
        <v>0</v>
      </c>
      <c r="F51" s="12">
        <v>0</v>
      </c>
      <c r="G51" s="12">
        <f>C51*F51</f>
        <v>0</v>
      </c>
      <c r="H51" s="12">
        <f>E51+G51</f>
        <v>0</v>
      </c>
      <c r="I51" s="3"/>
      <c r="J51" s="3"/>
    </row>
    <row r="52" spans="1:10">
      <c r="A52" s="7" t="s">
        <v>107</v>
      </c>
      <c r="B52" s="2" t="s">
        <v>90</v>
      </c>
      <c r="C52" s="12">
        <v>104</v>
      </c>
      <c r="D52" s="12">
        <v>0</v>
      </c>
      <c r="E52" s="12">
        <f>C52*D52</f>
        <v>0</v>
      </c>
      <c r="F52" s="12">
        <v>0</v>
      </c>
      <c r="G52" s="12">
        <f>C52*F52</f>
        <v>0</v>
      </c>
      <c r="H52" s="12">
        <f>E52+G52</f>
        <v>0</v>
      </c>
      <c r="I52" s="3"/>
      <c r="J52" s="3"/>
    </row>
    <row r="53" spans="1:10">
      <c r="A53" s="7" t="s">
        <v>108</v>
      </c>
      <c r="B53" s="2" t="s">
        <v>90</v>
      </c>
      <c r="C53" s="12">
        <v>126</v>
      </c>
      <c r="D53" s="12">
        <v>0</v>
      </c>
      <c r="E53" s="12">
        <f>C53*D53</f>
        <v>0</v>
      </c>
      <c r="F53" s="12">
        <v>0</v>
      </c>
      <c r="G53" s="12">
        <f>C53*F53</f>
        <v>0</v>
      </c>
      <c r="H53" s="12">
        <f>E53+G53</f>
        <v>0</v>
      </c>
      <c r="I53" s="3"/>
      <c r="J53" s="3"/>
    </row>
    <row r="54" spans="1:10">
      <c r="A54" s="20" t="s">
        <v>109</v>
      </c>
      <c r="B54" s="14" t="s">
        <v>11</v>
      </c>
      <c r="C54" s="15"/>
      <c r="D54" s="15"/>
      <c r="E54" s="15"/>
      <c r="F54" s="15"/>
      <c r="G54" s="15"/>
      <c r="H54" s="15"/>
      <c r="I54" s="3"/>
      <c r="J54" s="3"/>
    </row>
    <row r="55" spans="1:10">
      <c r="A55" s="7" t="s">
        <v>110</v>
      </c>
      <c r="B55" s="2" t="s">
        <v>111</v>
      </c>
      <c r="C55" s="12">
        <v>0.25</v>
      </c>
      <c r="D55" s="12">
        <v>0</v>
      </c>
      <c r="E55" s="12">
        <f>C55*D55</f>
        <v>0</v>
      </c>
      <c r="F55" s="12">
        <v>0</v>
      </c>
      <c r="G55" s="12">
        <f>C55*F55</f>
        <v>0</v>
      </c>
      <c r="H55" s="12">
        <f>E55+G55</f>
        <v>0</v>
      </c>
      <c r="I55" s="3"/>
      <c r="J55" s="3"/>
    </row>
    <row r="56" spans="1:10">
      <c r="A56" s="7" t="s">
        <v>112</v>
      </c>
      <c r="B56" s="2" t="s">
        <v>111</v>
      </c>
      <c r="C56" s="12">
        <v>0.48</v>
      </c>
      <c r="D56" s="12">
        <v>0</v>
      </c>
      <c r="E56" s="12">
        <f>C56*D56</f>
        <v>0</v>
      </c>
      <c r="F56" s="12">
        <v>0</v>
      </c>
      <c r="G56" s="12">
        <f>C56*F56</f>
        <v>0</v>
      </c>
      <c r="H56" s="12">
        <f>E56+G56</f>
        <v>0</v>
      </c>
      <c r="I56" s="3"/>
      <c r="J56" s="3"/>
    </row>
    <row r="57" spans="1:10">
      <c r="A57" s="20" t="s">
        <v>113</v>
      </c>
      <c r="B57" s="14" t="s">
        <v>11</v>
      </c>
      <c r="C57" s="15"/>
      <c r="D57" s="15"/>
      <c r="E57" s="15"/>
      <c r="F57" s="15"/>
      <c r="G57" s="15"/>
      <c r="H57" s="15"/>
      <c r="I57" s="3"/>
      <c r="J57" s="3"/>
    </row>
    <row r="58" spans="1:10">
      <c r="A58" s="7" t="s">
        <v>114</v>
      </c>
      <c r="B58" s="2" t="s">
        <v>60</v>
      </c>
      <c r="C58" s="12">
        <v>1</v>
      </c>
      <c r="D58" s="12">
        <v>0</v>
      </c>
      <c r="E58" s="12">
        <f>C58*D58</f>
        <v>0</v>
      </c>
      <c r="F58" s="12">
        <v>0</v>
      </c>
      <c r="G58" s="12">
        <f>C58*F58</f>
        <v>0</v>
      </c>
      <c r="H58" s="12">
        <f>E58+G58</f>
        <v>0</v>
      </c>
      <c r="I58" s="3"/>
      <c r="J58" s="3"/>
    </row>
    <row r="59" spans="1:10">
      <c r="A59" s="7" t="s">
        <v>115</v>
      </c>
      <c r="B59" s="2" t="s">
        <v>60</v>
      </c>
      <c r="C59" s="12">
        <v>2</v>
      </c>
      <c r="D59" s="12">
        <v>0</v>
      </c>
      <c r="E59" s="12">
        <f>C59*D59</f>
        <v>0</v>
      </c>
      <c r="F59" s="12">
        <v>0</v>
      </c>
      <c r="G59" s="12">
        <f>C59*F59</f>
        <v>0</v>
      </c>
      <c r="H59" s="12">
        <f>E59+G59</f>
        <v>0</v>
      </c>
      <c r="I59" s="3"/>
      <c r="J59" s="3"/>
    </row>
    <row r="60" spans="1:10">
      <c r="A60" s="7" t="s">
        <v>116</v>
      </c>
      <c r="B60" s="2" t="s">
        <v>60</v>
      </c>
      <c r="C60" s="12">
        <v>2</v>
      </c>
      <c r="D60" s="12">
        <v>0</v>
      </c>
      <c r="E60" s="12">
        <f>C60*D60</f>
        <v>0</v>
      </c>
      <c r="F60" s="12">
        <v>0</v>
      </c>
      <c r="G60" s="12">
        <f>C60*F60</f>
        <v>0</v>
      </c>
      <c r="H60" s="12">
        <f>E60+G60</f>
        <v>0</v>
      </c>
      <c r="I60" s="3"/>
      <c r="J60" s="3"/>
    </row>
    <row r="61" spans="1:10">
      <c r="A61" s="20" t="s">
        <v>117</v>
      </c>
      <c r="B61" s="14" t="s">
        <v>11</v>
      </c>
      <c r="C61" s="15"/>
      <c r="D61" s="15"/>
      <c r="E61" s="15"/>
      <c r="F61" s="15"/>
      <c r="G61" s="15"/>
      <c r="H61" s="15"/>
      <c r="I61" s="3"/>
      <c r="J61" s="3"/>
    </row>
    <row r="62" spans="1:10">
      <c r="A62" s="20" t="s">
        <v>118</v>
      </c>
      <c r="B62" s="14" t="s">
        <v>11</v>
      </c>
      <c r="C62" s="15"/>
      <c r="D62" s="15"/>
      <c r="E62" s="15"/>
      <c r="F62" s="15"/>
      <c r="G62" s="15"/>
      <c r="H62" s="15"/>
      <c r="I62" s="3"/>
      <c r="J62" s="3"/>
    </row>
    <row r="63" spans="1:10">
      <c r="A63" s="7" t="s">
        <v>119</v>
      </c>
      <c r="B63" s="2" t="s">
        <v>90</v>
      </c>
      <c r="C63" s="12">
        <v>118</v>
      </c>
      <c r="D63" s="12">
        <v>0</v>
      </c>
      <c r="E63" s="12">
        <f t="shared" ref="E63:E73" si="6">C63*D63</f>
        <v>0</v>
      </c>
      <c r="F63" s="12">
        <v>0</v>
      </c>
      <c r="G63" s="12">
        <f t="shared" ref="G63:G73" si="7">C63*F63</f>
        <v>0</v>
      </c>
      <c r="H63" s="12">
        <f t="shared" ref="H63:H73" si="8">E63+G63</f>
        <v>0</v>
      </c>
      <c r="I63" s="3"/>
      <c r="J63" s="3"/>
    </row>
    <row r="64" spans="1:10">
      <c r="A64" s="7" t="s">
        <v>120</v>
      </c>
      <c r="B64" s="2" t="s">
        <v>90</v>
      </c>
      <c r="C64" s="12">
        <v>439</v>
      </c>
      <c r="D64" s="12">
        <v>0</v>
      </c>
      <c r="E64" s="12">
        <f t="shared" si="6"/>
        <v>0</v>
      </c>
      <c r="F64" s="12">
        <v>0</v>
      </c>
      <c r="G64" s="12">
        <f t="shared" si="7"/>
        <v>0</v>
      </c>
      <c r="H64" s="12">
        <f t="shared" si="8"/>
        <v>0</v>
      </c>
      <c r="I64" s="3"/>
      <c r="J64" s="3"/>
    </row>
    <row r="65" spans="1:10">
      <c r="A65" s="7" t="s">
        <v>121</v>
      </c>
      <c r="B65" s="2" t="s">
        <v>90</v>
      </c>
      <c r="C65" s="12">
        <v>2072</v>
      </c>
      <c r="D65" s="12">
        <v>0</v>
      </c>
      <c r="E65" s="12">
        <f t="shared" si="6"/>
        <v>0</v>
      </c>
      <c r="F65" s="12">
        <v>0</v>
      </c>
      <c r="G65" s="12">
        <f t="shared" si="7"/>
        <v>0</v>
      </c>
      <c r="H65" s="12">
        <f t="shared" si="8"/>
        <v>0</v>
      </c>
      <c r="I65" s="3"/>
      <c r="J65" s="3"/>
    </row>
    <row r="66" spans="1:10">
      <c r="A66" s="7" t="s">
        <v>122</v>
      </c>
      <c r="B66" s="2" t="s">
        <v>90</v>
      </c>
      <c r="C66" s="12">
        <v>1060</v>
      </c>
      <c r="D66" s="12">
        <v>0</v>
      </c>
      <c r="E66" s="12">
        <f t="shared" si="6"/>
        <v>0</v>
      </c>
      <c r="F66" s="12">
        <v>0</v>
      </c>
      <c r="G66" s="12">
        <f t="shared" si="7"/>
        <v>0</v>
      </c>
      <c r="H66" s="12">
        <f t="shared" si="8"/>
        <v>0</v>
      </c>
      <c r="I66" s="3"/>
      <c r="J66" s="3"/>
    </row>
    <row r="67" spans="1:10">
      <c r="A67" s="7" t="s">
        <v>123</v>
      </c>
      <c r="B67" s="2" t="s">
        <v>90</v>
      </c>
      <c r="C67" s="12">
        <v>168</v>
      </c>
      <c r="D67" s="12">
        <v>0</v>
      </c>
      <c r="E67" s="12">
        <f t="shared" si="6"/>
        <v>0</v>
      </c>
      <c r="F67" s="12">
        <v>0</v>
      </c>
      <c r="G67" s="12">
        <f t="shared" si="7"/>
        <v>0</v>
      </c>
      <c r="H67" s="12">
        <f t="shared" si="8"/>
        <v>0</v>
      </c>
      <c r="I67" s="3"/>
      <c r="J67" s="3"/>
    </row>
    <row r="68" spans="1:10">
      <c r="A68" s="7" t="s">
        <v>124</v>
      </c>
      <c r="B68" s="2" t="s">
        <v>90</v>
      </c>
      <c r="C68" s="12">
        <v>42</v>
      </c>
      <c r="D68" s="12">
        <v>0</v>
      </c>
      <c r="E68" s="12">
        <f t="shared" si="6"/>
        <v>0</v>
      </c>
      <c r="F68" s="12">
        <v>0</v>
      </c>
      <c r="G68" s="12">
        <f t="shared" si="7"/>
        <v>0</v>
      </c>
      <c r="H68" s="12">
        <f t="shared" si="8"/>
        <v>0</v>
      </c>
      <c r="I68" s="3"/>
      <c r="J68" s="3"/>
    </row>
    <row r="69" spans="1:10">
      <c r="A69" s="7" t="s">
        <v>125</v>
      </c>
      <c r="B69" s="2" t="s">
        <v>90</v>
      </c>
      <c r="C69" s="12">
        <v>166</v>
      </c>
      <c r="D69" s="12">
        <v>0</v>
      </c>
      <c r="E69" s="12">
        <f t="shared" si="6"/>
        <v>0</v>
      </c>
      <c r="F69" s="12">
        <v>0</v>
      </c>
      <c r="G69" s="12">
        <f t="shared" si="7"/>
        <v>0</v>
      </c>
      <c r="H69" s="12">
        <f t="shared" si="8"/>
        <v>0</v>
      </c>
      <c r="I69" s="3"/>
      <c r="J69" s="3"/>
    </row>
    <row r="70" spans="1:10">
      <c r="A70" s="7" t="s">
        <v>126</v>
      </c>
      <c r="B70" s="2" t="s">
        <v>90</v>
      </c>
      <c r="C70" s="12">
        <v>12</v>
      </c>
      <c r="D70" s="12">
        <v>0</v>
      </c>
      <c r="E70" s="12">
        <f t="shared" si="6"/>
        <v>0</v>
      </c>
      <c r="F70" s="12">
        <v>0</v>
      </c>
      <c r="G70" s="12">
        <f t="shared" si="7"/>
        <v>0</v>
      </c>
      <c r="H70" s="12">
        <f t="shared" si="8"/>
        <v>0</v>
      </c>
      <c r="I70" s="3"/>
      <c r="J70" s="3"/>
    </row>
    <row r="71" spans="1:10">
      <c r="A71" s="7" t="s">
        <v>127</v>
      </c>
      <c r="B71" s="2" t="s">
        <v>90</v>
      </c>
      <c r="C71" s="12">
        <v>73</v>
      </c>
      <c r="D71" s="12">
        <v>0</v>
      </c>
      <c r="E71" s="12">
        <f t="shared" si="6"/>
        <v>0</v>
      </c>
      <c r="F71" s="12">
        <v>0</v>
      </c>
      <c r="G71" s="12">
        <f t="shared" si="7"/>
        <v>0</v>
      </c>
      <c r="H71" s="12">
        <f t="shared" si="8"/>
        <v>0</v>
      </c>
      <c r="I71" s="3"/>
      <c r="J71" s="3"/>
    </row>
    <row r="72" spans="1:10">
      <c r="A72" s="7" t="s">
        <v>128</v>
      </c>
      <c r="B72" s="2" t="s">
        <v>90</v>
      </c>
      <c r="C72" s="12">
        <v>32</v>
      </c>
      <c r="D72" s="12">
        <v>0</v>
      </c>
      <c r="E72" s="12">
        <f t="shared" si="6"/>
        <v>0</v>
      </c>
      <c r="F72" s="12">
        <v>0</v>
      </c>
      <c r="G72" s="12">
        <f t="shared" si="7"/>
        <v>0</v>
      </c>
      <c r="H72" s="12">
        <f t="shared" si="8"/>
        <v>0</v>
      </c>
      <c r="I72" s="3"/>
      <c r="J72" s="3"/>
    </row>
    <row r="73" spans="1:10">
      <c r="A73" s="7" t="s">
        <v>129</v>
      </c>
      <c r="B73" s="2" t="s">
        <v>90</v>
      </c>
      <c r="C73" s="12">
        <v>86</v>
      </c>
      <c r="D73" s="12">
        <v>0</v>
      </c>
      <c r="E73" s="12">
        <f t="shared" si="6"/>
        <v>0</v>
      </c>
      <c r="F73" s="12">
        <v>0</v>
      </c>
      <c r="G73" s="12">
        <f t="shared" si="7"/>
        <v>0</v>
      </c>
      <c r="H73" s="12">
        <f t="shared" si="8"/>
        <v>0</v>
      </c>
      <c r="I73" s="3"/>
      <c r="J73" s="3"/>
    </row>
    <row r="74" spans="1:10">
      <c r="A74" s="20" t="s">
        <v>130</v>
      </c>
      <c r="B74" s="14" t="s">
        <v>11</v>
      </c>
      <c r="C74" s="15"/>
      <c r="D74" s="15"/>
      <c r="E74" s="15"/>
      <c r="F74" s="15"/>
      <c r="G74" s="15"/>
      <c r="H74" s="15"/>
      <c r="I74" s="3"/>
      <c r="J74" s="3"/>
    </row>
    <row r="75" spans="1:10">
      <c r="A75" s="7" t="s">
        <v>131</v>
      </c>
      <c r="B75" s="2" t="s">
        <v>90</v>
      </c>
      <c r="C75" s="12">
        <v>12</v>
      </c>
      <c r="D75" s="12">
        <v>0</v>
      </c>
      <c r="E75" s="12">
        <f>C75*D75</f>
        <v>0</v>
      </c>
      <c r="F75" s="12">
        <v>0</v>
      </c>
      <c r="G75" s="12">
        <f>C75*F75</f>
        <v>0</v>
      </c>
      <c r="H75" s="12">
        <f>E75+G75</f>
        <v>0</v>
      </c>
      <c r="I75" s="3"/>
      <c r="J75" s="3"/>
    </row>
    <row r="76" spans="1:10">
      <c r="A76" s="7" t="s">
        <v>132</v>
      </c>
      <c r="B76" s="2" t="s">
        <v>90</v>
      </c>
      <c r="C76" s="12">
        <v>10</v>
      </c>
      <c r="D76" s="12">
        <v>0</v>
      </c>
      <c r="E76" s="12">
        <f>C76*D76</f>
        <v>0</v>
      </c>
      <c r="F76" s="12">
        <v>0</v>
      </c>
      <c r="G76" s="12">
        <f>C76*F76</f>
        <v>0</v>
      </c>
      <c r="H76" s="12">
        <f>E76+G76</f>
        <v>0</v>
      </c>
      <c r="I76" s="3"/>
      <c r="J76" s="3"/>
    </row>
    <row r="77" spans="1:10">
      <c r="A77" s="7" t="s">
        <v>133</v>
      </c>
      <c r="B77" s="2" t="s">
        <v>90</v>
      </c>
      <c r="C77" s="12">
        <v>15</v>
      </c>
      <c r="D77" s="12">
        <v>0</v>
      </c>
      <c r="E77" s="12">
        <f>C77*D77</f>
        <v>0</v>
      </c>
      <c r="F77" s="12">
        <v>0</v>
      </c>
      <c r="G77" s="12">
        <f>C77*F77</f>
        <v>0</v>
      </c>
      <c r="H77" s="12">
        <f>E77+G77</f>
        <v>0</v>
      </c>
      <c r="I77" s="3"/>
      <c r="J77" s="3"/>
    </row>
    <row r="78" spans="1:10">
      <c r="A78" s="7" t="s">
        <v>134</v>
      </c>
      <c r="B78" s="2" t="s">
        <v>90</v>
      </c>
      <c r="C78" s="12">
        <v>10</v>
      </c>
      <c r="D78" s="12">
        <v>0</v>
      </c>
      <c r="E78" s="12">
        <f>C78*D78</f>
        <v>0</v>
      </c>
      <c r="F78" s="12">
        <v>0</v>
      </c>
      <c r="G78" s="12">
        <f>C78*F78</f>
        <v>0</v>
      </c>
      <c r="H78" s="12">
        <f>E78+G78</f>
        <v>0</v>
      </c>
      <c r="I78" s="3"/>
      <c r="J78" s="3"/>
    </row>
    <row r="79" spans="1:10">
      <c r="A79" s="20" t="s">
        <v>135</v>
      </c>
      <c r="B79" s="14" t="s">
        <v>11</v>
      </c>
      <c r="C79" s="15"/>
      <c r="D79" s="15"/>
      <c r="E79" s="15"/>
      <c r="F79" s="15"/>
      <c r="G79" s="15"/>
      <c r="H79" s="15"/>
      <c r="I79" s="3"/>
      <c r="J79" s="3"/>
    </row>
    <row r="80" spans="1:10">
      <c r="A80" s="7" t="s">
        <v>136</v>
      </c>
      <c r="B80" s="2" t="s">
        <v>60</v>
      </c>
      <c r="C80" s="12">
        <v>177</v>
      </c>
      <c r="D80" s="12">
        <v>0</v>
      </c>
      <c r="E80" s="12">
        <f>C80*D80</f>
        <v>0</v>
      </c>
      <c r="F80" s="12">
        <v>0</v>
      </c>
      <c r="G80" s="12">
        <f>C80*F80</f>
        <v>0</v>
      </c>
      <c r="H80" s="12">
        <f>E80+G80</f>
        <v>0</v>
      </c>
      <c r="I80" s="3"/>
      <c r="J80" s="3"/>
    </row>
    <row r="81" spans="1:10">
      <c r="A81" s="7" t="s">
        <v>137</v>
      </c>
      <c r="B81" s="2" t="s">
        <v>60</v>
      </c>
      <c r="C81" s="12">
        <v>24</v>
      </c>
      <c r="D81" s="12">
        <v>0</v>
      </c>
      <c r="E81" s="12">
        <f>C81*D81</f>
        <v>0</v>
      </c>
      <c r="F81" s="12">
        <v>0</v>
      </c>
      <c r="G81" s="12">
        <f>C81*F81</f>
        <v>0</v>
      </c>
      <c r="H81" s="12">
        <f>E81+G81</f>
        <v>0</v>
      </c>
      <c r="I81" s="3"/>
      <c r="J81" s="3"/>
    </row>
    <row r="82" spans="1:10">
      <c r="A82" s="7" t="s">
        <v>138</v>
      </c>
      <c r="B82" s="2" t="s">
        <v>60</v>
      </c>
      <c r="C82" s="12">
        <v>4</v>
      </c>
      <c r="D82" s="12">
        <v>0</v>
      </c>
      <c r="E82" s="12">
        <f>C82*D82</f>
        <v>0</v>
      </c>
      <c r="F82" s="12">
        <v>0</v>
      </c>
      <c r="G82" s="12">
        <f>C82*F82</f>
        <v>0</v>
      </c>
      <c r="H82" s="12">
        <f>E82+G82</f>
        <v>0</v>
      </c>
      <c r="I82" s="3"/>
      <c r="J82" s="3"/>
    </row>
    <row r="83" spans="1:10">
      <c r="A83" s="7" t="s">
        <v>139</v>
      </c>
      <c r="B83" s="2" t="s">
        <v>60</v>
      </c>
      <c r="C83" s="12">
        <v>4</v>
      </c>
      <c r="D83" s="12">
        <v>0</v>
      </c>
      <c r="E83" s="12">
        <f>C83*D83</f>
        <v>0</v>
      </c>
      <c r="F83" s="12">
        <v>0</v>
      </c>
      <c r="G83" s="12">
        <f>C83*F83</f>
        <v>0</v>
      </c>
      <c r="H83" s="12">
        <f>E83+G83</f>
        <v>0</v>
      </c>
      <c r="I83" s="3"/>
      <c r="J83" s="3"/>
    </row>
    <row r="84" spans="1:10">
      <c r="A84" s="20" t="s">
        <v>140</v>
      </c>
      <c r="B84" s="14" t="s">
        <v>11</v>
      </c>
      <c r="C84" s="15"/>
      <c r="D84" s="15"/>
      <c r="E84" s="15"/>
      <c r="F84" s="15"/>
      <c r="G84" s="15"/>
      <c r="H84" s="15"/>
      <c r="I84" s="3"/>
      <c r="J84" s="3"/>
    </row>
    <row r="85" spans="1:10">
      <c r="A85" s="7" t="s">
        <v>141</v>
      </c>
      <c r="B85" s="2" t="s">
        <v>60</v>
      </c>
      <c r="C85" s="12">
        <v>12</v>
      </c>
      <c r="D85" s="12">
        <v>0</v>
      </c>
      <c r="E85" s="12">
        <f>C85*D85</f>
        <v>0</v>
      </c>
      <c r="F85" s="12">
        <v>0</v>
      </c>
      <c r="G85" s="12">
        <f>C85*F85</f>
        <v>0</v>
      </c>
      <c r="H85" s="12">
        <f>E85+G85</f>
        <v>0</v>
      </c>
      <c r="I85" s="3"/>
      <c r="J85" s="3"/>
    </row>
    <row r="86" spans="1:10">
      <c r="A86" s="7" t="s">
        <v>142</v>
      </c>
      <c r="B86" s="2" t="s">
        <v>60</v>
      </c>
      <c r="C86" s="12">
        <v>4</v>
      </c>
      <c r="D86" s="12">
        <v>0</v>
      </c>
      <c r="E86" s="12">
        <f>C86*D86</f>
        <v>0</v>
      </c>
      <c r="F86" s="12">
        <v>0</v>
      </c>
      <c r="G86" s="12">
        <f>C86*F86</f>
        <v>0</v>
      </c>
      <c r="H86" s="12">
        <f>E86+G86</f>
        <v>0</v>
      </c>
      <c r="I86" s="3"/>
      <c r="J86" s="3"/>
    </row>
    <row r="87" spans="1:10" ht="45">
      <c r="A87" s="20" t="s">
        <v>143</v>
      </c>
      <c r="B87" s="14" t="s">
        <v>11</v>
      </c>
      <c r="C87" s="15"/>
      <c r="D87" s="15"/>
      <c r="E87" s="15"/>
      <c r="F87" s="15"/>
      <c r="G87" s="15"/>
      <c r="H87" s="15"/>
      <c r="I87" s="3"/>
      <c r="J87" s="3"/>
    </row>
    <row r="88" spans="1:10">
      <c r="A88" s="7" t="s">
        <v>144</v>
      </c>
      <c r="B88" s="2" t="s">
        <v>60</v>
      </c>
      <c r="C88" s="12">
        <v>5</v>
      </c>
      <c r="D88" s="12">
        <v>0</v>
      </c>
      <c r="E88" s="12">
        <f t="shared" ref="E88:E93" si="9">C88*D88</f>
        <v>0</v>
      </c>
      <c r="F88" s="12">
        <v>0</v>
      </c>
      <c r="G88" s="12">
        <f t="shared" ref="G88:G93" si="10">C88*F88</f>
        <v>0</v>
      </c>
      <c r="H88" s="12">
        <f t="shared" ref="H88:H93" si="11">E88+G88</f>
        <v>0</v>
      </c>
      <c r="I88" s="3"/>
      <c r="J88" s="3"/>
    </row>
    <row r="89" spans="1:10">
      <c r="A89" s="7" t="s">
        <v>145</v>
      </c>
      <c r="B89" s="2" t="s">
        <v>60</v>
      </c>
      <c r="C89" s="12">
        <v>4</v>
      </c>
      <c r="D89" s="12">
        <v>0</v>
      </c>
      <c r="E89" s="12">
        <f t="shared" si="9"/>
        <v>0</v>
      </c>
      <c r="F89" s="12">
        <v>0</v>
      </c>
      <c r="G89" s="12">
        <f t="shared" si="10"/>
        <v>0</v>
      </c>
      <c r="H89" s="12">
        <f t="shared" si="11"/>
        <v>0</v>
      </c>
      <c r="I89" s="3"/>
      <c r="J89" s="3"/>
    </row>
    <row r="90" spans="1:10">
      <c r="A90" s="7" t="s">
        <v>146</v>
      </c>
      <c r="B90" s="2" t="s">
        <v>60</v>
      </c>
      <c r="C90" s="12">
        <v>10</v>
      </c>
      <c r="D90" s="12">
        <v>0</v>
      </c>
      <c r="E90" s="12">
        <f t="shared" si="9"/>
        <v>0</v>
      </c>
      <c r="F90" s="12">
        <v>0</v>
      </c>
      <c r="G90" s="12">
        <f t="shared" si="10"/>
        <v>0</v>
      </c>
      <c r="H90" s="12">
        <f t="shared" si="11"/>
        <v>0</v>
      </c>
      <c r="I90" s="3"/>
      <c r="J90" s="3"/>
    </row>
    <row r="91" spans="1:10">
      <c r="A91" s="7" t="s">
        <v>147</v>
      </c>
      <c r="B91" s="2" t="s">
        <v>60</v>
      </c>
      <c r="C91" s="12">
        <v>5</v>
      </c>
      <c r="D91" s="12">
        <v>0</v>
      </c>
      <c r="E91" s="12">
        <f t="shared" si="9"/>
        <v>0</v>
      </c>
      <c r="F91" s="12">
        <v>0</v>
      </c>
      <c r="G91" s="12">
        <f t="shared" si="10"/>
        <v>0</v>
      </c>
      <c r="H91" s="12">
        <f t="shared" si="11"/>
        <v>0</v>
      </c>
      <c r="I91" s="3"/>
      <c r="J91" s="3"/>
    </row>
    <row r="92" spans="1:10">
      <c r="A92" s="7" t="s">
        <v>148</v>
      </c>
      <c r="B92" s="2" t="s">
        <v>60</v>
      </c>
      <c r="C92" s="12">
        <v>20</v>
      </c>
      <c r="D92" s="12">
        <v>0</v>
      </c>
      <c r="E92" s="12">
        <f t="shared" si="9"/>
        <v>0</v>
      </c>
      <c r="F92" s="12">
        <v>0</v>
      </c>
      <c r="G92" s="12">
        <f t="shared" si="10"/>
        <v>0</v>
      </c>
      <c r="H92" s="12">
        <f t="shared" si="11"/>
        <v>0</v>
      </c>
      <c r="I92" s="3"/>
      <c r="J92" s="3"/>
    </row>
    <row r="93" spans="1:10" ht="26.25">
      <c r="A93" s="7" t="s">
        <v>149</v>
      </c>
      <c r="B93" s="2" t="s">
        <v>60</v>
      </c>
      <c r="C93" s="12">
        <v>6</v>
      </c>
      <c r="D93" s="12">
        <v>0</v>
      </c>
      <c r="E93" s="12">
        <f t="shared" si="9"/>
        <v>0</v>
      </c>
      <c r="F93" s="12">
        <v>0</v>
      </c>
      <c r="G93" s="12">
        <f t="shared" si="10"/>
        <v>0</v>
      </c>
      <c r="H93" s="12">
        <f t="shared" si="11"/>
        <v>0</v>
      </c>
      <c r="I93" s="3"/>
      <c r="J93" s="3"/>
    </row>
    <row r="94" spans="1:10" ht="45">
      <c r="A94" s="20" t="s">
        <v>150</v>
      </c>
      <c r="B94" s="14" t="s">
        <v>11</v>
      </c>
      <c r="C94" s="15"/>
      <c r="D94" s="15"/>
      <c r="E94" s="15"/>
      <c r="F94" s="15"/>
      <c r="G94" s="15"/>
      <c r="H94" s="15"/>
      <c r="I94" s="3"/>
      <c r="J94" s="3"/>
    </row>
    <row r="95" spans="1:10">
      <c r="A95" s="7" t="s">
        <v>151</v>
      </c>
      <c r="B95" s="2" t="s">
        <v>60</v>
      </c>
      <c r="C95" s="12">
        <v>49</v>
      </c>
      <c r="D95" s="12">
        <v>0</v>
      </c>
      <c r="E95" s="12">
        <f>C95*D95</f>
        <v>0</v>
      </c>
      <c r="F95" s="12">
        <v>0</v>
      </c>
      <c r="G95" s="12">
        <f>C95*F95</f>
        <v>0</v>
      </c>
      <c r="H95" s="12">
        <f>E95+G95</f>
        <v>0</v>
      </c>
      <c r="I95" s="3"/>
      <c r="J95" s="3"/>
    </row>
    <row r="96" spans="1:10">
      <c r="A96" s="20" t="s">
        <v>152</v>
      </c>
      <c r="B96" s="14" t="s">
        <v>11</v>
      </c>
      <c r="C96" s="15"/>
      <c r="D96" s="15"/>
      <c r="E96" s="15"/>
      <c r="F96" s="15"/>
      <c r="G96" s="15"/>
      <c r="H96" s="15"/>
      <c r="I96" s="3"/>
      <c r="J96" s="3"/>
    </row>
    <row r="97" spans="1:10">
      <c r="A97" s="7" t="s">
        <v>153</v>
      </c>
      <c r="B97" s="2" t="s">
        <v>60</v>
      </c>
      <c r="C97" s="12">
        <v>9</v>
      </c>
      <c r="D97" s="12">
        <v>0</v>
      </c>
      <c r="E97" s="12">
        <f>C97*D97</f>
        <v>0</v>
      </c>
      <c r="F97" s="12">
        <v>0</v>
      </c>
      <c r="G97" s="12">
        <f>C97*F97</f>
        <v>0</v>
      </c>
      <c r="H97" s="12">
        <f>E97+G97</f>
        <v>0</v>
      </c>
      <c r="I97" s="3"/>
      <c r="J97" s="3"/>
    </row>
    <row r="98" spans="1:10">
      <c r="A98" s="7" t="s">
        <v>154</v>
      </c>
      <c r="B98" s="2" t="s">
        <v>60</v>
      </c>
      <c r="C98" s="12">
        <v>20</v>
      </c>
      <c r="D98" s="12">
        <v>0</v>
      </c>
      <c r="E98" s="12">
        <f>C98*D98</f>
        <v>0</v>
      </c>
      <c r="F98" s="12">
        <v>0</v>
      </c>
      <c r="G98" s="12">
        <f>C98*F98</f>
        <v>0</v>
      </c>
      <c r="H98" s="12">
        <f>E98+G98</f>
        <v>0</v>
      </c>
      <c r="I98" s="3"/>
      <c r="J98" s="3"/>
    </row>
    <row r="99" spans="1:10">
      <c r="A99" s="20" t="s">
        <v>155</v>
      </c>
      <c r="B99" s="14" t="s">
        <v>11</v>
      </c>
      <c r="C99" s="15"/>
      <c r="D99" s="15"/>
      <c r="E99" s="15"/>
      <c r="F99" s="15"/>
      <c r="G99" s="15"/>
      <c r="H99" s="15"/>
      <c r="I99" s="3"/>
      <c r="J99" s="3"/>
    </row>
    <row r="100" spans="1:10">
      <c r="A100" s="7" t="s">
        <v>156</v>
      </c>
      <c r="B100" s="2" t="s">
        <v>60</v>
      </c>
      <c r="C100" s="12">
        <v>28</v>
      </c>
      <c r="D100" s="12">
        <v>0</v>
      </c>
      <c r="E100" s="12">
        <f>C100*D100</f>
        <v>0</v>
      </c>
      <c r="F100" s="12">
        <v>0</v>
      </c>
      <c r="G100" s="12">
        <f>C100*F100</f>
        <v>0</v>
      </c>
      <c r="H100" s="12">
        <f>E100+G100</f>
        <v>0</v>
      </c>
      <c r="I100" s="3"/>
      <c r="J100" s="3"/>
    </row>
    <row r="101" spans="1:10">
      <c r="A101" s="7" t="s">
        <v>157</v>
      </c>
      <c r="B101" s="2" t="s">
        <v>60</v>
      </c>
      <c r="C101" s="12">
        <v>1</v>
      </c>
      <c r="D101" s="12">
        <v>0</v>
      </c>
      <c r="E101" s="12">
        <f>C101*D101</f>
        <v>0</v>
      </c>
      <c r="F101" s="12">
        <v>0</v>
      </c>
      <c r="G101" s="12">
        <f>C101*F101</f>
        <v>0</v>
      </c>
      <c r="H101" s="12">
        <f>E101+G101</f>
        <v>0</v>
      </c>
      <c r="I101" s="3"/>
      <c r="J101" s="3"/>
    </row>
    <row r="102" spans="1:10">
      <c r="A102" s="7" t="s">
        <v>158</v>
      </c>
      <c r="B102" s="2" t="s">
        <v>60</v>
      </c>
      <c r="C102" s="12">
        <v>2</v>
      </c>
      <c r="D102" s="12">
        <v>0</v>
      </c>
      <c r="E102" s="12">
        <f>C102*D102</f>
        <v>0</v>
      </c>
      <c r="F102" s="12">
        <v>0</v>
      </c>
      <c r="G102" s="12">
        <f>C102*F102</f>
        <v>0</v>
      </c>
      <c r="H102" s="12">
        <f>E102+G102</f>
        <v>0</v>
      </c>
      <c r="I102" s="3"/>
      <c r="J102" s="3"/>
    </row>
    <row r="103" spans="1:10">
      <c r="A103" s="7" t="s">
        <v>159</v>
      </c>
      <c r="B103" s="2" t="s">
        <v>60</v>
      </c>
      <c r="C103" s="12">
        <v>4</v>
      </c>
      <c r="D103" s="12">
        <v>0</v>
      </c>
      <c r="E103" s="12">
        <f>C103*D103</f>
        <v>0</v>
      </c>
      <c r="F103" s="12">
        <v>0</v>
      </c>
      <c r="G103" s="12">
        <f>C103*F103</f>
        <v>0</v>
      </c>
      <c r="H103" s="12">
        <f>E103+G103</f>
        <v>0</v>
      </c>
      <c r="I103" s="3"/>
      <c r="J103" s="3"/>
    </row>
    <row r="104" spans="1:10">
      <c r="A104" s="20" t="s">
        <v>160</v>
      </c>
      <c r="B104" s="14" t="s">
        <v>11</v>
      </c>
      <c r="C104" s="15"/>
      <c r="D104" s="15"/>
      <c r="E104" s="15"/>
      <c r="F104" s="15"/>
      <c r="G104" s="15"/>
      <c r="H104" s="15"/>
      <c r="I104" s="3"/>
      <c r="J104" s="3"/>
    </row>
    <row r="105" spans="1:10">
      <c r="A105" s="7" t="s">
        <v>161</v>
      </c>
      <c r="B105" s="2" t="s">
        <v>60</v>
      </c>
      <c r="C105" s="12">
        <v>6</v>
      </c>
      <c r="D105" s="12">
        <v>0</v>
      </c>
      <c r="E105" s="12">
        <f>C105*D105</f>
        <v>0</v>
      </c>
      <c r="F105" s="12">
        <v>0</v>
      </c>
      <c r="G105" s="12">
        <f>C105*F105</f>
        <v>0</v>
      </c>
      <c r="H105" s="12">
        <f>E105+G105</f>
        <v>0</v>
      </c>
      <c r="I105" s="3"/>
      <c r="J105" s="3"/>
    </row>
    <row r="106" spans="1:10">
      <c r="A106" s="7" t="s">
        <v>162</v>
      </c>
      <c r="B106" s="2" t="s">
        <v>60</v>
      </c>
      <c r="C106" s="12">
        <v>30</v>
      </c>
      <c r="D106" s="12">
        <v>0</v>
      </c>
      <c r="E106" s="12">
        <f>C106*D106</f>
        <v>0</v>
      </c>
      <c r="F106" s="12">
        <v>0</v>
      </c>
      <c r="G106" s="12">
        <f>C106*F106</f>
        <v>0</v>
      </c>
      <c r="H106" s="12">
        <f>E106+G106</f>
        <v>0</v>
      </c>
      <c r="I106" s="3"/>
      <c r="J106" s="3"/>
    </row>
    <row r="107" spans="1:10">
      <c r="A107" s="20" t="s">
        <v>163</v>
      </c>
      <c r="B107" s="14" t="s">
        <v>11</v>
      </c>
      <c r="C107" s="15"/>
      <c r="D107" s="15"/>
      <c r="E107" s="15"/>
      <c r="F107" s="15"/>
      <c r="G107" s="15"/>
      <c r="H107" s="15"/>
      <c r="I107" s="3"/>
      <c r="J107" s="3"/>
    </row>
    <row r="108" spans="1:10">
      <c r="A108" s="20" t="s">
        <v>164</v>
      </c>
      <c r="B108" s="14" t="s">
        <v>11</v>
      </c>
      <c r="C108" s="15"/>
      <c r="D108" s="15"/>
      <c r="E108" s="15"/>
      <c r="F108" s="15"/>
      <c r="G108" s="15"/>
      <c r="H108" s="15"/>
      <c r="I108" s="3"/>
      <c r="J108" s="3"/>
    </row>
    <row r="109" spans="1:10">
      <c r="A109" s="7" t="s">
        <v>165</v>
      </c>
      <c r="B109" s="2" t="s">
        <v>60</v>
      </c>
      <c r="C109" s="12">
        <v>6</v>
      </c>
      <c r="D109" s="12">
        <v>0</v>
      </c>
      <c r="E109" s="12">
        <f>C109*D109</f>
        <v>0</v>
      </c>
      <c r="F109" s="12">
        <v>0</v>
      </c>
      <c r="G109" s="12">
        <f>C109*F109</f>
        <v>0</v>
      </c>
      <c r="H109" s="12">
        <f>E109+G109</f>
        <v>0</v>
      </c>
      <c r="I109" s="3"/>
      <c r="J109" s="3"/>
    </row>
    <row r="110" spans="1:10">
      <c r="A110" s="20" t="s">
        <v>166</v>
      </c>
      <c r="B110" s="14" t="s">
        <v>11</v>
      </c>
      <c r="C110" s="15"/>
      <c r="D110" s="15"/>
      <c r="E110" s="15"/>
      <c r="F110" s="15"/>
      <c r="G110" s="15"/>
      <c r="H110" s="15"/>
      <c r="I110" s="3"/>
      <c r="J110" s="3"/>
    </row>
    <row r="111" spans="1:10">
      <c r="A111" s="7" t="s">
        <v>167</v>
      </c>
      <c r="B111" s="2" t="s">
        <v>60</v>
      </c>
      <c r="C111" s="12">
        <v>2</v>
      </c>
      <c r="D111" s="12">
        <v>0</v>
      </c>
      <c r="E111" s="12">
        <f>C111*D111</f>
        <v>0</v>
      </c>
      <c r="F111" s="12">
        <v>0</v>
      </c>
      <c r="G111" s="12">
        <f>C111*F111</f>
        <v>0</v>
      </c>
      <c r="H111" s="12">
        <f>E111+G111</f>
        <v>0</v>
      </c>
      <c r="I111" s="3"/>
      <c r="J111" s="3"/>
    </row>
    <row r="112" spans="1:10">
      <c r="A112" s="7" t="s">
        <v>168</v>
      </c>
      <c r="B112" s="2" t="s">
        <v>169</v>
      </c>
      <c r="C112" s="12">
        <v>1</v>
      </c>
      <c r="D112" s="12">
        <v>0</v>
      </c>
      <c r="E112" s="12">
        <f>C112*D112</f>
        <v>0</v>
      </c>
      <c r="F112" s="12">
        <v>0</v>
      </c>
      <c r="G112" s="12">
        <f>C112*F112</f>
        <v>0</v>
      </c>
      <c r="H112" s="12">
        <f>E112+G112</f>
        <v>0</v>
      </c>
      <c r="I112" s="3"/>
      <c r="J112" s="3"/>
    </row>
    <row r="113" spans="1:10">
      <c r="A113" s="7" t="s">
        <v>170</v>
      </c>
      <c r="B113" s="2" t="s">
        <v>169</v>
      </c>
      <c r="C113" s="12">
        <v>3</v>
      </c>
      <c r="D113" s="12">
        <v>0</v>
      </c>
      <c r="E113" s="12">
        <f>C113*D113</f>
        <v>0</v>
      </c>
      <c r="F113" s="12">
        <v>0</v>
      </c>
      <c r="G113" s="12">
        <f>C113*F113</f>
        <v>0</v>
      </c>
      <c r="H113" s="12">
        <f>E113+G113</f>
        <v>0</v>
      </c>
      <c r="I113" s="3"/>
      <c r="J113" s="3"/>
    </row>
    <row r="114" spans="1:10">
      <c r="A114" s="20" t="s">
        <v>171</v>
      </c>
      <c r="B114" s="14" t="s">
        <v>11</v>
      </c>
      <c r="C114" s="15"/>
      <c r="D114" s="15"/>
      <c r="E114" s="15"/>
      <c r="F114" s="15"/>
      <c r="G114" s="15"/>
      <c r="H114" s="15">
        <f>E114+G114</f>
        <v>0</v>
      </c>
      <c r="I114" s="3"/>
      <c r="J114" s="3"/>
    </row>
    <row r="115" spans="1:10">
      <c r="A115" s="20" t="s">
        <v>172</v>
      </c>
      <c r="B115" s="14" t="s">
        <v>11</v>
      </c>
      <c r="C115" s="15"/>
      <c r="D115" s="15"/>
      <c r="E115" s="15"/>
      <c r="F115" s="15"/>
      <c r="G115" s="15"/>
      <c r="H115" s="15"/>
      <c r="I115" s="3"/>
      <c r="J115" s="3"/>
    </row>
    <row r="116" spans="1:10">
      <c r="A116" s="7" t="s">
        <v>173</v>
      </c>
      <c r="B116" s="2" t="s">
        <v>60</v>
      </c>
      <c r="C116" s="12">
        <v>1</v>
      </c>
      <c r="D116" s="12">
        <v>0</v>
      </c>
      <c r="E116" s="12">
        <f>C116*D116</f>
        <v>0</v>
      </c>
      <c r="F116" s="12">
        <v>0</v>
      </c>
      <c r="G116" s="12">
        <f>C116*F116</f>
        <v>0</v>
      </c>
      <c r="H116" s="12">
        <f>E116+G116</f>
        <v>0</v>
      </c>
      <c r="I116" s="3"/>
      <c r="J116" s="3"/>
    </row>
    <row r="117" spans="1:10">
      <c r="A117" s="20" t="s">
        <v>174</v>
      </c>
      <c r="B117" s="14" t="s">
        <v>11</v>
      </c>
      <c r="C117" s="15"/>
      <c r="D117" s="15"/>
      <c r="E117" s="15"/>
      <c r="F117" s="15"/>
      <c r="G117" s="15"/>
      <c r="H117" s="15"/>
      <c r="I117" s="3"/>
      <c r="J117" s="3"/>
    </row>
    <row r="118" spans="1:10">
      <c r="A118" s="7" t="s">
        <v>175</v>
      </c>
      <c r="B118" s="2" t="s">
        <v>60</v>
      </c>
      <c r="C118" s="12">
        <v>20</v>
      </c>
      <c r="D118" s="12">
        <v>0</v>
      </c>
      <c r="E118" s="12">
        <f>C118*D118</f>
        <v>0</v>
      </c>
      <c r="F118" s="12">
        <v>0</v>
      </c>
      <c r="G118" s="12">
        <f>C118*F118</f>
        <v>0</v>
      </c>
      <c r="H118" s="12">
        <f>E118+G118</f>
        <v>0</v>
      </c>
      <c r="I118" s="3"/>
      <c r="J118" s="3"/>
    </row>
    <row r="119" spans="1:10">
      <c r="A119" s="7" t="s">
        <v>176</v>
      </c>
      <c r="B119" s="2" t="s">
        <v>60</v>
      </c>
      <c r="C119" s="12">
        <v>24</v>
      </c>
      <c r="D119" s="12">
        <v>0</v>
      </c>
      <c r="E119" s="12">
        <f>C119*D119</f>
        <v>0</v>
      </c>
      <c r="F119" s="12">
        <v>0</v>
      </c>
      <c r="G119" s="12">
        <f>C119*F119</f>
        <v>0</v>
      </c>
      <c r="H119" s="12">
        <f>E119+G119</f>
        <v>0</v>
      </c>
      <c r="I119" s="3"/>
      <c r="J119" s="3"/>
    </row>
    <row r="120" spans="1:10">
      <c r="A120" s="7" t="s">
        <v>177</v>
      </c>
      <c r="B120" s="2" t="s">
        <v>60</v>
      </c>
      <c r="C120" s="12">
        <v>12</v>
      </c>
      <c r="D120" s="12">
        <v>0</v>
      </c>
      <c r="E120" s="12">
        <f>C120*D120</f>
        <v>0</v>
      </c>
      <c r="F120" s="12">
        <v>0</v>
      </c>
      <c r="G120" s="12">
        <f>C120*F120</f>
        <v>0</v>
      </c>
      <c r="H120" s="12">
        <f>E120+G120</f>
        <v>0</v>
      </c>
      <c r="I120" s="3"/>
      <c r="J120" s="3"/>
    </row>
    <row r="121" spans="1:10">
      <c r="A121" s="20" t="s">
        <v>178</v>
      </c>
      <c r="B121" s="14" t="s">
        <v>11</v>
      </c>
      <c r="C121" s="15"/>
      <c r="D121" s="15"/>
      <c r="E121" s="15"/>
      <c r="F121" s="15"/>
      <c r="G121" s="15"/>
      <c r="H121" s="15"/>
      <c r="I121" s="3"/>
      <c r="J121" s="3"/>
    </row>
    <row r="122" spans="1:10">
      <c r="A122" s="7" t="s">
        <v>179</v>
      </c>
      <c r="B122" s="2" t="s">
        <v>60</v>
      </c>
      <c r="C122" s="12">
        <v>8</v>
      </c>
      <c r="D122" s="12">
        <v>0</v>
      </c>
      <c r="E122" s="12">
        <f>C122*D122</f>
        <v>0</v>
      </c>
      <c r="F122" s="12">
        <v>0</v>
      </c>
      <c r="G122" s="12">
        <f>C122*F122</f>
        <v>0</v>
      </c>
      <c r="H122" s="12">
        <f>E122+G122</f>
        <v>0</v>
      </c>
      <c r="I122" s="3"/>
      <c r="J122" s="3"/>
    </row>
    <row r="123" spans="1:10">
      <c r="A123" s="7" t="s">
        <v>180</v>
      </c>
      <c r="B123" s="2" t="s">
        <v>60</v>
      </c>
      <c r="C123" s="12">
        <v>8</v>
      </c>
      <c r="D123" s="12">
        <v>0</v>
      </c>
      <c r="E123" s="12">
        <f>C123*D123</f>
        <v>0</v>
      </c>
      <c r="F123" s="12">
        <v>0</v>
      </c>
      <c r="G123" s="12">
        <f>C123*F123</f>
        <v>0</v>
      </c>
      <c r="H123" s="12">
        <f>E123+G123</f>
        <v>0</v>
      </c>
      <c r="I123" s="3"/>
      <c r="J123" s="3"/>
    </row>
    <row r="124" spans="1:10">
      <c r="A124" s="20" t="s">
        <v>181</v>
      </c>
      <c r="B124" s="14" t="s">
        <v>11</v>
      </c>
      <c r="C124" s="15"/>
      <c r="D124" s="15"/>
      <c r="E124" s="15"/>
      <c r="F124" s="15"/>
      <c r="G124" s="15"/>
      <c r="H124" s="15"/>
      <c r="I124" s="3"/>
      <c r="J124" s="3"/>
    </row>
    <row r="125" spans="1:10">
      <c r="A125" s="7" t="s">
        <v>182</v>
      </c>
      <c r="B125" s="2" t="s">
        <v>90</v>
      </c>
      <c r="C125" s="12">
        <v>162</v>
      </c>
      <c r="D125" s="12">
        <v>0</v>
      </c>
      <c r="E125" s="12">
        <f>C125*D125</f>
        <v>0</v>
      </c>
      <c r="F125" s="12">
        <v>0</v>
      </c>
      <c r="G125" s="12">
        <f>C125*F125</f>
        <v>0</v>
      </c>
      <c r="H125" s="12">
        <f>E125+G125</f>
        <v>0</v>
      </c>
      <c r="I125" s="3"/>
      <c r="J125" s="3"/>
    </row>
    <row r="126" spans="1:10">
      <c r="A126" s="7" t="s">
        <v>183</v>
      </c>
      <c r="B126" s="2" t="s">
        <v>90</v>
      </c>
      <c r="C126" s="12">
        <v>145</v>
      </c>
      <c r="D126" s="12">
        <v>0</v>
      </c>
      <c r="E126" s="12">
        <f>C126*D126</f>
        <v>0</v>
      </c>
      <c r="F126" s="12">
        <v>0</v>
      </c>
      <c r="G126" s="12">
        <f>C126*F126</f>
        <v>0</v>
      </c>
      <c r="H126" s="12">
        <f>E126+G126</f>
        <v>0</v>
      </c>
      <c r="I126" s="3"/>
      <c r="J126" s="3"/>
    </row>
    <row r="127" spans="1:10" ht="30">
      <c r="A127" s="20" t="s">
        <v>184</v>
      </c>
      <c r="B127" s="14" t="s">
        <v>11</v>
      </c>
      <c r="C127" s="15"/>
      <c r="D127" s="15"/>
      <c r="E127" s="15"/>
      <c r="F127" s="15"/>
      <c r="G127" s="15"/>
      <c r="H127" s="15"/>
      <c r="I127" s="3"/>
      <c r="J127" s="3"/>
    </row>
    <row r="128" spans="1:10">
      <c r="A128" s="7" t="s">
        <v>185</v>
      </c>
      <c r="B128" s="2" t="s">
        <v>60</v>
      </c>
      <c r="C128" s="12">
        <v>132</v>
      </c>
      <c r="D128" s="12">
        <v>0</v>
      </c>
      <c r="E128" s="12">
        <f>C128*D128</f>
        <v>0</v>
      </c>
      <c r="F128" s="12">
        <v>0</v>
      </c>
      <c r="G128" s="12">
        <f>C128*F128</f>
        <v>0</v>
      </c>
      <c r="H128" s="12">
        <f>E128+G128</f>
        <v>0</v>
      </c>
      <c r="I128" s="3"/>
      <c r="J128" s="3"/>
    </row>
    <row r="129" spans="1:10">
      <c r="A129" s="7" t="s">
        <v>186</v>
      </c>
      <c r="B129" s="2" t="s">
        <v>60</v>
      </c>
      <c r="C129" s="12">
        <v>48</v>
      </c>
      <c r="D129" s="12">
        <v>0</v>
      </c>
      <c r="E129" s="12">
        <f>C129*D129</f>
        <v>0</v>
      </c>
      <c r="F129" s="12">
        <v>0</v>
      </c>
      <c r="G129" s="12">
        <f>C129*F129</f>
        <v>0</v>
      </c>
      <c r="H129" s="12">
        <f>E129+G129</f>
        <v>0</v>
      </c>
      <c r="I129" s="3"/>
      <c r="J129" s="3"/>
    </row>
    <row r="130" spans="1:10">
      <c r="A130" s="20" t="s">
        <v>187</v>
      </c>
      <c r="B130" s="14" t="s">
        <v>11</v>
      </c>
      <c r="C130" s="15"/>
      <c r="D130" s="15"/>
      <c r="E130" s="15"/>
      <c r="F130" s="15"/>
      <c r="G130" s="15"/>
      <c r="H130" s="15"/>
      <c r="I130" s="3"/>
      <c r="J130" s="3"/>
    </row>
    <row r="131" spans="1:10" ht="26.25">
      <c r="A131" s="7" t="s">
        <v>188</v>
      </c>
      <c r="B131" s="2" t="s">
        <v>189</v>
      </c>
      <c r="C131" s="12">
        <v>94</v>
      </c>
      <c r="D131" s="12">
        <v>0</v>
      </c>
      <c r="E131" s="12">
        <f t="shared" ref="E131:E136" si="12">C131*D131</f>
        <v>0</v>
      </c>
      <c r="F131" s="12">
        <v>0</v>
      </c>
      <c r="G131" s="12">
        <f t="shared" ref="G131:G136" si="13">C131*F131</f>
        <v>0</v>
      </c>
      <c r="H131" s="12">
        <f t="shared" ref="H131:H136" si="14">E131+G131</f>
        <v>0</v>
      </c>
      <c r="I131" s="3"/>
      <c r="J131" s="3"/>
    </row>
    <row r="132" spans="1:10">
      <c r="A132" s="7" t="s">
        <v>190</v>
      </c>
      <c r="B132" s="2" t="s">
        <v>189</v>
      </c>
      <c r="C132" s="12">
        <v>8</v>
      </c>
      <c r="D132" s="12">
        <v>0</v>
      </c>
      <c r="E132" s="12">
        <f t="shared" si="12"/>
        <v>0</v>
      </c>
      <c r="F132" s="12">
        <v>0</v>
      </c>
      <c r="G132" s="12">
        <f t="shared" si="13"/>
        <v>0</v>
      </c>
      <c r="H132" s="12">
        <f t="shared" si="14"/>
        <v>0</v>
      </c>
      <c r="I132" s="3"/>
      <c r="J132" s="3"/>
    </row>
    <row r="133" spans="1:10">
      <c r="A133" s="7" t="s">
        <v>191</v>
      </c>
      <c r="B133" s="2" t="s">
        <v>189</v>
      </c>
      <c r="C133" s="12">
        <v>24</v>
      </c>
      <c r="D133" s="12">
        <v>0</v>
      </c>
      <c r="E133" s="12">
        <f t="shared" si="12"/>
        <v>0</v>
      </c>
      <c r="F133" s="12">
        <v>0</v>
      </c>
      <c r="G133" s="12">
        <f t="shared" si="13"/>
        <v>0</v>
      </c>
      <c r="H133" s="12">
        <f t="shared" si="14"/>
        <v>0</v>
      </c>
      <c r="I133" s="3"/>
      <c r="J133" s="3"/>
    </row>
    <row r="134" spans="1:10">
      <c r="A134" s="7" t="s">
        <v>192</v>
      </c>
      <c r="B134" s="2" t="s">
        <v>189</v>
      </c>
      <c r="C134" s="12">
        <v>24</v>
      </c>
      <c r="D134" s="12">
        <v>0</v>
      </c>
      <c r="E134" s="12">
        <f t="shared" si="12"/>
        <v>0</v>
      </c>
      <c r="F134" s="12">
        <v>0</v>
      </c>
      <c r="G134" s="12">
        <f t="shared" si="13"/>
        <v>0</v>
      </c>
      <c r="H134" s="12">
        <f t="shared" si="14"/>
        <v>0</v>
      </c>
      <c r="I134" s="3"/>
      <c r="J134" s="3"/>
    </row>
    <row r="135" spans="1:10">
      <c r="A135" s="7" t="s">
        <v>193</v>
      </c>
      <c r="B135" s="2" t="s">
        <v>189</v>
      </c>
      <c r="C135" s="12">
        <v>10</v>
      </c>
      <c r="D135" s="12">
        <v>0</v>
      </c>
      <c r="E135" s="12">
        <f t="shared" si="12"/>
        <v>0</v>
      </c>
      <c r="F135" s="12">
        <v>0</v>
      </c>
      <c r="G135" s="12">
        <f t="shared" si="13"/>
        <v>0</v>
      </c>
      <c r="H135" s="12">
        <f t="shared" si="14"/>
        <v>0</v>
      </c>
      <c r="I135" s="3"/>
      <c r="J135" s="3"/>
    </row>
    <row r="136" spans="1:10">
      <c r="A136" s="7" t="s">
        <v>194</v>
      </c>
      <c r="B136" s="2" t="s">
        <v>189</v>
      </c>
      <c r="C136" s="12">
        <v>96</v>
      </c>
      <c r="D136" s="12">
        <v>0</v>
      </c>
      <c r="E136" s="12">
        <f t="shared" si="12"/>
        <v>0</v>
      </c>
      <c r="F136" s="12">
        <v>0</v>
      </c>
      <c r="G136" s="12">
        <f t="shared" si="13"/>
        <v>0</v>
      </c>
      <c r="H136" s="12">
        <f t="shared" si="14"/>
        <v>0</v>
      </c>
      <c r="I136" s="3"/>
      <c r="J136" s="3"/>
    </row>
    <row r="137" spans="1:10">
      <c r="A137" s="20" t="s">
        <v>195</v>
      </c>
      <c r="B137" s="14" t="s">
        <v>11</v>
      </c>
      <c r="C137" s="15"/>
      <c r="D137" s="15"/>
      <c r="E137" s="15"/>
      <c r="F137" s="15"/>
      <c r="G137" s="15"/>
      <c r="H137" s="15"/>
      <c r="I137" s="3"/>
      <c r="J137" s="3"/>
    </row>
    <row r="138" spans="1:10">
      <c r="A138" s="7" t="s">
        <v>196</v>
      </c>
      <c r="B138" s="2" t="s">
        <v>189</v>
      </c>
      <c r="C138" s="12">
        <v>12</v>
      </c>
      <c r="D138" s="12">
        <v>0</v>
      </c>
      <c r="E138" s="12">
        <f>C138*D138</f>
        <v>0</v>
      </c>
      <c r="F138" s="12">
        <v>0</v>
      </c>
      <c r="G138" s="12">
        <f>C138*F138</f>
        <v>0</v>
      </c>
      <c r="H138" s="12">
        <f>E138+G138</f>
        <v>0</v>
      </c>
      <c r="I138" s="3"/>
      <c r="J138" s="3"/>
    </row>
    <row r="139" spans="1:10">
      <c r="A139" s="20" t="s">
        <v>197</v>
      </c>
      <c r="B139" s="14" t="s">
        <v>11</v>
      </c>
      <c r="C139" s="15"/>
      <c r="D139" s="15"/>
      <c r="E139" s="15"/>
      <c r="F139" s="15"/>
      <c r="G139" s="15"/>
      <c r="H139" s="15"/>
      <c r="I139" s="3"/>
      <c r="J139" s="3"/>
    </row>
    <row r="140" spans="1:10">
      <c r="A140" s="20" t="s">
        <v>198</v>
      </c>
      <c r="B140" s="14" t="s">
        <v>11</v>
      </c>
      <c r="C140" s="15"/>
      <c r="D140" s="15"/>
      <c r="E140" s="15"/>
      <c r="F140" s="15"/>
      <c r="G140" s="15"/>
      <c r="H140" s="15"/>
      <c r="I140" s="3"/>
      <c r="J140" s="3"/>
    </row>
    <row r="141" spans="1:10">
      <c r="A141" s="7" t="s">
        <v>199</v>
      </c>
      <c r="B141" s="2" t="s">
        <v>189</v>
      </c>
      <c r="C141" s="12">
        <v>60</v>
      </c>
      <c r="D141" s="12">
        <v>0</v>
      </c>
      <c r="E141" s="12">
        <f>C141*D141</f>
        <v>0</v>
      </c>
      <c r="F141" s="12">
        <v>0</v>
      </c>
      <c r="G141" s="12">
        <f>C141*F141</f>
        <v>0</v>
      </c>
      <c r="H141" s="12">
        <f>E141+G141</f>
        <v>0</v>
      </c>
      <c r="I141" s="3"/>
      <c r="J141" s="3"/>
    </row>
    <row r="142" spans="1:10">
      <c r="A142" s="7" t="s">
        <v>200</v>
      </c>
      <c r="B142" s="2" t="s">
        <v>189</v>
      </c>
      <c r="C142" s="12">
        <v>12</v>
      </c>
      <c r="D142" s="12">
        <v>0</v>
      </c>
      <c r="E142" s="12">
        <f>C142*D142</f>
        <v>0</v>
      </c>
      <c r="F142" s="12">
        <v>0</v>
      </c>
      <c r="G142" s="12">
        <f>C142*F142</f>
        <v>0</v>
      </c>
      <c r="H142" s="12">
        <f>E142+G142</f>
        <v>0</v>
      </c>
      <c r="I142" s="3"/>
      <c r="J142" s="3"/>
    </row>
    <row r="143" spans="1:10" ht="26.25">
      <c r="A143" s="7" t="s">
        <v>201</v>
      </c>
      <c r="B143" s="2" t="s">
        <v>189</v>
      </c>
      <c r="C143" s="12">
        <v>12</v>
      </c>
      <c r="D143" s="12">
        <v>0</v>
      </c>
      <c r="E143" s="12">
        <f>C143*D143</f>
        <v>0</v>
      </c>
      <c r="F143" s="12">
        <v>0</v>
      </c>
      <c r="G143" s="12">
        <f>C143*F143</f>
        <v>0</v>
      </c>
      <c r="H143" s="12">
        <f>E143+G143</f>
        <v>0</v>
      </c>
      <c r="I143" s="3"/>
      <c r="J143" s="3"/>
    </row>
    <row r="144" spans="1:10">
      <c r="A144" s="19" t="s">
        <v>202</v>
      </c>
      <c r="B144" s="5" t="s">
        <v>11</v>
      </c>
      <c r="C144" s="13"/>
      <c r="D144" s="13"/>
      <c r="E144" s="13">
        <f>SUM(E24:E143)</f>
        <v>0</v>
      </c>
      <c r="F144" s="13"/>
      <c r="G144" s="13">
        <f>SUM(G24:G143)</f>
        <v>0</v>
      </c>
      <c r="H144" s="13">
        <f>SUM(H24:H143)</f>
        <v>0</v>
      </c>
      <c r="I144" s="3"/>
      <c r="J144" s="3"/>
    </row>
    <row r="145" spans="1:10">
      <c r="A145" s="7" t="s">
        <v>203</v>
      </c>
      <c r="B145" s="2" t="s">
        <v>11</v>
      </c>
      <c r="C145" s="10"/>
      <c r="D145" s="10"/>
      <c r="E145" s="12">
        <f>K4+Parametry!B33/100*E134+Parametry!B33/100*E135+Parametry!B33/100*E136+Parametry!B33/100*E138+Parametry!B33/100*E141+Parametry!B33/100*E142+Parametry!B33/100*E143+Parametry!B33/100*E149+Parametry!B33/100*E150+Parametry!B33/100*E151+Parametry!B33/100*E152+Parametry!B33/100*E153+Parametry!B33/100*E154+Parametry!B33/100*E155+Parametry!B33/100*E156+Parametry!B33/100*E158+Parametry!B33/100*E165+Parametry!B33/100*E166</f>
        <v>0</v>
      </c>
      <c r="F145" s="10"/>
      <c r="G145" s="10"/>
      <c r="H145" s="12">
        <f>E145+G145</f>
        <v>0</v>
      </c>
      <c r="I145" s="3"/>
      <c r="J145" s="3"/>
    </row>
    <row r="146" spans="1:10" ht="15.75">
      <c r="A146" s="18" t="s">
        <v>204</v>
      </c>
      <c r="B146" s="4" t="s">
        <v>11</v>
      </c>
      <c r="C146" s="11"/>
      <c r="D146" s="11"/>
      <c r="E146" s="11">
        <f>SUM(E10,E12:E20,E22,E24:E143,E145:E145)</f>
        <v>0</v>
      </c>
      <c r="F146" s="11"/>
      <c r="G146" s="11">
        <f>SUM(G10,G12:G20,G22,G24:G143,G145:G145)</f>
        <v>0</v>
      </c>
      <c r="H146" s="11">
        <f>SUM(H10,H12:H20,H22,H24:H143,H145:H145)</f>
        <v>0</v>
      </c>
      <c r="I146" s="3"/>
      <c r="J146" s="3"/>
    </row>
    <row r="147" spans="1:10">
      <c r="A147" s="7" t="s">
        <v>11</v>
      </c>
      <c r="B147" s="2" t="s">
        <v>11</v>
      </c>
      <c r="C147" s="12"/>
      <c r="D147" s="12"/>
      <c r="E147" s="12"/>
      <c r="F147" s="12"/>
      <c r="G147" s="12"/>
      <c r="H147" s="12">
        <f>E147+G147</f>
        <v>0</v>
      </c>
      <c r="I147" s="3"/>
      <c r="J147" s="3"/>
    </row>
    <row r="148" spans="1:10" ht="15.75">
      <c r="A148" s="18" t="s">
        <v>205</v>
      </c>
      <c r="B148" s="4" t="s">
        <v>11</v>
      </c>
      <c r="C148" s="11"/>
      <c r="D148" s="11"/>
      <c r="E148" s="11"/>
      <c r="F148" s="11"/>
      <c r="G148" s="11"/>
      <c r="H148" s="11"/>
      <c r="I148" s="3"/>
      <c r="J148" s="3"/>
    </row>
    <row r="149" spans="1:10">
      <c r="A149" s="7" t="s">
        <v>78</v>
      </c>
      <c r="B149" s="2" t="s">
        <v>60</v>
      </c>
      <c r="C149" s="12">
        <v>4</v>
      </c>
      <c r="D149" s="12">
        <v>0</v>
      </c>
      <c r="E149" s="12">
        <f t="shared" ref="E149:E156" si="15">C149*D149</f>
        <v>0</v>
      </c>
      <c r="F149" s="12">
        <v>0</v>
      </c>
      <c r="G149" s="12">
        <f t="shared" ref="G149:G156" si="16">C149*F149</f>
        <v>0</v>
      </c>
      <c r="H149" s="12">
        <f t="shared" ref="H149:H156" si="17">E149+G149</f>
        <v>0</v>
      </c>
      <c r="I149" s="3"/>
      <c r="J149" s="3"/>
    </row>
    <row r="150" spans="1:10">
      <c r="A150" s="7" t="s">
        <v>79</v>
      </c>
      <c r="B150" s="2" t="s">
        <v>60</v>
      </c>
      <c r="C150" s="12">
        <v>8</v>
      </c>
      <c r="D150" s="12">
        <v>0</v>
      </c>
      <c r="E150" s="12">
        <f t="shared" si="15"/>
        <v>0</v>
      </c>
      <c r="F150" s="12">
        <v>0</v>
      </c>
      <c r="G150" s="12">
        <f t="shared" si="16"/>
        <v>0</v>
      </c>
      <c r="H150" s="12">
        <f t="shared" si="17"/>
        <v>0</v>
      </c>
      <c r="I150" s="3"/>
      <c r="J150" s="3"/>
    </row>
    <row r="151" spans="1:10">
      <c r="A151" s="7" t="s">
        <v>80</v>
      </c>
      <c r="B151" s="2" t="s">
        <v>60</v>
      </c>
      <c r="C151" s="12">
        <v>2</v>
      </c>
      <c r="D151" s="12">
        <v>0</v>
      </c>
      <c r="E151" s="12">
        <f t="shared" si="15"/>
        <v>0</v>
      </c>
      <c r="F151" s="12">
        <v>0</v>
      </c>
      <c r="G151" s="12">
        <f t="shared" si="16"/>
        <v>0</v>
      </c>
      <c r="H151" s="12">
        <f t="shared" si="17"/>
        <v>0</v>
      </c>
      <c r="I151" s="3"/>
      <c r="J151" s="3"/>
    </row>
    <row r="152" spans="1:10">
      <c r="A152" s="7" t="s">
        <v>206</v>
      </c>
      <c r="B152" s="2" t="s">
        <v>60</v>
      </c>
      <c r="C152" s="12">
        <v>1</v>
      </c>
      <c r="D152" s="12">
        <v>0</v>
      </c>
      <c r="E152" s="12">
        <f t="shared" si="15"/>
        <v>0</v>
      </c>
      <c r="F152" s="12">
        <v>0</v>
      </c>
      <c r="G152" s="12">
        <f t="shared" si="16"/>
        <v>0</v>
      </c>
      <c r="H152" s="12">
        <f t="shared" si="17"/>
        <v>0</v>
      </c>
      <c r="I152" s="3"/>
      <c r="J152" s="3"/>
    </row>
    <row r="153" spans="1:10">
      <c r="A153" s="7" t="s">
        <v>89</v>
      </c>
      <c r="B153" s="2" t="s">
        <v>90</v>
      </c>
      <c r="C153" s="12">
        <v>33</v>
      </c>
      <c r="D153" s="12">
        <v>0</v>
      </c>
      <c r="E153" s="12">
        <f t="shared" si="15"/>
        <v>0</v>
      </c>
      <c r="F153" s="12">
        <v>0</v>
      </c>
      <c r="G153" s="12">
        <f t="shared" si="16"/>
        <v>0</v>
      </c>
      <c r="H153" s="12">
        <f t="shared" si="17"/>
        <v>0</v>
      </c>
      <c r="I153" s="3"/>
      <c r="J153" s="3"/>
    </row>
    <row r="154" spans="1:10">
      <c r="A154" s="7" t="s">
        <v>91</v>
      </c>
      <c r="B154" s="2" t="s">
        <v>90</v>
      </c>
      <c r="C154" s="12">
        <v>16</v>
      </c>
      <c r="D154" s="12">
        <v>0</v>
      </c>
      <c r="E154" s="12">
        <f t="shared" si="15"/>
        <v>0</v>
      </c>
      <c r="F154" s="12">
        <v>0</v>
      </c>
      <c r="G154" s="12">
        <f t="shared" si="16"/>
        <v>0</v>
      </c>
      <c r="H154" s="12">
        <f t="shared" si="17"/>
        <v>0</v>
      </c>
      <c r="I154" s="3"/>
      <c r="J154" s="3"/>
    </row>
    <row r="155" spans="1:10">
      <c r="A155" s="7" t="s">
        <v>207</v>
      </c>
      <c r="B155" s="2" t="s">
        <v>90</v>
      </c>
      <c r="C155" s="12">
        <v>72</v>
      </c>
      <c r="D155" s="12">
        <v>0</v>
      </c>
      <c r="E155" s="12">
        <f t="shared" si="15"/>
        <v>0</v>
      </c>
      <c r="F155" s="12">
        <v>0</v>
      </c>
      <c r="G155" s="12">
        <f t="shared" si="16"/>
        <v>0</v>
      </c>
      <c r="H155" s="12">
        <f t="shared" si="17"/>
        <v>0</v>
      </c>
      <c r="I155" s="3"/>
      <c r="J155" s="3"/>
    </row>
    <row r="156" spans="1:10">
      <c r="A156" s="7" t="s">
        <v>208</v>
      </c>
      <c r="B156" s="2" t="s">
        <v>90</v>
      </c>
      <c r="C156" s="12">
        <v>108</v>
      </c>
      <c r="D156" s="12">
        <v>0</v>
      </c>
      <c r="E156" s="12">
        <f t="shared" si="15"/>
        <v>0</v>
      </c>
      <c r="F156" s="12">
        <v>0</v>
      </c>
      <c r="G156" s="12">
        <f t="shared" si="16"/>
        <v>0</v>
      </c>
      <c r="H156" s="12">
        <f t="shared" si="17"/>
        <v>0</v>
      </c>
      <c r="I156" s="3"/>
      <c r="J156" s="3"/>
    </row>
    <row r="157" spans="1:10">
      <c r="A157" s="20" t="s">
        <v>209</v>
      </c>
      <c r="B157" s="14" t="s">
        <v>11</v>
      </c>
      <c r="C157" s="15"/>
      <c r="D157" s="15"/>
      <c r="E157" s="15"/>
      <c r="F157" s="15"/>
      <c r="G157" s="15"/>
      <c r="H157" s="15"/>
      <c r="I157" s="3"/>
      <c r="J157" s="3"/>
    </row>
    <row r="158" spans="1:10">
      <c r="A158" s="7" t="s">
        <v>210</v>
      </c>
      <c r="B158" s="2" t="s">
        <v>90</v>
      </c>
      <c r="C158" s="12">
        <v>1720</v>
      </c>
      <c r="D158" s="12">
        <v>0</v>
      </c>
      <c r="E158" s="12">
        <f>C158*D158</f>
        <v>0</v>
      </c>
      <c r="F158" s="12">
        <v>0</v>
      </c>
      <c r="G158" s="12">
        <f>C158*F158</f>
        <v>0</v>
      </c>
      <c r="H158" s="12">
        <f>E158+G158</f>
        <v>0</v>
      </c>
      <c r="I158" s="3"/>
      <c r="J158" s="3"/>
    </row>
    <row r="159" spans="1:10">
      <c r="A159" s="20" t="s">
        <v>211</v>
      </c>
      <c r="B159" s="14" t="s">
        <v>11</v>
      </c>
      <c r="C159" s="15"/>
      <c r="D159" s="15"/>
      <c r="E159" s="15"/>
      <c r="F159" s="15"/>
      <c r="G159" s="15"/>
      <c r="H159" s="15"/>
      <c r="I159" s="3"/>
      <c r="J159" s="3"/>
    </row>
    <row r="160" spans="1:10" ht="26.25">
      <c r="A160" s="7" t="s">
        <v>212</v>
      </c>
      <c r="B160" s="2" t="s">
        <v>60</v>
      </c>
      <c r="C160" s="12">
        <v>3</v>
      </c>
      <c r="D160" s="12">
        <v>0</v>
      </c>
      <c r="E160" s="12">
        <f>C160*D160</f>
        <v>0</v>
      </c>
      <c r="F160" s="12">
        <v>0</v>
      </c>
      <c r="G160" s="12">
        <f>C160*F160</f>
        <v>0</v>
      </c>
      <c r="H160" s="12">
        <f>E160+G160</f>
        <v>0</v>
      </c>
      <c r="I160" s="3"/>
      <c r="J160" s="3"/>
    </row>
    <row r="161" spans="1:10">
      <c r="A161" s="20" t="s">
        <v>213</v>
      </c>
      <c r="B161" s="14" t="s">
        <v>11</v>
      </c>
      <c r="C161" s="15"/>
      <c r="D161" s="15"/>
      <c r="E161" s="15"/>
      <c r="F161" s="15"/>
      <c r="G161" s="15"/>
      <c r="H161" s="15"/>
      <c r="I161" s="3"/>
      <c r="J161" s="3"/>
    </row>
    <row r="162" spans="1:10">
      <c r="A162" s="7" t="s">
        <v>214</v>
      </c>
      <c r="B162" s="2" t="s">
        <v>60</v>
      </c>
      <c r="C162" s="12">
        <v>6</v>
      </c>
      <c r="D162" s="12">
        <v>0</v>
      </c>
      <c r="E162" s="12">
        <f>C162*D162</f>
        <v>0</v>
      </c>
      <c r="F162" s="12">
        <v>0</v>
      </c>
      <c r="G162" s="12">
        <f>C162*F162</f>
        <v>0</v>
      </c>
      <c r="H162" s="12">
        <f>E162+G162</f>
        <v>0</v>
      </c>
      <c r="I162" s="3"/>
      <c r="J162" s="3"/>
    </row>
    <row r="163" spans="1:10">
      <c r="A163" s="7" t="s">
        <v>215</v>
      </c>
      <c r="B163" s="2" t="s">
        <v>60</v>
      </c>
      <c r="C163" s="12">
        <v>3</v>
      </c>
      <c r="D163" s="12">
        <v>0</v>
      </c>
      <c r="E163" s="12">
        <f>C163*D163</f>
        <v>0</v>
      </c>
      <c r="F163" s="12">
        <v>0</v>
      </c>
      <c r="G163" s="12">
        <f>C163*F163</f>
        <v>0</v>
      </c>
      <c r="H163" s="12">
        <f>E163+G163</f>
        <v>0</v>
      </c>
      <c r="I163" s="3"/>
      <c r="J163" s="3"/>
    </row>
    <row r="164" spans="1:10">
      <c r="A164" s="20" t="s">
        <v>187</v>
      </c>
      <c r="B164" s="14" t="s">
        <v>11</v>
      </c>
      <c r="C164" s="15"/>
      <c r="D164" s="15"/>
      <c r="E164" s="15"/>
      <c r="F164" s="15"/>
      <c r="G164" s="15"/>
      <c r="H164" s="15"/>
      <c r="I164" s="3"/>
      <c r="J164" s="3"/>
    </row>
    <row r="165" spans="1:10">
      <c r="A165" s="7" t="s">
        <v>216</v>
      </c>
      <c r="B165" s="2" t="s">
        <v>189</v>
      </c>
      <c r="C165" s="12">
        <v>6</v>
      </c>
      <c r="D165" s="12">
        <v>0</v>
      </c>
      <c r="E165" s="12">
        <f>C165*D165</f>
        <v>0</v>
      </c>
      <c r="F165" s="12">
        <v>0</v>
      </c>
      <c r="G165" s="12">
        <f>C165*F165</f>
        <v>0</v>
      </c>
      <c r="H165" s="12">
        <f>E165+G165</f>
        <v>0</v>
      </c>
      <c r="I165" s="3"/>
      <c r="J165" s="3"/>
    </row>
    <row r="166" spans="1:10" ht="26.25">
      <c r="A166" s="7" t="s">
        <v>217</v>
      </c>
      <c r="B166" s="2" t="s">
        <v>189</v>
      </c>
      <c r="C166" s="12">
        <v>16</v>
      </c>
      <c r="D166" s="12">
        <v>0</v>
      </c>
      <c r="E166" s="12">
        <f>C166*D166</f>
        <v>0</v>
      </c>
      <c r="F166" s="12">
        <v>0</v>
      </c>
      <c r="G166" s="12">
        <f>C166*F166</f>
        <v>0</v>
      </c>
      <c r="H166" s="12">
        <f>E166+G166</f>
        <v>0</v>
      </c>
      <c r="I166" s="3"/>
      <c r="J166" s="3"/>
    </row>
    <row r="167" spans="1:10" ht="15.75">
      <c r="A167" s="18" t="s">
        <v>218</v>
      </c>
      <c r="B167" s="4" t="s">
        <v>11</v>
      </c>
      <c r="C167" s="11"/>
      <c r="D167" s="11"/>
      <c r="E167" s="11">
        <f>SUM(E149:E166)</f>
        <v>0</v>
      </c>
      <c r="F167" s="11"/>
      <c r="G167" s="11">
        <f>SUM(G149:G166)</f>
        <v>0</v>
      </c>
      <c r="H167" s="11">
        <f>SUM(H149:H166)</f>
        <v>0</v>
      </c>
      <c r="I167" s="3"/>
      <c r="J167" s="3"/>
    </row>
    <row r="168" spans="1:10">
      <c r="A168" s="7" t="s">
        <v>11</v>
      </c>
      <c r="B168" s="2" t="s">
        <v>11</v>
      </c>
      <c r="C168" s="12"/>
      <c r="D168" s="12"/>
      <c r="E168" s="12"/>
      <c r="F168" s="12"/>
      <c r="G168" s="12"/>
      <c r="H168" s="12">
        <f>E168+G168</f>
        <v>0</v>
      </c>
      <c r="I168" s="3"/>
      <c r="J168" s="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3" firstPageNumber="3" fitToHeight="5" orientation="landscape" useFirstPageNumber="1" r:id="rId1"/>
  <headerFooter>
    <oddHeader>&amp;CSanatorium Jablunkov, Stavební úpravy  1.PP
D.1.4.G Zařízení silnoproudé elektrotechniky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Rozpočet</vt:lpstr>
      <vt:lpstr>Parametry!Oblast_tisku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</dc:creator>
  <cp:lastModifiedBy>NOVEL</cp:lastModifiedBy>
  <cp:lastPrinted>2016-10-26T12:15:43Z</cp:lastPrinted>
  <dcterms:created xsi:type="dcterms:W3CDTF">2016-10-26T12:00:54Z</dcterms:created>
  <dcterms:modified xsi:type="dcterms:W3CDTF">2016-10-26T12:43:50Z</dcterms:modified>
</cp:coreProperties>
</file>