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80" windowHeight="8190" tabRatio="500" firstSheet="1" activeTab="3"/>
  </bookViews>
  <sheets>
    <sheet name="Zařízení TYP1" sheetId="1" r:id="rId1"/>
    <sheet name="Zařízení TYP2" sheetId="2" r:id="rId2"/>
    <sheet name="Zařízení TYP3" sheetId="3" r:id="rId3"/>
    <sheet name="Pronájem tiskových zařízení" sheetId="4" r:id="rId4"/>
    <sheet name="Spotřební materiál" sheetId="5" r:id="rId5"/>
  </sheets>
  <definedNames/>
  <calcPr calcId="152511"/>
  <extLst/>
</workbook>
</file>

<file path=xl/sharedStrings.xml><?xml version="1.0" encoding="utf-8"?>
<sst xmlns="http://schemas.openxmlformats.org/spreadsheetml/2006/main" count="168" uniqueCount="89">
  <si>
    <t>TYP 1 / A4 monochromatická tiskárna</t>
  </si>
  <si>
    <t>popis parametru</t>
  </si>
  <si>
    <t>minimální požadavek</t>
  </si>
  <si>
    <t>Technologie tisku a typ zařízení</t>
  </si>
  <si>
    <t>černobílá laserová A4 monochromatická tiskárna</t>
  </si>
  <si>
    <t>Rychlost tisku</t>
  </si>
  <si>
    <t>min. 32 černobílých stran A4 / min.</t>
  </si>
  <si>
    <t>Rozlišení tisku</t>
  </si>
  <si>
    <t>min. 1200 x 1200 dpi</t>
  </si>
  <si>
    <t>Tisk první stránky</t>
  </si>
  <si>
    <t>max. do 7 vteřin</t>
  </si>
  <si>
    <t>Maximální měsíční zatížení</t>
  </si>
  <si>
    <t>min. až 45000 stran</t>
  </si>
  <si>
    <t>Tiskové jazyky</t>
  </si>
  <si>
    <t>PCL5, PCL6, Postscript3</t>
  </si>
  <si>
    <t>Oboustranný tisk</t>
  </si>
  <si>
    <t>automatický duplex / duplexní jednotka</t>
  </si>
  <si>
    <t>Zásobníku papíru</t>
  </si>
  <si>
    <t>min. 250 listů</t>
  </si>
  <si>
    <t>Prioritní zásobník papíru</t>
  </si>
  <si>
    <t>ano</t>
  </si>
  <si>
    <t>Výstupní zásobník</t>
  </si>
  <si>
    <t>min. 150 listů</t>
  </si>
  <si>
    <t>Podporované formáty papíru</t>
  </si>
  <si>
    <t>A6 – A4 (zásobník i prioritní podavač)</t>
  </si>
  <si>
    <t>Podporovaná hmotnost papíru</t>
  </si>
  <si>
    <t>min. 60 až 170 g/m²</t>
  </si>
  <si>
    <t>Přídavný podavač</t>
  </si>
  <si>
    <t>možnost rozšíření min. o 1 podavač s kapacitou 500 listů</t>
  </si>
  <si>
    <t>Kapacita tonerové kazety</t>
  </si>
  <si>
    <t>min. 5000 stran při 5% pokrytí dle standardu ISO/IEC 19752</t>
  </si>
  <si>
    <t>Typ tonerové kazety</t>
  </si>
  <si>
    <t>all-in-one, tonerová kazeta typu vše v jednom, tzn. tonerový zásobník, včetně optického válce (jednotky) a odpadníku v jednom kuse</t>
  </si>
  <si>
    <t>Rozhraní a připojení</t>
  </si>
  <si>
    <t>USB 2.0, Ethernet 10/100 Base-T</t>
  </si>
  <si>
    <t>Správa tiskového zařízení</t>
  </si>
  <si>
    <t>přes webové rozhraní</t>
  </si>
  <si>
    <t>Podpora operačních systémů</t>
  </si>
  <si>
    <t>Windows Vista, 7, 8, 10 (vše v 32 i 64 bit verzi), Linux, Unix</t>
  </si>
  <si>
    <t>TYP 2 / A4 monochromatické multifunkční zařízení</t>
  </si>
  <si>
    <t>černobílá laserová A4 monochromatická multifunkce</t>
  </si>
  <si>
    <t>PCL5, PCL6, Postscript3, PDF</t>
  </si>
  <si>
    <t>Automatický podavač (ADF)</t>
  </si>
  <si>
    <t>podavač s kapacitou min. 50 listů a rychlostí skenování min. 20 obrazů / min.</t>
  </si>
  <si>
    <t>Skenování do</t>
  </si>
  <si>
    <t>klient - počítač, e-mail, USB, SMB</t>
  </si>
  <si>
    <t>TYP 3 / A4 barevné multifunkční zařízení</t>
  </si>
  <si>
    <t>barevná laserová A4 multifunkce</t>
  </si>
  <si>
    <t>Rychlost tisku černobíle</t>
  </si>
  <si>
    <t>min. 26 stran / min.</t>
  </si>
  <si>
    <t>Rychlost tisku barevně</t>
  </si>
  <si>
    <t>min. 600 x 600 dpi</t>
  </si>
  <si>
    <t>Tisk první stránky z režimu připraven</t>
  </si>
  <si>
    <t>max. do 10 vteřin / černobíle i barevně</t>
  </si>
  <si>
    <t>Automatický podavač (DADF)</t>
  </si>
  <si>
    <t>jednoprůchodový oboustranný podavač s kapacitou min. 50 listů</t>
  </si>
  <si>
    <t>min. 60 až 200 g/m²</t>
  </si>
  <si>
    <t>Kapacita černé tonerové kazety</t>
  </si>
  <si>
    <t>min. 6000 stran při 5% pokrytí dle standardu ISO/IEC 19752</t>
  </si>
  <si>
    <t>Kapacita barevných tonerový kazet</t>
  </si>
  <si>
    <t>all-in-one, tonerová kazeta typu vše v jednom, tzn. tonerový zásobník včetně optického válce</t>
  </si>
  <si>
    <t>USB 2.0, Ethernet 10/100/1000 Base-T</t>
  </si>
  <si>
    <t>Uchazeč vyplní pouze žlutě označená pole (ostatní pole se vyplní automaticky)</t>
  </si>
  <si>
    <t>Kalkulace nákladů na pronájem tiskových zařízení pro část I a část II. na 48 měsíců</t>
  </si>
  <si>
    <t>popis</t>
  </si>
  <si>
    <t>počet zařízení</t>
  </si>
  <si>
    <t>DPH</t>
  </si>
  <si>
    <t>cena za ks měsíčně</t>
  </si>
  <si>
    <t>celková cena za 48 měsíců</t>
  </si>
  <si>
    <t>Měsíční paušál za pronájem tiskového zařízení TYP1</t>
  </si>
  <si>
    <t>bez</t>
  </si>
  <si>
    <t>Měsíční paušál za pronájem tiskového zařízení TYP2</t>
  </si>
  <si>
    <t>Měsíční paušál za pronájem tiskového zařízení TYP3</t>
  </si>
  <si>
    <t>cena celkem měsíčně</t>
  </si>
  <si>
    <t>bez DPH</t>
  </si>
  <si>
    <t>DPH 21%</t>
  </si>
  <si>
    <t>včetně DPH</t>
  </si>
  <si>
    <t>Kalkulace nákladů na provoz A4 tiskových zařízení za 48 měsíců, 
s přepočteným počtem vytištěných stran při pokrytí 5% dle odebraných tonerových kazet.</t>
  </si>
  <si>
    <t>Barva kazety</t>
  </si>
  <si>
    <t>typ kazety (p/n)</t>
  </si>
  <si>
    <t>kapacita  kazety</t>
  </si>
  <si>
    <t>počet ks</t>
  </si>
  <si>
    <t>cena za kazetu</t>
  </si>
  <si>
    <t>Tisková náplň do tiskového zařízení TYP1</t>
  </si>
  <si>
    <t>Black</t>
  </si>
  <si>
    <t>Tisková náplň do tiskového zařízení TYP2</t>
  </si>
  <si>
    <t>Černobílá</t>
  </si>
  <si>
    <t>Tisková náplň do tiskového zařízení TYP3</t>
  </si>
  <si>
    <t>C / M / 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</si>
</sst>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,_K_č_-;\-* #,##0.00,_K_č_-;_-* \-??\ _K_č_-;_-@_-"/>
    <numFmt numFmtId="165" formatCode="_-* #,##0,&quot;Kč&quot;_-;\-* #,##0,&quot;Kč&quot;_-;_-* &quot;- Kč&quot;_-;_-@_-"/>
    <numFmt numFmtId="166" formatCode="#,##0_ ;\-#,##0,"/>
    <numFmt numFmtId="167" formatCode="_-* #,##0.00\ [$Kč-405]_-;\-* #,##0.00\ [$Kč-405]_-;_-* \-??\ [$Kč-405]_-;_-@_-"/>
  </numFmts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 style="medium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72">
    <xf numFmtId="0" fontId="0" fillId="0" borderId="0" xfId="0"/>
    <xf numFmtId="0" fontId="0" fillId="0" borderId="0" xfId="0" applyFont="1"/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0" xfId="20" applyNumberFormat="1" applyFont="1" applyBorder="1" applyAlignment="1" applyProtection="1">
      <alignment horizontal="left" wrapText="1"/>
      <protection/>
    </xf>
    <xf numFmtId="0" fontId="6" fillId="0" borderId="0" xfId="20" applyNumberFormat="1" applyFont="1" applyBorder="1" applyAlignment="1" applyProtection="1">
      <alignment horizontal="right" wrapText="1"/>
      <protection/>
    </xf>
    <xf numFmtId="0" fontId="7" fillId="2" borderId="11" xfId="20" applyNumberFormat="1" applyFont="1" applyFill="1" applyBorder="1" applyAlignment="1" applyProtection="1">
      <alignment vertical="center" wrapText="1"/>
      <protection/>
    </xf>
    <xf numFmtId="0" fontId="7" fillId="2" borderId="12" xfId="20" applyNumberFormat="1" applyFont="1" applyFill="1" applyBorder="1" applyAlignment="1" applyProtection="1">
      <alignment horizontal="center" vertical="center" wrapText="1"/>
      <protection/>
    </xf>
    <xf numFmtId="165" fontId="7" fillId="2" borderId="12" xfId="20" applyNumberFormat="1" applyFont="1" applyFill="1" applyBorder="1" applyAlignment="1" applyProtection="1">
      <alignment horizontal="center" vertical="center" wrapText="1" shrinkToFit="1"/>
      <protection/>
    </xf>
    <xf numFmtId="165" fontId="7" fillId="2" borderId="8" xfId="20" applyNumberFormat="1" applyFont="1" applyFill="1" applyBorder="1" applyAlignment="1" applyProtection="1">
      <alignment horizontal="center" vertical="center" wrapText="1" shrinkToFit="1"/>
      <protection/>
    </xf>
    <xf numFmtId="0" fontId="8" fillId="0" borderId="3" xfId="20" applyNumberFormat="1" applyFont="1" applyBorder="1" applyAlignment="1" applyProtection="1">
      <alignment horizontal="center" vertical="center" wrapText="1"/>
      <protection/>
    </xf>
    <xf numFmtId="166" fontId="8" fillId="0" borderId="13" xfId="2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167" fontId="8" fillId="3" borderId="13" xfId="20" applyNumberFormat="1" applyFont="1" applyFill="1" applyBorder="1" applyAlignment="1" applyProtection="1">
      <alignment horizontal="right" vertical="center" wrapText="1" shrinkToFit="1"/>
      <protection/>
    </xf>
    <xf numFmtId="167" fontId="8" fillId="0" borderId="4" xfId="20" applyNumberFormat="1" applyFont="1" applyBorder="1" applyAlignment="1" applyProtection="1">
      <alignment horizontal="right" vertical="center" wrapText="1" shrinkToFit="1"/>
      <protection/>
    </xf>
    <xf numFmtId="0" fontId="8" fillId="0" borderId="14" xfId="20" applyNumberFormat="1" applyFont="1" applyBorder="1" applyAlignment="1" applyProtection="1">
      <alignment horizontal="center" vertical="center" wrapText="1"/>
      <protection/>
    </xf>
    <xf numFmtId="166" fontId="8" fillId="0" borderId="15" xfId="20" applyNumberFormat="1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7" fontId="8" fillId="3" borderId="15" xfId="20" applyNumberFormat="1" applyFont="1" applyFill="1" applyBorder="1" applyAlignment="1" applyProtection="1">
      <alignment horizontal="right" vertical="center" wrapText="1" shrinkToFit="1"/>
      <protection/>
    </xf>
    <xf numFmtId="167" fontId="8" fillId="0" borderId="16" xfId="20" applyNumberFormat="1" applyFont="1" applyBorder="1" applyAlignment="1" applyProtection="1">
      <alignment horizontal="right" vertical="center" wrapText="1" shrinkToFit="1"/>
      <protection/>
    </xf>
    <xf numFmtId="0" fontId="8" fillId="0" borderId="17" xfId="20" applyNumberFormat="1" applyFont="1" applyBorder="1" applyAlignment="1" applyProtection="1">
      <alignment horizontal="center" vertical="center" wrapText="1"/>
      <protection/>
    </xf>
    <xf numFmtId="166" fontId="8" fillId="0" borderId="18" xfId="20" applyNumberFormat="1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>
      <alignment horizontal="center" vertical="center"/>
    </xf>
    <xf numFmtId="167" fontId="8" fillId="3" borderId="18" xfId="20" applyNumberFormat="1" applyFont="1" applyFill="1" applyBorder="1" applyAlignment="1" applyProtection="1">
      <alignment horizontal="right" vertical="center" wrapText="1" shrinkToFit="1"/>
      <protection/>
    </xf>
    <xf numFmtId="167" fontId="8" fillId="0" borderId="19" xfId="20" applyNumberFormat="1" applyFont="1" applyBorder="1" applyAlignment="1" applyProtection="1">
      <alignment horizontal="right" vertical="center" wrapText="1" shrinkToFit="1"/>
      <protection/>
    </xf>
    <xf numFmtId="0" fontId="9" fillId="2" borderId="20" xfId="20" applyNumberFormat="1" applyFont="1" applyFill="1" applyBorder="1" applyAlignment="1" applyProtection="1">
      <alignment horizontal="center" vertical="center" wrapText="1"/>
      <protection/>
    </xf>
    <xf numFmtId="165" fontId="9" fillId="2" borderId="21" xfId="20" applyNumberFormat="1" applyFont="1" applyFill="1" applyBorder="1" applyAlignment="1" applyProtection="1">
      <alignment horizontal="center" vertical="center" wrapText="1" shrinkToFit="1"/>
      <protection/>
    </xf>
    <xf numFmtId="165" fontId="9" fillId="2" borderId="22" xfId="20" applyNumberFormat="1" applyFont="1" applyFill="1" applyBorder="1" applyAlignment="1" applyProtection="1">
      <alignment horizontal="center" vertical="center" wrapText="1" shrinkToFit="1"/>
      <protection/>
    </xf>
    <xf numFmtId="0" fontId="3" fillId="0" borderId="3" xfId="0" applyFont="1" applyBorder="1" applyAlignment="1">
      <alignment horizontal="center" vertical="center"/>
    </xf>
    <xf numFmtId="167" fontId="8" fillId="0" borderId="13" xfId="20" applyNumberFormat="1" applyFont="1" applyBorder="1" applyAlignment="1" applyProtection="1">
      <alignment horizontal="right" vertical="center" wrapText="1" shrinkToFit="1"/>
      <protection/>
    </xf>
    <xf numFmtId="0" fontId="4" fillId="0" borderId="5" xfId="0" applyFont="1" applyBorder="1" applyAlignment="1">
      <alignment horizontal="center" vertical="center"/>
    </xf>
    <xf numFmtId="167" fontId="8" fillId="0" borderId="23" xfId="20" applyNumberFormat="1" applyFont="1" applyBorder="1" applyAlignment="1" applyProtection="1">
      <alignment horizontal="right" vertical="center" wrapText="1" shrinkToFit="1"/>
      <protection/>
    </xf>
    <xf numFmtId="167" fontId="8" fillId="0" borderId="6" xfId="20" applyNumberFormat="1" applyFont="1" applyBorder="1" applyAlignment="1" applyProtection="1">
      <alignment horizontal="right" vertical="center" wrapText="1" shrinkToFit="1"/>
      <protection/>
    </xf>
    <xf numFmtId="0" fontId="3" fillId="0" borderId="9" xfId="0" applyFont="1" applyBorder="1" applyAlignment="1">
      <alignment horizontal="center" vertical="center" wrapText="1"/>
    </xf>
    <xf numFmtId="167" fontId="8" fillId="0" borderId="24" xfId="20" applyNumberFormat="1" applyFont="1" applyBorder="1" applyAlignment="1" applyProtection="1">
      <alignment horizontal="right" vertical="center" wrapText="1" shrinkToFit="1"/>
      <protection/>
    </xf>
    <xf numFmtId="167" fontId="8" fillId="0" borderId="10" xfId="20" applyNumberFormat="1" applyFont="1" applyBorder="1" applyAlignment="1" applyProtection="1">
      <alignment horizontal="right" vertical="center" wrapText="1" shrinkToFit="1"/>
      <protection/>
    </xf>
    <xf numFmtId="0" fontId="9" fillId="2" borderId="20" xfId="20" applyNumberFormat="1" applyFont="1" applyFill="1" applyBorder="1" applyAlignment="1" applyProtection="1">
      <alignment horizontal="left" vertical="center"/>
      <protection/>
    </xf>
    <xf numFmtId="0" fontId="9" fillId="2" borderId="25" xfId="20" applyNumberFormat="1" applyFont="1" applyFill="1" applyBorder="1" applyAlignment="1" applyProtection="1">
      <alignment horizontal="center" vertical="center"/>
      <protection/>
    </xf>
    <xf numFmtId="0" fontId="9" fillId="2" borderId="21" xfId="20" applyNumberFormat="1" applyFont="1" applyFill="1" applyBorder="1" applyAlignment="1" applyProtection="1">
      <alignment horizontal="center" vertical="center"/>
      <protection/>
    </xf>
    <xf numFmtId="0" fontId="9" fillId="2" borderId="21" xfId="20" applyNumberFormat="1" applyFont="1" applyFill="1" applyBorder="1" applyAlignment="1" applyProtection="1">
      <alignment horizontal="center" vertical="center" wrapText="1"/>
      <protection/>
    </xf>
    <xf numFmtId="1" fontId="9" fillId="2" borderId="21" xfId="20" applyNumberFormat="1" applyFont="1" applyFill="1" applyBorder="1" applyAlignment="1" applyProtection="1">
      <alignment horizontal="center" vertical="center" wrapText="1"/>
      <protection/>
    </xf>
    <xf numFmtId="0" fontId="8" fillId="0" borderId="3" xfId="20" applyNumberFormat="1" applyFont="1" applyBorder="1" applyAlignment="1" applyProtection="1">
      <alignment horizontal="left" vertical="center" wrapText="1"/>
      <protection/>
    </xf>
    <xf numFmtId="0" fontId="8" fillId="0" borderId="26" xfId="20" applyNumberFormat="1" applyFont="1" applyBorder="1" applyAlignment="1" applyProtection="1">
      <alignment horizontal="center" vertical="center" wrapText="1"/>
      <protection/>
    </xf>
    <xf numFmtId="0" fontId="8" fillId="3" borderId="13" xfId="20" applyNumberFormat="1" applyFont="1" applyFill="1" applyBorder="1" applyAlignment="1" applyProtection="1">
      <alignment horizontal="center" vertical="center" wrapText="1"/>
      <protection/>
    </xf>
    <xf numFmtId="1" fontId="8" fillId="0" borderId="13" xfId="20" applyNumberFormat="1" applyFont="1" applyBorder="1" applyAlignment="1" applyProtection="1">
      <alignment horizontal="center" vertical="center" wrapText="1"/>
      <protection/>
    </xf>
    <xf numFmtId="0" fontId="4" fillId="3" borderId="13" xfId="0" applyFont="1" applyFill="1" applyBorder="1" applyAlignment="1">
      <alignment horizontal="center" vertical="center" wrapText="1"/>
    </xf>
    <xf numFmtId="0" fontId="8" fillId="0" borderId="13" xfId="20" applyNumberFormat="1" applyFont="1" applyBorder="1" applyAlignment="1" applyProtection="1">
      <alignment horizontal="center" vertical="center" wrapText="1"/>
      <protection/>
    </xf>
    <xf numFmtId="0" fontId="8" fillId="0" borderId="24" xfId="20" applyNumberFormat="1" applyFont="1" applyBorder="1" applyAlignment="1" applyProtection="1">
      <alignment horizontal="center" vertical="center" wrapText="1"/>
      <protection/>
    </xf>
    <xf numFmtId="0" fontId="4" fillId="3" borderId="24" xfId="0" applyFont="1" applyFill="1" applyBorder="1" applyAlignment="1">
      <alignment horizontal="center" vertical="center" wrapText="1"/>
    </xf>
    <xf numFmtId="1" fontId="8" fillId="0" borderId="24" xfId="20" applyNumberFormat="1" applyFont="1" applyBorder="1" applyAlignment="1" applyProtection="1">
      <alignment horizontal="center" vertical="center" wrapText="1"/>
      <protection/>
    </xf>
    <xf numFmtId="167" fontId="8" fillId="3" borderId="24" xfId="20" applyNumberFormat="1" applyFont="1" applyFill="1" applyBorder="1" applyAlignment="1" applyProtection="1">
      <alignment horizontal="right" vertical="center" wrapText="1" shrinkToFit="1"/>
      <protection/>
    </xf>
    <xf numFmtId="0" fontId="10" fillId="0" borderId="0" xfId="20" applyNumberFormat="1" applyFont="1" applyBorder="1" applyAlignment="1" applyProtection="1">
      <alignment vertical="center"/>
      <protection/>
    </xf>
    <xf numFmtId="0" fontId="3" fillId="0" borderId="14" xfId="0" applyFont="1" applyBorder="1" applyAlignment="1">
      <alignment horizontal="center" vertical="center"/>
    </xf>
    <xf numFmtId="167" fontId="9" fillId="0" borderId="16" xfId="20" applyNumberFormat="1" applyFont="1" applyBorder="1" applyAlignment="1" applyProtection="1">
      <alignment horizontal="right" vertical="center" wrapText="1" shrinkToFit="1"/>
      <protection/>
    </xf>
    <xf numFmtId="0" fontId="4" fillId="0" borderId="27" xfId="0" applyFont="1" applyBorder="1" applyAlignment="1">
      <alignment horizontal="center" vertical="center"/>
    </xf>
    <xf numFmtId="167" fontId="8" fillId="0" borderId="28" xfId="20" applyNumberFormat="1" applyFont="1" applyBorder="1" applyAlignment="1" applyProtection="1">
      <alignment horizontal="right" vertical="center" wrapText="1" shrinkToFit="1"/>
      <protection/>
    </xf>
    <xf numFmtId="167" fontId="9" fillId="4" borderId="10" xfId="20" applyNumberFormat="1" applyFont="1" applyFill="1" applyBorder="1" applyAlignment="1" applyProtection="1">
      <alignment horizontal="right" vertical="center" wrapText="1" shrinkToFit="1"/>
      <protection/>
    </xf>
    <xf numFmtId="0" fontId="2" fillId="2" borderId="29" xfId="0" applyFont="1" applyFill="1" applyBorder="1" applyAlignment="1">
      <alignment vertical="center"/>
    </xf>
    <xf numFmtId="0" fontId="5" fillId="3" borderId="29" xfId="20" applyNumberFormat="1" applyFont="1" applyFill="1" applyBorder="1" applyAlignment="1" applyProtection="1">
      <alignment horizontal="left" vertical="center" wrapText="1"/>
      <protection/>
    </xf>
    <xf numFmtId="0" fontId="5" fillId="2" borderId="30" xfId="20" applyNumberFormat="1" applyFont="1" applyFill="1" applyBorder="1" applyAlignment="1" applyProtection="1">
      <alignment horizontal="left" vertical="center" wrapText="1"/>
      <protection/>
    </xf>
    <xf numFmtId="0" fontId="5" fillId="3" borderId="31" xfId="20" applyNumberFormat="1" applyFont="1" applyFill="1" applyBorder="1" applyAlignment="1" applyProtection="1">
      <alignment horizontal="left" vertical="center" wrapText="1"/>
      <protection/>
    </xf>
    <xf numFmtId="0" fontId="2" fillId="2" borderId="32" xfId="20" applyNumberFormat="1" applyFont="1" applyFill="1" applyBorder="1" applyAlignment="1" applyProtection="1">
      <alignment horizontal="left" vertical="center" wrapText="1"/>
      <protection/>
    </xf>
    <xf numFmtId="0" fontId="8" fillId="0" borderId="20" xfId="20" applyNumberFormat="1" applyFont="1" applyBorder="1" applyAlignment="1" applyProtection="1">
      <alignment horizontal="left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ysvětlující tex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24" sqref="B24"/>
    </sheetView>
  </sheetViews>
  <sheetFormatPr defaultColWidth="9.140625" defaultRowHeight="15"/>
  <cols>
    <col min="1" max="1" width="31.421875" style="1" customWidth="1"/>
    <col min="2" max="2" width="73.00390625" style="1" customWidth="1"/>
    <col min="3" max="1025" width="8.57421875" style="1" customWidth="1"/>
  </cols>
  <sheetData>
    <row r="1" spans="1:2" ht="15">
      <c r="A1" s="66" t="s">
        <v>0</v>
      </c>
      <c r="B1" s="66"/>
    </row>
    <row r="2" spans="1:2" ht="15">
      <c r="A2" s="2" t="s">
        <v>1</v>
      </c>
      <c r="B2" s="3" t="s">
        <v>2</v>
      </c>
    </row>
    <row r="3" spans="1:2" ht="15">
      <c r="A3" s="4" t="s">
        <v>3</v>
      </c>
      <c r="B3" s="5" t="s">
        <v>4</v>
      </c>
    </row>
    <row r="4" spans="1:2" ht="15">
      <c r="A4" s="6" t="s">
        <v>5</v>
      </c>
      <c r="B4" s="7" t="s">
        <v>6</v>
      </c>
    </row>
    <row r="5" spans="1:2" ht="15">
      <c r="A5" s="6" t="s">
        <v>7</v>
      </c>
      <c r="B5" s="7" t="s">
        <v>8</v>
      </c>
    </row>
    <row r="6" spans="1:2" ht="15">
      <c r="A6" s="6" t="s">
        <v>9</v>
      </c>
      <c r="B6" s="7" t="s">
        <v>10</v>
      </c>
    </row>
    <row r="7" spans="1:2" ht="15">
      <c r="A7" s="6" t="s">
        <v>11</v>
      </c>
      <c r="B7" s="7" t="s">
        <v>12</v>
      </c>
    </row>
    <row r="8" spans="1:2" ht="15">
      <c r="A8" s="6" t="s">
        <v>13</v>
      </c>
      <c r="B8" s="7" t="s">
        <v>14</v>
      </c>
    </row>
    <row r="9" spans="1:2" ht="15">
      <c r="A9" s="6" t="s">
        <v>15</v>
      </c>
      <c r="B9" s="7" t="s">
        <v>16</v>
      </c>
    </row>
    <row r="10" spans="1:2" ht="15">
      <c r="A10" s="6" t="s">
        <v>17</v>
      </c>
      <c r="B10" s="7" t="s">
        <v>18</v>
      </c>
    </row>
    <row r="11" spans="1:2" ht="15">
      <c r="A11" s="6" t="s">
        <v>19</v>
      </c>
      <c r="B11" s="7" t="s">
        <v>20</v>
      </c>
    </row>
    <row r="12" spans="1:2" ht="15">
      <c r="A12" s="6" t="s">
        <v>21</v>
      </c>
      <c r="B12" s="7" t="s">
        <v>22</v>
      </c>
    </row>
    <row r="13" spans="1:2" ht="15">
      <c r="A13" s="6" t="s">
        <v>23</v>
      </c>
      <c r="B13" s="7" t="s">
        <v>24</v>
      </c>
    </row>
    <row r="14" spans="1:2" ht="15">
      <c r="A14" s="6" t="s">
        <v>25</v>
      </c>
      <c r="B14" s="7" t="s">
        <v>26</v>
      </c>
    </row>
    <row r="15" spans="1:2" ht="15">
      <c r="A15" s="6" t="s">
        <v>27</v>
      </c>
      <c r="B15" s="7" t="s">
        <v>28</v>
      </c>
    </row>
    <row r="16" spans="1:2" ht="15">
      <c r="A16" s="6" t="s">
        <v>29</v>
      </c>
      <c r="B16" s="7" t="s">
        <v>30</v>
      </c>
    </row>
    <row r="17" spans="1:2" ht="25.5">
      <c r="A17" s="6" t="s">
        <v>31</v>
      </c>
      <c r="B17" s="8" t="s">
        <v>32</v>
      </c>
    </row>
    <row r="18" spans="1:2" ht="15">
      <c r="A18" s="9" t="s">
        <v>33</v>
      </c>
      <c r="B18" s="10" t="s">
        <v>34</v>
      </c>
    </row>
    <row r="19" spans="1:2" ht="15">
      <c r="A19" s="9" t="s">
        <v>35</v>
      </c>
      <c r="B19" s="10" t="s">
        <v>36</v>
      </c>
    </row>
    <row r="20" spans="1:2" ht="15">
      <c r="A20" s="11" t="s">
        <v>37</v>
      </c>
      <c r="B20" s="12" t="s">
        <v>38</v>
      </c>
    </row>
  </sheetData>
  <mergeCells count="1">
    <mergeCell ref="A1:B1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 topLeftCell="A1">
      <selection activeCell="B25" sqref="B25"/>
    </sheetView>
  </sheetViews>
  <sheetFormatPr defaultColWidth="9.140625" defaultRowHeight="15"/>
  <cols>
    <col min="1" max="1" width="31.421875" style="1" customWidth="1"/>
    <col min="2" max="2" width="73.00390625" style="1" customWidth="1"/>
    <col min="3" max="1025" width="8.57421875" style="1" customWidth="1"/>
  </cols>
  <sheetData>
    <row r="1" spans="1:2" ht="15">
      <c r="A1" s="66" t="s">
        <v>39</v>
      </c>
      <c r="B1" s="66"/>
    </row>
    <row r="2" spans="1:2" ht="15">
      <c r="A2" s="2" t="s">
        <v>1</v>
      </c>
      <c r="B2" s="3" t="s">
        <v>2</v>
      </c>
    </row>
    <row r="3" spans="1:2" ht="15">
      <c r="A3" s="4" t="s">
        <v>3</v>
      </c>
      <c r="B3" s="5" t="s">
        <v>40</v>
      </c>
    </row>
    <row r="4" spans="1:2" ht="15">
      <c r="A4" s="6" t="s">
        <v>5</v>
      </c>
      <c r="B4" s="7" t="s">
        <v>6</v>
      </c>
    </row>
    <row r="5" spans="1:2" ht="15">
      <c r="A5" s="6" t="s">
        <v>7</v>
      </c>
      <c r="B5" s="7" t="s">
        <v>8</v>
      </c>
    </row>
    <row r="6" spans="1:2" ht="15">
      <c r="A6" s="6" t="s">
        <v>9</v>
      </c>
      <c r="B6" s="7" t="s">
        <v>10</v>
      </c>
    </row>
    <row r="7" spans="1:2" ht="15">
      <c r="A7" s="6" t="s">
        <v>11</v>
      </c>
      <c r="B7" s="7" t="s">
        <v>12</v>
      </c>
    </row>
    <row r="8" spans="1:2" ht="15">
      <c r="A8" s="6" t="s">
        <v>13</v>
      </c>
      <c r="B8" s="7" t="s">
        <v>41</v>
      </c>
    </row>
    <row r="9" spans="1:2" ht="15">
      <c r="A9" s="6" t="s">
        <v>15</v>
      </c>
      <c r="B9" s="7" t="s">
        <v>16</v>
      </c>
    </row>
    <row r="10" spans="1:2" ht="15">
      <c r="A10" s="6" t="s">
        <v>42</v>
      </c>
      <c r="B10" s="7" t="s">
        <v>43</v>
      </c>
    </row>
    <row r="11" spans="1:2" ht="15">
      <c r="A11" s="6" t="s">
        <v>44</v>
      </c>
      <c r="B11" s="7" t="s">
        <v>45</v>
      </c>
    </row>
    <row r="12" spans="1:2" ht="15">
      <c r="A12" s="6" t="s">
        <v>17</v>
      </c>
      <c r="B12" s="7" t="s">
        <v>18</v>
      </c>
    </row>
    <row r="13" spans="1:2" ht="15">
      <c r="A13" s="6" t="s">
        <v>19</v>
      </c>
      <c r="B13" s="7" t="s">
        <v>20</v>
      </c>
    </row>
    <row r="14" spans="1:2" ht="15">
      <c r="A14" s="6" t="s">
        <v>21</v>
      </c>
      <c r="B14" s="7" t="s">
        <v>22</v>
      </c>
    </row>
    <row r="15" spans="1:2" ht="15">
      <c r="A15" s="6" t="s">
        <v>23</v>
      </c>
      <c r="B15" s="7" t="s">
        <v>24</v>
      </c>
    </row>
    <row r="16" spans="1:2" ht="15">
      <c r="A16" s="6" t="s">
        <v>25</v>
      </c>
      <c r="B16" s="7" t="s">
        <v>26</v>
      </c>
    </row>
    <row r="17" spans="1:2" ht="15">
      <c r="A17" s="6" t="s">
        <v>27</v>
      </c>
      <c r="B17" s="7" t="s">
        <v>28</v>
      </c>
    </row>
    <row r="18" spans="1:2" ht="15">
      <c r="A18" s="6" t="s">
        <v>29</v>
      </c>
      <c r="B18" s="7" t="s">
        <v>30</v>
      </c>
    </row>
    <row r="19" spans="1:2" ht="25.5">
      <c r="A19" s="6" t="s">
        <v>31</v>
      </c>
      <c r="B19" s="8" t="s">
        <v>32</v>
      </c>
    </row>
    <row r="20" spans="1:2" ht="15">
      <c r="A20" s="9" t="s">
        <v>33</v>
      </c>
      <c r="B20" s="10" t="s">
        <v>34</v>
      </c>
    </row>
    <row r="21" spans="1:2" ht="15">
      <c r="A21" s="9" t="s">
        <v>35</v>
      </c>
      <c r="B21" s="10" t="s">
        <v>36</v>
      </c>
    </row>
    <row r="22" spans="1:2" ht="15">
      <c r="A22" s="11" t="s">
        <v>37</v>
      </c>
      <c r="B22" s="12" t="s">
        <v>38</v>
      </c>
    </row>
  </sheetData>
  <mergeCells count="1">
    <mergeCell ref="A1:B1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0" sqref="B30"/>
    </sheetView>
  </sheetViews>
  <sheetFormatPr defaultColWidth="9.140625" defaultRowHeight="15"/>
  <cols>
    <col min="1" max="1" width="31.421875" style="1" customWidth="1"/>
    <col min="2" max="2" width="73.00390625" style="1" customWidth="1"/>
    <col min="3" max="1025" width="8.57421875" style="1" customWidth="1"/>
  </cols>
  <sheetData>
    <row r="1" spans="1:2" ht="15">
      <c r="A1" s="66" t="s">
        <v>46</v>
      </c>
      <c r="B1" s="66"/>
    </row>
    <row r="2" spans="1:2" ht="15">
      <c r="A2" s="2" t="s">
        <v>1</v>
      </c>
      <c r="B2" s="3" t="s">
        <v>2</v>
      </c>
    </row>
    <row r="3" spans="1:2" ht="15">
      <c r="A3" s="4" t="s">
        <v>3</v>
      </c>
      <c r="B3" s="5" t="s">
        <v>47</v>
      </c>
    </row>
    <row r="4" spans="1:2" ht="15">
      <c r="A4" s="6" t="s">
        <v>48</v>
      </c>
      <c r="B4" s="7" t="s">
        <v>49</v>
      </c>
    </row>
    <row r="5" spans="1:2" ht="15">
      <c r="A5" s="6" t="s">
        <v>50</v>
      </c>
      <c r="B5" s="7" t="s">
        <v>49</v>
      </c>
    </row>
    <row r="6" spans="1:2" ht="15">
      <c r="A6" s="6" t="s">
        <v>7</v>
      </c>
      <c r="B6" s="7" t="s">
        <v>51</v>
      </c>
    </row>
    <row r="7" spans="1:2" ht="15">
      <c r="A7" s="6" t="s">
        <v>52</v>
      </c>
      <c r="B7" s="7" t="s">
        <v>53</v>
      </c>
    </row>
    <row r="8" spans="1:2" ht="15">
      <c r="A8" s="6" t="s">
        <v>11</v>
      </c>
      <c r="B8" s="7" t="s">
        <v>12</v>
      </c>
    </row>
    <row r="9" spans="1:2" ht="15">
      <c r="A9" s="6" t="s">
        <v>13</v>
      </c>
      <c r="B9" s="7" t="s">
        <v>41</v>
      </c>
    </row>
    <row r="10" spans="1:2" ht="15">
      <c r="A10" s="6" t="s">
        <v>15</v>
      </c>
      <c r="B10" s="7" t="s">
        <v>16</v>
      </c>
    </row>
    <row r="11" spans="1:2" ht="15">
      <c r="A11" s="6" t="s">
        <v>54</v>
      </c>
      <c r="B11" s="7" t="s">
        <v>55</v>
      </c>
    </row>
    <row r="12" spans="1:2" ht="15">
      <c r="A12" s="6" t="s">
        <v>44</v>
      </c>
      <c r="B12" s="7" t="s">
        <v>45</v>
      </c>
    </row>
    <row r="13" spans="1:2" ht="15">
      <c r="A13" s="6" t="s">
        <v>17</v>
      </c>
      <c r="B13" s="7" t="s">
        <v>18</v>
      </c>
    </row>
    <row r="14" spans="1:2" ht="15">
      <c r="A14" s="6" t="s">
        <v>19</v>
      </c>
      <c r="B14" s="7" t="s">
        <v>20</v>
      </c>
    </row>
    <row r="15" spans="1:2" ht="15">
      <c r="A15" s="6" t="s">
        <v>21</v>
      </c>
      <c r="B15" s="7" t="s">
        <v>22</v>
      </c>
    </row>
    <row r="16" spans="1:2" ht="15">
      <c r="A16" s="6" t="s">
        <v>23</v>
      </c>
      <c r="B16" s="7" t="s">
        <v>24</v>
      </c>
    </row>
    <row r="17" spans="1:2" ht="15">
      <c r="A17" s="6" t="s">
        <v>25</v>
      </c>
      <c r="B17" s="7" t="s">
        <v>56</v>
      </c>
    </row>
    <row r="18" spans="1:2" ht="15">
      <c r="A18" s="6" t="s">
        <v>27</v>
      </c>
      <c r="B18" s="7" t="s">
        <v>28</v>
      </c>
    </row>
    <row r="19" spans="1:2" ht="15">
      <c r="A19" s="6" t="s">
        <v>57</v>
      </c>
      <c r="B19" s="7" t="s">
        <v>58</v>
      </c>
    </row>
    <row r="20" spans="1:2" ht="15">
      <c r="A20" s="6" t="s">
        <v>59</v>
      </c>
      <c r="B20" s="7" t="s">
        <v>30</v>
      </c>
    </row>
    <row r="21" spans="1:2" ht="14.45" customHeight="1">
      <c r="A21" s="6" t="s">
        <v>31</v>
      </c>
      <c r="B21" s="7" t="s">
        <v>60</v>
      </c>
    </row>
    <row r="22" spans="1:2" ht="15">
      <c r="A22" s="9" t="s">
        <v>33</v>
      </c>
      <c r="B22" s="10" t="s">
        <v>61</v>
      </c>
    </row>
    <row r="23" spans="1:2" ht="15">
      <c r="A23" s="9" t="s">
        <v>35</v>
      </c>
      <c r="B23" s="10" t="s">
        <v>36</v>
      </c>
    </row>
    <row r="24" spans="1:2" ht="15">
      <c r="A24" s="11" t="s">
        <v>37</v>
      </c>
      <c r="B24" s="12" t="s">
        <v>38</v>
      </c>
    </row>
  </sheetData>
  <mergeCells count="1">
    <mergeCell ref="A1:B1"/>
  </mergeCells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 topLeftCell="A1">
      <selection activeCell="F12" sqref="F12"/>
    </sheetView>
  </sheetViews>
  <sheetFormatPr defaultColWidth="9.140625" defaultRowHeight="15"/>
  <cols>
    <col min="1" max="1" width="41.7109375" style="1" customWidth="1"/>
    <col min="2" max="2" width="10.28125" style="1" customWidth="1"/>
    <col min="3" max="3" width="9.140625" style="1" customWidth="1"/>
    <col min="4" max="4" width="15.57421875" style="1" customWidth="1"/>
    <col min="5" max="5" width="20.00390625" style="1" customWidth="1"/>
    <col min="6" max="1025" width="30.421875" style="1" customWidth="1"/>
  </cols>
  <sheetData>
    <row r="2" spans="1:5" ht="16.15" customHeight="1">
      <c r="A2" s="67" t="s">
        <v>62</v>
      </c>
      <c r="B2" s="67"/>
      <c r="C2" s="67"/>
      <c r="D2" s="67"/>
      <c r="E2" s="67"/>
    </row>
    <row r="3" spans="1:5" ht="15.75">
      <c r="A3" s="13"/>
      <c r="B3" s="13"/>
      <c r="C3" s="14"/>
      <c r="D3" s="14"/>
      <c r="E3" s="14"/>
    </row>
    <row r="4" spans="1:5" ht="15.6" customHeight="1">
      <c r="A4" s="68" t="s">
        <v>63</v>
      </c>
      <c r="B4" s="68"/>
      <c r="C4" s="68"/>
      <c r="D4" s="68"/>
      <c r="E4" s="68"/>
    </row>
    <row r="5" spans="1:5" ht="30">
      <c r="A5" s="15" t="s">
        <v>64</v>
      </c>
      <c r="B5" s="16" t="s">
        <v>65</v>
      </c>
      <c r="C5" s="16" t="s">
        <v>66</v>
      </c>
      <c r="D5" s="17" t="s">
        <v>67</v>
      </c>
      <c r="E5" s="18" t="s">
        <v>68</v>
      </c>
    </row>
    <row r="6" spans="1:5" ht="20.45" customHeight="1">
      <c r="A6" s="19" t="s">
        <v>69</v>
      </c>
      <c r="B6" s="20">
        <v>215</v>
      </c>
      <c r="C6" s="21" t="s">
        <v>70</v>
      </c>
      <c r="D6" s="22"/>
      <c r="E6" s="23">
        <f>B6*D6*48</f>
        <v>0</v>
      </c>
    </row>
    <row r="7" spans="1:5" ht="20.45" customHeight="1">
      <c r="A7" s="24" t="s">
        <v>71</v>
      </c>
      <c r="B7" s="25">
        <v>40</v>
      </c>
      <c r="C7" s="26" t="s">
        <v>70</v>
      </c>
      <c r="D7" s="27"/>
      <c r="E7" s="28">
        <f>B7*D7*48</f>
        <v>0</v>
      </c>
    </row>
    <row r="8" spans="1:5" ht="20.45" customHeight="1">
      <c r="A8" s="29" t="s">
        <v>72</v>
      </c>
      <c r="B8" s="30">
        <v>10</v>
      </c>
      <c r="C8" s="31" t="s">
        <v>70</v>
      </c>
      <c r="D8" s="32"/>
      <c r="E8" s="33">
        <f>B8*D8*48</f>
        <v>0</v>
      </c>
    </row>
    <row r="10" spans="3:5" ht="25.5">
      <c r="C10" s="34" t="s">
        <v>66</v>
      </c>
      <c r="D10" s="35" t="s">
        <v>73</v>
      </c>
      <c r="E10" s="36" t="s">
        <v>68</v>
      </c>
    </row>
    <row r="11" spans="3:5" ht="26.45" customHeight="1">
      <c r="C11" s="37" t="s">
        <v>74</v>
      </c>
      <c r="D11" s="38">
        <f>(B6*D6)+(B7*D7)+(B8*D8)</f>
        <v>0</v>
      </c>
      <c r="E11" s="23">
        <f>SUM(E6:E8)</f>
        <v>0</v>
      </c>
    </row>
    <row r="12" spans="3:5" ht="26.45" customHeight="1">
      <c r="C12" s="39" t="s">
        <v>75</v>
      </c>
      <c r="D12" s="40">
        <f>D13-D11</f>
        <v>0</v>
      </c>
      <c r="E12" s="41">
        <f>E13-E11</f>
        <v>0</v>
      </c>
    </row>
    <row r="13" spans="3:5" ht="26.45" customHeight="1">
      <c r="C13" s="42" t="s">
        <v>76</v>
      </c>
      <c r="D13" s="43">
        <f>D11*1.21</f>
        <v>0</v>
      </c>
      <c r="E13" s="44">
        <f>E11*1.21</f>
        <v>0</v>
      </c>
    </row>
  </sheetData>
  <mergeCells count="2">
    <mergeCell ref="A2:E2"/>
    <mergeCell ref="A4:E4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 topLeftCell="A1">
      <selection activeCell="C26" sqref="C26"/>
    </sheetView>
  </sheetViews>
  <sheetFormatPr defaultColWidth="9.140625" defaultRowHeight="15"/>
  <cols>
    <col min="1" max="1" width="34.8515625" style="1" customWidth="1"/>
    <col min="2" max="2" width="17.421875" style="1" customWidth="1"/>
    <col min="3" max="3" width="16.00390625" style="1" customWidth="1"/>
    <col min="4" max="4" width="8.7109375" style="1" customWidth="1"/>
    <col min="5" max="5" width="7.8515625" style="1" customWidth="1"/>
    <col min="6" max="6" width="13.421875" style="1" customWidth="1"/>
    <col min="7" max="7" width="16.28125" style="1" customWidth="1"/>
    <col min="8" max="1025" width="8.140625" style="1" customWidth="1"/>
  </cols>
  <sheetData>
    <row r="2" spans="1:7" ht="16.15" customHeight="1">
      <c r="A2" s="69" t="s">
        <v>62</v>
      </c>
      <c r="B2" s="69"/>
      <c r="C2" s="69"/>
      <c r="D2" s="69"/>
      <c r="E2" s="69"/>
      <c r="F2" s="69"/>
      <c r="G2" s="69"/>
    </row>
    <row r="4" spans="1:7" ht="28.5" customHeight="1">
      <c r="A4" s="70" t="s">
        <v>77</v>
      </c>
      <c r="B4" s="70"/>
      <c r="C4" s="70"/>
      <c r="D4" s="70"/>
      <c r="E4" s="70"/>
      <c r="F4" s="70"/>
      <c r="G4" s="70"/>
    </row>
    <row r="5" spans="1:7" ht="25.5">
      <c r="A5" s="45" t="s">
        <v>64</v>
      </c>
      <c r="B5" s="46" t="s">
        <v>78</v>
      </c>
      <c r="C5" s="47" t="s">
        <v>79</v>
      </c>
      <c r="D5" s="48" t="s">
        <v>80</v>
      </c>
      <c r="E5" s="49" t="s">
        <v>81</v>
      </c>
      <c r="F5" s="35" t="s">
        <v>82</v>
      </c>
      <c r="G5" s="36" t="s">
        <v>68</v>
      </c>
    </row>
    <row r="6" spans="1:7" ht="19.9" customHeight="1">
      <c r="A6" s="50" t="s">
        <v>83</v>
      </c>
      <c r="B6" s="51" t="s">
        <v>84</v>
      </c>
      <c r="C6" s="52"/>
      <c r="D6" s="52">
        <v>5000</v>
      </c>
      <c r="E6" s="53">
        <f>10265000/D6</f>
        <v>2053</v>
      </c>
      <c r="F6" s="22"/>
      <c r="G6" s="23">
        <f>E6*F6</f>
        <v>0</v>
      </c>
    </row>
    <row r="7" spans="1:7" ht="19.9" customHeight="1">
      <c r="A7" s="50" t="s">
        <v>85</v>
      </c>
      <c r="B7" s="51" t="s">
        <v>86</v>
      </c>
      <c r="C7" s="54"/>
      <c r="D7" s="54">
        <v>5000</v>
      </c>
      <c r="E7" s="53">
        <f>1861400/D7</f>
        <v>372.28</v>
      </c>
      <c r="F7" s="22"/>
      <c r="G7" s="23">
        <f>E7*F7</f>
        <v>0</v>
      </c>
    </row>
    <row r="8" spans="1:7" ht="19.9" customHeight="1">
      <c r="A8" s="71" t="s">
        <v>87</v>
      </c>
      <c r="B8" s="55" t="s">
        <v>84</v>
      </c>
      <c r="C8" s="54"/>
      <c r="D8" s="54">
        <v>6000</v>
      </c>
      <c r="E8" s="53">
        <f>480000/D8</f>
        <v>80</v>
      </c>
      <c r="F8" s="22"/>
      <c r="G8" s="23">
        <f>E8*F8</f>
        <v>0</v>
      </c>
    </row>
    <row r="9" spans="1:7" ht="19.9" customHeight="1">
      <c r="A9" s="71"/>
      <c r="B9" s="56" t="s">
        <v>88</v>
      </c>
      <c r="C9" s="57"/>
      <c r="D9" s="57">
        <v>5000</v>
      </c>
      <c r="E9" s="58">
        <f>240000/D9*3</f>
        <v>144</v>
      </c>
      <c r="F9" s="59"/>
      <c r="G9" s="44">
        <f>F9*E9</f>
        <v>0</v>
      </c>
    </row>
    <row r="10" ht="15">
      <c r="C10" s="60"/>
    </row>
    <row r="12" spans="6:7" ht="28.15" customHeight="1">
      <c r="F12" s="34"/>
      <c r="G12" s="36" t="s">
        <v>68</v>
      </c>
    </row>
    <row r="13" spans="6:7" ht="27.6" customHeight="1">
      <c r="F13" s="61" t="s">
        <v>74</v>
      </c>
      <c r="G13" s="62">
        <f>SUM(G6:G9)</f>
        <v>0</v>
      </c>
    </row>
    <row r="14" spans="6:7" ht="27.6" customHeight="1">
      <c r="F14" s="63" t="s">
        <v>75</v>
      </c>
      <c r="G14" s="64">
        <f>G15-G13</f>
        <v>0</v>
      </c>
    </row>
    <row r="15" spans="6:7" ht="27.6" customHeight="1">
      <c r="F15" s="42" t="s">
        <v>76</v>
      </c>
      <c r="G15" s="65">
        <f>1.21*G13</f>
        <v>0</v>
      </c>
    </row>
  </sheetData>
  <mergeCells count="3">
    <mergeCell ref="A2:G2"/>
    <mergeCell ref="A4:G4"/>
    <mergeCell ref="A8:A9"/>
  </mergeCells>
  <printOptions/>
  <pageMargins left="0.7" right="0.7" top="0.7875" bottom="0.7875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Krawczynski</dc:creator>
  <cp:keywords/>
  <dc:description/>
  <cp:lastModifiedBy>Aurelie Galijasevicova</cp:lastModifiedBy>
  <cp:lastPrinted>2017-06-08T08:07:35Z</cp:lastPrinted>
  <dcterms:created xsi:type="dcterms:W3CDTF">2017-02-13T15:22:39Z</dcterms:created>
  <dcterms:modified xsi:type="dcterms:W3CDTF">2017-06-08T08:07:39Z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