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H. Lipová - výkaz výměr" sheetId="1" r:id="rId1"/>
  </sheets>
  <externalReferences>
    <externalReference r:id="rId4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cahlová">'[1]Krycí list'!$A$4</definedName>
    <definedName name="cisloobjektu">'[1]Krycí list'!$A$4</definedName>
    <definedName name="cislostavby">'[1]Krycí list'!$A$6</definedName>
    <definedName name="Dodavka0" localSheetId="0">#REF!</definedName>
    <definedName name="Dodavka0">#REF!</definedName>
    <definedName name="HSV0" localSheetId="0">#REF!</definedName>
    <definedName name="HSV0">#REF!</definedName>
    <definedName name="HZS0" localSheetId="0">#REF!</definedName>
    <definedName name="HZS0">#REF!</definedName>
    <definedName name="Montaz0" localSheetId="0">#REF!</definedName>
    <definedName name="Montaz0">#REF!</definedName>
    <definedName name="nazevobjektu">'[1]Krycí list'!$C$4</definedName>
    <definedName name="nazevstavby">'[1]Krycí list'!$C$6</definedName>
    <definedName name="_xlnm.Print_Area" localSheetId="0">'H. Lipová - výkaz výměr'!$B$1:$G$89</definedName>
    <definedName name="PSV0" localSheetId="0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#REF!</definedName>
    <definedName name="Typ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xdfg" localSheetId="0">#REF!</definedName>
    <definedName name="xdfg">#REF!</definedName>
    <definedName name="y">#REF!</definedName>
  </definedNames>
  <calcPr calcId="125725"/>
</workbook>
</file>

<file path=xl/sharedStrings.xml><?xml version="1.0" encoding="utf-8"?>
<sst xmlns="http://schemas.openxmlformats.org/spreadsheetml/2006/main" count="115" uniqueCount="73">
  <si>
    <t>č.p.</t>
  </si>
  <si>
    <t>Popis práce</t>
  </si>
  <si>
    <t>m.j.</t>
  </si>
  <si>
    <t>množs.</t>
  </si>
  <si>
    <t>cena/ m.j.</t>
  </si>
  <si>
    <t>DEMONTÁŽE</t>
  </si>
  <si>
    <t>demontáž krytiny hladké do 15 ks/m2</t>
  </si>
  <si>
    <t>m2</t>
  </si>
  <si>
    <t>demontáž střešních podkladních fólii a pásů</t>
  </si>
  <si>
    <t xml:space="preserve">demontáž laťování </t>
  </si>
  <si>
    <t>demontáž klempířských prvků</t>
  </si>
  <si>
    <t>bm</t>
  </si>
  <si>
    <t>demontáž okapových systémů</t>
  </si>
  <si>
    <t>celkem</t>
  </si>
  <si>
    <t xml:space="preserve">STŘEŠNÍ IZOLACE </t>
  </si>
  <si>
    <t>příplatek za spojovací materiál "Cu"</t>
  </si>
  <si>
    <t>hřeben  oválný - hliníkový eloxovaný plech</t>
  </si>
  <si>
    <t>větrací pás s lištou 120/50</t>
  </si>
  <si>
    <t>větrací mřížka okapu</t>
  </si>
  <si>
    <t>okapnice r.š. 500 mm</t>
  </si>
  <si>
    <t>lem ke zdi  s vodní drážkou r.š. 330 mm</t>
  </si>
  <si>
    <t>lem přední r.š. 330 mm</t>
  </si>
  <si>
    <t>závěsná lišta r.š. 330 mm</t>
  </si>
  <si>
    <t>oplechování komínu r.š.330 mm</t>
  </si>
  <si>
    <t>úžlabí r.š. 500 mm</t>
  </si>
  <si>
    <t>ks</t>
  </si>
  <si>
    <t>svodová roura 100</t>
  </si>
  <si>
    <t>cena celkem za okapový systém</t>
  </si>
  <si>
    <t>TESAŘINA</t>
  </si>
  <si>
    <t>demontáž bednení</t>
  </si>
  <si>
    <t>bednění SM I tl. 25 mm</t>
  </si>
  <si>
    <t>spojovací materiál</t>
  </si>
  <si>
    <t>m3</t>
  </si>
  <si>
    <t>nátěr  BOCHEMITEM</t>
  </si>
  <si>
    <t>LEŠENÍ</t>
  </si>
  <si>
    <t>Montáž a demontáž lešení leh. posuv. do 6 m</t>
  </si>
  <si>
    <t>den</t>
  </si>
  <si>
    <t>Montáž lešení leh.</t>
  </si>
  <si>
    <t>Demontáž lešení</t>
  </si>
  <si>
    <t>ODPADY</t>
  </si>
  <si>
    <t>t</t>
  </si>
  <si>
    <t>Doprava každých 1 km</t>
  </si>
  <si>
    <t>HROMOSVODY</t>
  </si>
  <si>
    <t>oprava hromosvodové soustavy+ revize</t>
  </si>
  <si>
    <t>jed</t>
  </si>
  <si>
    <t>PŘESUN HMOT</t>
  </si>
  <si>
    <t>přesun hmot výšky  od 6 m do 12 m</t>
  </si>
  <si>
    <t>přípl. za zvětšený přesun  do 100 m</t>
  </si>
  <si>
    <t>OSTATNÍ</t>
  </si>
  <si>
    <t>%</t>
  </si>
  <si>
    <t xml:space="preserve">            21% DPH</t>
  </si>
  <si>
    <t>fólie  hydroizolační kontak. na bednění  160 g/m2</t>
  </si>
  <si>
    <t>krytina  Plastová  40x40  cm- velká plastová šablona</t>
  </si>
  <si>
    <t>KRYTINA  STŘEŠNÍ - šikmé střechy</t>
  </si>
  <si>
    <t>vykrytí lemu krytinou</t>
  </si>
  <si>
    <r>
      <t xml:space="preserve">KLEMPÍŘSKÉ PRVKY  z Pozink +  PE 25 </t>
    </r>
    <r>
      <rPr>
        <b/>
        <sz val="12"/>
        <color indexed="40"/>
        <rFont val="Calibri"/>
        <family val="2"/>
      </rPr>
      <t>µ</t>
    </r>
    <r>
      <rPr>
        <b/>
        <sz val="10.2"/>
        <color indexed="40"/>
        <rFont val="Arial CE"/>
        <family val="2"/>
      </rPr>
      <t>m</t>
    </r>
  </si>
  <si>
    <t>OKAPOVÝ SYSTÉM  z Pozink +  PE 25 µm</t>
  </si>
  <si>
    <t>Podokapní žlab 330</t>
  </si>
  <si>
    <t>žlabový hák 330 standard</t>
  </si>
  <si>
    <t>kotlík 330/100</t>
  </si>
  <si>
    <t>žlabové čelo 330 L/P</t>
  </si>
  <si>
    <t>objímka svodu s trnem 100/200</t>
  </si>
  <si>
    <t>koleno  100</t>
  </si>
  <si>
    <t>Odvoz suti - vč. uložení (azbest )</t>
  </si>
  <si>
    <t>Odvoz suti -vč. uložení (směsné odpady)</t>
  </si>
  <si>
    <t>VRN (doprava, zařízení staveniště)</t>
  </si>
  <si>
    <t>Odvoz suti vč. uložení (kámen, cihla)</t>
  </si>
  <si>
    <t>Odvoz suti -vč. uložení (lepenka, asfalt. hmoty )</t>
  </si>
  <si>
    <t>Příloha č. 7 Výkaz výměr</t>
  </si>
  <si>
    <t>SNO/Otr/2018/19/střecha-Horní Lipová</t>
  </si>
  <si>
    <t>Celkem v Kč bez DPH</t>
  </si>
  <si>
    <t>CENA CELKEM BEZ DPH</t>
  </si>
  <si>
    <t>CENA CELKEM vč. DPH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</si>
</sst>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\ &quot;Kč&quot;"/>
  </numFmts>
  <fonts count="22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i/>
      <sz val="12"/>
      <color indexed="12"/>
      <name val="Arial CE"/>
      <family val="2"/>
    </font>
    <font>
      <sz val="10"/>
      <name val="Courier"/>
      <family val="1"/>
    </font>
    <font>
      <b/>
      <sz val="12"/>
      <name val="Arial CE"/>
      <family val="2"/>
    </font>
    <font>
      <b/>
      <sz val="12"/>
      <color indexed="40"/>
      <name val="Arial CE"/>
      <family val="2"/>
    </font>
    <font>
      <i/>
      <sz val="12"/>
      <color indexed="10"/>
      <name val="Arial CE"/>
      <family val="2"/>
    </font>
    <font>
      <i/>
      <sz val="12"/>
      <color indexed="40"/>
      <name val="Arial CE"/>
      <family val="2"/>
    </font>
    <font>
      <sz val="12"/>
      <color indexed="10"/>
      <name val="Arial CE"/>
      <family val="2"/>
    </font>
    <font>
      <sz val="12"/>
      <color indexed="9"/>
      <name val="Arial CE"/>
      <family val="2"/>
    </font>
    <font>
      <i/>
      <sz val="12"/>
      <color indexed="12"/>
      <name val="Arial CE"/>
      <family val="2"/>
    </font>
    <font>
      <u val="single"/>
      <sz val="12"/>
      <color indexed="12"/>
      <name val="Arial CE"/>
      <family val="2"/>
    </font>
    <font>
      <i/>
      <u val="single"/>
      <sz val="12"/>
      <color indexed="12"/>
      <name val="Arial CE"/>
      <family val="2"/>
    </font>
    <font>
      <b/>
      <u val="single"/>
      <sz val="12"/>
      <color indexed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b/>
      <sz val="12"/>
      <color indexed="40"/>
      <name val="Calibri"/>
      <family val="2"/>
    </font>
    <font>
      <b/>
      <sz val="10.2"/>
      <color indexed="4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>
      <alignment/>
      <protection locked="0"/>
    </xf>
    <xf numFmtId="0" fontId="6" fillId="0" borderId="0">
      <alignment/>
      <protection/>
    </xf>
  </cellStyleXfs>
  <cellXfs count="81">
    <xf numFmtId="0" fontId="0" fillId="0" borderId="0" xfId="0"/>
    <xf numFmtId="0" fontId="1" fillId="0" borderId="0" xfId="20" applyFont="1">
      <alignment/>
      <protection/>
    </xf>
    <xf numFmtId="0" fontId="1" fillId="0" borderId="0" xfId="20">
      <alignment/>
      <protection/>
    </xf>
    <xf numFmtId="3" fontId="1" fillId="0" borderId="0" xfId="20" applyNumberFormat="1">
      <alignment/>
      <protection/>
    </xf>
    <xf numFmtId="0" fontId="2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0" xfId="20" applyFont="1">
      <alignment/>
      <protection/>
    </xf>
    <xf numFmtId="3" fontId="2" fillId="0" borderId="0" xfId="20" applyNumberFormat="1" applyFo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8" fillId="0" borderId="2" xfId="20" applyFont="1" applyBorder="1" applyProtection="1">
      <alignment/>
      <protection/>
    </xf>
    <xf numFmtId="0" fontId="2" fillId="0" borderId="2" xfId="20" applyFont="1" applyBorder="1" applyAlignment="1" applyProtection="1">
      <alignment horizontal="center"/>
      <protection/>
    </xf>
    <xf numFmtId="0" fontId="2" fillId="0" borderId="2" xfId="20" applyFont="1" applyBorder="1" applyAlignment="1">
      <alignment horizontal="center"/>
      <protection/>
    </xf>
    <xf numFmtId="164" fontId="2" fillId="0" borderId="2" xfId="20" applyNumberFormat="1" applyFont="1" applyBorder="1" applyAlignment="1">
      <alignment horizontal="center"/>
      <protection/>
    </xf>
    <xf numFmtId="3" fontId="2" fillId="0" borderId="3" xfId="20" applyNumberFormat="1" applyFont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Border="1" applyProtection="1">
      <alignment/>
      <protection/>
    </xf>
    <xf numFmtId="0" fontId="2" fillId="0" borderId="5" xfId="20" applyFont="1" applyBorder="1" applyAlignment="1" applyProtection="1">
      <alignment horizontal="center"/>
      <protection/>
    </xf>
    <xf numFmtId="0" fontId="2" fillId="0" borderId="5" xfId="20" applyFont="1" applyBorder="1" applyAlignment="1">
      <alignment horizontal="center"/>
      <protection/>
    </xf>
    <xf numFmtId="164" fontId="2" fillId="0" borderId="5" xfId="20" applyNumberFormat="1" applyFont="1" applyBorder="1" applyAlignment="1">
      <alignment horizontal="center"/>
      <protection/>
    </xf>
    <xf numFmtId="3" fontId="2" fillId="0" borderId="6" xfId="20" applyNumberFormat="1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8" fillId="0" borderId="7" xfId="20" applyFont="1" applyBorder="1" applyProtection="1">
      <alignment/>
      <protection/>
    </xf>
    <xf numFmtId="0" fontId="2" fillId="0" borderId="7" xfId="20" applyFont="1" applyBorder="1" applyAlignment="1" applyProtection="1">
      <alignment horizontal="center"/>
      <protection/>
    </xf>
    <xf numFmtId="0" fontId="2" fillId="0" borderId="7" xfId="20" applyFont="1" applyBorder="1" applyAlignment="1">
      <alignment horizontal="center"/>
      <protection/>
    </xf>
    <xf numFmtId="3" fontId="2" fillId="0" borderId="8" xfId="20" applyNumberFormat="1" applyFont="1" applyBorder="1" applyAlignment="1">
      <alignment horizontal="center"/>
      <protection/>
    </xf>
    <xf numFmtId="0" fontId="2" fillId="0" borderId="9" xfId="20" applyFont="1" applyBorder="1" applyAlignment="1">
      <alignment horizontal="center"/>
      <protection/>
    </xf>
    <xf numFmtId="164" fontId="2" fillId="0" borderId="7" xfId="20" applyNumberFormat="1" applyFont="1" applyBorder="1" applyAlignment="1">
      <alignment horizontal="center"/>
      <protection/>
    </xf>
    <xf numFmtId="0" fontId="2" fillId="0" borderId="5" xfId="20" applyFont="1" applyFill="1" applyBorder="1">
      <alignment/>
      <protection/>
    </xf>
    <xf numFmtId="0" fontId="2" fillId="0" borderId="5" xfId="21" applyFont="1" applyBorder="1" applyProtection="1">
      <alignment/>
      <protection/>
    </xf>
    <xf numFmtId="0" fontId="2" fillId="0" borderId="10" xfId="20" applyFont="1" applyFill="1" applyBorder="1" applyAlignment="1">
      <alignment horizontal="center"/>
      <protection/>
    </xf>
    <xf numFmtId="0" fontId="2" fillId="0" borderId="11" xfId="20" applyFont="1" applyBorder="1" applyAlignment="1" applyProtection="1">
      <alignment horizontal="center"/>
      <protection/>
    </xf>
    <xf numFmtId="0" fontId="2" fillId="0" borderId="11" xfId="20" applyFont="1" applyBorder="1" applyAlignment="1">
      <alignment horizontal="center"/>
      <protection/>
    </xf>
    <xf numFmtId="164" fontId="2" fillId="0" borderId="11" xfId="20" applyNumberFormat="1" applyFont="1" applyBorder="1" applyAlignment="1">
      <alignment horizontal="center"/>
      <protection/>
    </xf>
    <xf numFmtId="0" fontId="2" fillId="0" borderId="5" xfId="0" applyFont="1" applyFill="1" applyBorder="1" applyProtection="1">
      <protection/>
    </xf>
    <xf numFmtId="0" fontId="2" fillId="0" borderId="5" xfId="22" applyFont="1" applyFill="1" applyBorder="1" applyProtection="1">
      <alignment/>
      <protection/>
    </xf>
    <xf numFmtId="165" fontId="2" fillId="0" borderId="5" xfId="20" applyNumberFormat="1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9" fillId="0" borderId="11" xfId="20" applyFont="1" applyBorder="1" applyProtection="1">
      <alignment/>
      <protection/>
    </xf>
    <xf numFmtId="3" fontId="9" fillId="0" borderId="12" xfId="20" applyNumberFormat="1" applyFont="1" applyBorder="1" applyAlignment="1">
      <alignment horizontal="center"/>
      <protection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3" fontId="7" fillId="0" borderId="0" xfId="20" applyNumberFormat="1" applyFont="1" applyAlignment="1">
      <alignment horizontal="center"/>
      <protection/>
    </xf>
    <xf numFmtId="0" fontId="12" fillId="0" borderId="0" xfId="20" applyFont="1" applyAlignment="1" applyProtection="1">
      <alignment horizontal="center"/>
      <protection/>
    </xf>
    <xf numFmtId="0" fontId="7" fillId="0" borderId="13" xfId="20" applyFont="1" applyBorder="1" applyProtection="1">
      <alignment/>
      <protection/>
    </xf>
    <xf numFmtId="0" fontId="2" fillId="0" borderId="13" xfId="20" applyFont="1" applyBorder="1" applyAlignment="1" applyProtection="1">
      <alignment horizontal="center"/>
      <protection/>
    </xf>
    <xf numFmtId="0" fontId="2" fillId="0" borderId="13" xfId="20" applyFont="1" applyBorder="1" applyAlignment="1">
      <alignment horizontal="center"/>
      <protection/>
    </xf>
    <xf numFmtId="3" fontId="7" fillId="0" borderId="13" xfId="20" applyNumberFormat="1" applyFont="1" applyBorder="1" applyAlignment="1">
      <alignment horizontal="center"/>
      <protection/>
    </xf>
    <xf numFmtId="164" fontId="2" fillId="0" borderId="0" xfId="20" applyNumberFormat="1" applyFont="1">
      <alignment/>
      <protection/>
    </xf>
    <xf numFmtId="0" fontId="13" fillId="0" borderId="0" xfId="20" applyFont="1" applyAlignment="1" applyProtection="1">
      <alignment horizontal="center"/>
      <protection/>
    </xf>
    <xf numFmtId="0" fontId="13" fillId="0" borderId="0" xfId="20" applyFont="1">
      <alignment/>
      <protection/>
    </xf>
    <xf numFmtId="0" fontId="13" fillId="0" borderId="0" xfId="20" applyFont="1" applyProtection="1">
      <alignment/>
      <protection/>
    </xf>
    <xf numFmtId="0" fontId="14" fillId="0" borderId="0" xfId="23" applyFont="1" applyAlignment="1" applyProtection="1">
      <alignment/>
      <protection/>
    </xf>
    <xf numFmtId="0" fontId="15" fillId="0" borderId="0" xfId="23" applyFont="1" applyAlignment="1" applyProtection="1">
      <alignment/>
      <protection/>
    </xf>
    <xf numFmtId="0" fontId="16" fillId="0" borderId="0" xfId="23" applyFont="1" applyAlignme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3" fillId="0" borderId="0" xfId="20" applyFont="1" applyAlignment="1">
      <alignment horizontal="left"/>
      <protection/>
    </xf>
    <xf numFmtId="0" fontId="5" fillId="0" borderId="0" xfId="20" applyFont="1" applyProtection="1">
      <alignment/>
      <protection/>
    </xf>
    <xf numFmtId="0" fontId="17" fillId="0" borderId="0" xfId="20" applyFont="1">
      <alignment/>
      <protection/>
    </xf>
    <xf numFmtId="0" fontId="19" fillId="2" borderId="14" xfId="20" applyFont="1" applyFill="1" applyBorder="1" applyAlignment="1">
      <alignment horizontal="center"/>
      <protection/>
    </xf>
    <xf numFmtId="0" fontId="19" fillId="2" borderId="15" xfId="20" applyFont="1" applyFill="1" applyBorder="1" applyAlignment="1" applyProtection="1">
      <alignment horizontal="center"/>
      <protection/>
    </xf>
    <xf numFmtId="0" fontId="19" fillId="2" borderId="14" xfId="20" applyFont="1" applyFill="1" applyBorder="1" applyAlignment="1" applyProtection="1">
      <alignment horizontal="center"/>
      <protection/>
    </xf>
    <xf numFmtId="0" fontId="19" fillId="2" borderId="16" xfId="20" applyFont="1" applyFill="1" applyBorder="1" applyAlignment="1" applyProtection="1">
      <alignment horizontal="center"/>
      <protection/>
    </xf>
    <xf numFmtId="3" fontId="18" fillId="2" borderId="17" xfId="20" applyNumberFormat="1" applyFont="1" applyFill="1" applyBorder="1" applyAlignment="1">
      <alignment horizontal="center" wrapText="1"/>
      <protection/>
    </xf>
    <xf numFmtId="0" fontId="2" fillId="0" borderId="9" xfId="20" applyFont="1" applyFill="1" applyBorder="1" applyAlignment="1">
      <alignment horizontal="center"/>
      <protection/>
    </xf>
    <xf numFmtId="0" fontId="9" fillId="0" borderId="11" xfId="20" applyFont="1" applyFill="1" applyBorder="1">
      <alignment/>
      <protection/>
    </xf>
    <xf numFmtId="0" fontId="11" fillId="0" borderId="11" xfId="20" applyFont="1" applyBorder="1" applyAlignment="1">
      <alignment horizontal="center"/>
      <protection/>
    </xf>
    <xf numFmtId="164" fontId="11" fillId="0" borderId="11" xfId="20" applyNumberFormat="1" applyFont="1" applyBorder="1" applyAlignment="1">
      <alignment horizontal="center"/>
      <protection/>
    </xf>
    <xf numFmtId="0" fontId="9" fillId="0" borderId="11" xfId="20" applyFont="1" applyFill="1" applyBorder="1" applyProtection="1">
      <alignment/>
      <protection/>
    </xf>
    <xf numFmtId="0" fontId="2" fillId="0" borderId="18" xfId="20" applyFont="1" applyFill="1" applyBorder="1" applyAlignment="1">
      <alignment horizontal="center"/>
      <protection/>
    </xf>
    <xf numFmtId="0" fontId="2" fillId="0" borderId="19" xfId="21" applyFont="1" applyBorder="1" applyProtection="1">
      <alignment/>
      <protection/>
    </xf>
    <xf numFmtId="0" fontId="2" fillId="0" borderId="19" xfId="20" applyFont="1" applyBorder="1" applyAlignment="1" applyProtection="1">
      <alignment horizontal="center"/>
      <protection/>
    </xf>
    <xf numFmtId="0" fontId="2" fillId="0" borderId="19" xfId="20" applyFont="1" applyBorder="1" applyAlignment="1">
      <alignment horizontal="center"/>
      <protection/>
    </xf>
    <xf numFmtId="164" fontId="2" fillId="0" borderId="19" xfId="20" applyNumberFormat="1" applyFont="1" applyBorder="1" applyAlignment="1">
      <alignment horizontal="center"/>
      <protection/>
    </xf>
    <xf numFmtId="3" fontId="2" fillId="0" borderId="20" xfId="20" applyNumberFormat="1" applyFont="1" applyBorder="1" applyAlignment="1">
      <alignment horizontal="center"/>
      <protection/>
    </xf>
    <xf numFmtId="0" fontId="8" fillId="0" borderId="7" xfId="20" applyFont="1" applyFill="1" applyBorder="1" applyProtection="1">
      <alignment/>
      <protection/>
    </xf>
    <xf numFmtId="0" fontId="8" fillId="0" borderId="7" xfId="20" applyFont="1" applyBorder="1">
      <alignment/>
      <protection/>
    </xf>
    <xf numFmtId="0" fontId="10" fillId="0" borderId="7" xfId="20" applyFont="1" applyBorder="1" applyAlignment="1">
      <alignment horizontal="center"/>
      <protection/>
    </xf>
    <xf numFmtId="0" fontId="10" fillId="0" borderId="7" xfId="20" applyFont="1" applyBorder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OČTY" xfId="20"/>
    <cellStyle name="normální_ROZPOČTY2002-1" xfId="21"/>
    <cellStyle name="normální_rozpočty 2006" xfId="22"/>
    <cellStyle name="Hypertextový odkaz" xfId="23"/>
    <cellStyle name="Nedefinován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andard\LOCALS~1\Temp\Semperfle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01</v>
          </cell>
          <cell r="C4" t="str">
            <v>Stavební část</v>
          </cell>
        </row>
        <row r="6">
          <cell r="A6" t="str">
            <v>6180</v>
          </cell>
          <cell r="C6" t="str">
            <v>Semperflex-Rozš výr hadic-příst k bud č-9-III eta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="80" zoomScaleNormal="80" workbookViewId="0" topLeftCell="A49">
      <selection activeCell="C73" sqref="C73"/>
    </sheetView>
  </sheetViews>
  <sheetFormatPr defaultColWidth="9.140625" defaultRowHeight="12.75"/>
  <cols>
    <col min="1" max="1" width="3.421875" style="2" customWidth="1"/>
    <col min="2" max="2" width="12.8515625" style="1" customWidth="1"/>
    <col min="3" max="3" width="58.28125" style="2" bestFit="1" customWidth="1"/>
    <col min="4" max="4" width="8.140625" style="2" customWidth="1"/>
    <col min="5" max="5" width="11.00390625" style="2" customWidth="1"/>
    <col min="6" max="6" width="13.140625" style="1" customWidth="1"/>
    <col min="7" max="7" width="17.57421875" style="3" customWidth="1"/>
    <col min="8" max="16384" width="9.140625" style="2" customWidth="1"/>
  </cols>
  <sheetData>
    <row r="1" spans="2:3" ht="19.5" customHeight="1">
      <c r="B1" s="4" t="s">
        <v>68</v>
      </c>
      <c r="C1" s="7"/>
    </row>
    <row r="2" spans="2:3" ht="19.5" customHeight="1">
      <c r="B2" s="4" t="s">
        <v>69</v>
      </c>
      <c r="C2" s="7"/>
    </row>
    <row r="3" spans="1:10" ht="15" customHeight="1" thickBot="1">
      <c r="A3" s="7"/>
      <c r="B3" s="7"/>
      <c r="C3" s="7"/>
      <c r="D3" s="7"/>
      <c r="E3" s="7"/>
      <c r="F3" s="7"/>
      <c r="G3" s="8"/>
      <c r="H3" s="7"/>
      <c r="I3" s="7"/>
      <c r="J3" s="4"/>
    </row>
    <row r="4" spans="1:10" ht="55.5" thickBot="1">
      <c r="A4" s="60"/>
      <c r="B4" s="61" t="s">
        <v>0</v>
      </c>
      <c r="C4" s="62" t="s">
        <v>1</v>
      </c>
      <c r="D4" s="63" t="s">
        <v>2</v>
      </c>
      <c r="E4" s="64" t="s">
        <v>3</v>
      </c>
      <c r="F4" s="61" t="s">
        <v>4</v>
      </c>
      <c r="G4" s="65" t="s">
        <v>70</v>
      </c>
      <c r="H4" s="60"/>
      <c r="I4" s="60"/>
      <c r="J4" s="4"/>
    </row>
    <row r="5" spans="1:10" ht="20.25" customHeight="1">
      <c r="A5" s="7"/>
      <c r="B5" s="9">
        <v>3000</v>
      </c>
      <c r="C5" s="10" t="s">
        <v>5</v>
      </c>
      <c r="D5" s="11"/>
      <c r="E5" s="12"/>
      <c r="F5" s="13"/>
      <c r="G5" s="14"/>
      <c r="H5" s="60"/>
      <c r="I5" s="60"/>
      <c r="J5" s="4"/>
    </row>
    <row r="6" spans="1:10" ht="18.75" customHeight="1">
      <c r="A6" s="7"/>
      <c r="B6" s="15">
        <v>3001</v>
      </c>
      <c r="C6" s="16" t="s">
        <v>6</v>
      </c>
      <c r="D6" s="17" t="s">
        <v>7</v>
      </c>
      <c r="E6" s="18">
        <f>(8.7+9.1)*10.7</f>
        <v>190.45999999999995</v>
      </c>
      <c r="F6" s="19"/>
      <c r="G6" s="20">
        <f>E6*F6</f>
        <v>0</v>
      </c>
      <c r="H6" s="60"/>
      <c r="I6" s="60"/>
      <c r="J6" s="4"/>
    </row>
    <row r="7" spans="1:10" ht="18" customHeight="1">
      <c r="A7" s="7"/>
      <c r="B7" s="15">
        <v>3009</v>
      </c>
      <c r="C7" s="16" t="s">
        <v>8</v>
      </c>
      <c r="D7" s="17" t="s">
        <v>7</v>
      </c>
      <c r="E7" s="18">
        <f>E6</f>
        <v>190.45999999999995</v>
      </c>
      <c r="F7" s="19"/>
      <c r="G7" s="20">
        <f>E7*F7</f>
        <v>0</v>
      </c>
      <c r="H7" s="60"/>
      <c r="I7" s="60"/>
      <c r="J7" s="4"/>
    </row>
    <row r="8" spans="1:10" ht="19.5" customHeight="1">
      <c r="A8" s="7"/>
      <c r="B8" s="15">
        <v>3010</v>
      </c>
      <c r="C8" s="16" t="s">
        <v>9</v>
      </c>
      <c r="D8" s="17" t="s">
        <v>7</v>
      </c>
      <c r="E8" s="18">
        <f>E7</f>
        <v>190.45999999999995</v>
      </c>
      <c r="F8" s="19"/>
      <c r="G8" s="20">
        <f>E8*F8</f>
        <v>0</v>
      </c>
      <c r="H8" s="60"/>
      <c r="I8" s="60"/>
      <c r="J8" s="4"/>
    </row>
    <row r="9" spans="1:10" ht="18" customHeight="1">
      <c r="A9" s="7"/>
      <c r="B9" s="15">
        <v>3013</v>
      </c>
      <c r="C9" s="16" t="s">
        <v>10</v>
      </c>
      <c r="D9" s="17" t="s">
        <v>11</v>
      </c>
      <c r="E9" s="18">
        <v>94.7</v>
      </c>
      <c r="F9" s="19"/>
      <c r="G9" s="20">
        <f>E9*F9</f>
        <v>0</v>
      </c>
      <c r="H9" s="60"/>
      <c r="I9" s="60"/>
      <c r="J9" s="4"/>
    </row>
    <row r="10" spans="1:10" ht="19.5" customHeight="1">
      <c r="A10" s="7"/>
      <c r="B10" s="15">
        <v>3014</v>
      </c>
      <c r="C10" s="16" t="s">
        <v>12</v>
      </c>
      <c r="D10" s="17" t="s">
        <v>11</v>
      </c>
      <c r="E10" s="18">
        <f>21.2+16</f>
        <v>37.2</v>
      </c>
      <c r="F10" s="19"/>
      <c r="G10" s="20">
        <f>E10*F10</f>
        <v>0</v>
      </c>
      <c r="H10" s="60"/>
      <c r="I10" s="60"/>
      <c r="J10" s="4"/>
    </row>
    <row r="11" spans="1:10" ht="21.75" customHeight="1" thickBot="1">
      <c r="A11" s="7"/>
      <c r="B11" s="30">
        <v>3018</v>
      </c>
      <c r="C11" s="38" t="s">
        <v>13</v>
      </c>
      <c r="D11" s="31"/>
      <c r="E11" s="32"/>
      <c r="F11" s="33"/>
      <c r="G11" s="39">
        <f>SUM(G6:G10)</f>
        <v>0</v>
      </c>
      <c r="H11" s="60"/>
      <c r="I11" s="60"/>
      <c r="J11" s="4"/>
    </row>
    <row r="12" spans="1:10" ht="19.5" customHeight="1">
      <c r="A12" s="7"/>
      <c r="B12" s="26">
        <v>1100</v>
      </c>
      <c r="C12" s="22" t="s">
        <v>14</v>
      </c>
      <c r="D12" s="23"/>
      <c r="E12" s="24"/>
      <c r="F12" s="27"/>
      <c r="G12" s="25"/>
      <c r="H12" s="60"/>
      <c r="I12" s="60"/>
      <c r="J12" s="4"/>
    </row>
    <row r="13" spans="1:10" ht="18" customHeight="1">
      <c r="A13" s="7"/>
      <c r="B13" s="26">
        <v>1113</v>
      </c>
      <c r="C13" s="16" t="s">
        <v>51</v>
      </c>
      <c r="D13" s="17" t="s">
        <v>7</v>
      </c>
      <c r="E13" s="18">
        <f>E6</f>
        <v>190.45999999999995</v>
      </c>
      <c r="F13" s="19"/>
      <c r="G13" s="20">
        <f>E13*F13</f>
        <v>0</v>
      </c>
      <c r="H13" s="60"/>
      <c r="I13" s="60"/>
      <c r="J13" s="4"/>
    </row>
    <row r="14" spans="1:10" ht="17.25" customHeight="1" thickBot="1">
      <c r="A14" s="7"/>
      <c r="B14" s="37"/>
      <c r="C14" s="38" t="s">
        <v>13</v>
      </c>
      <c r="D14" s="31"/>
      <c r="E14" s="32"/>
      <c r="F14" s="33"/>
      <c r="G14" s="39">
        <f>SUM(G13)</f>
        <v>0</v>
      </c>
      <c r="H14" s="60"/>
      <c r="I14" s="60"/>
      <c r="J14" s="4"/>
    </row>
    <row r="15" spans="1:10" ht="21" customHeight="1">
      <c r="A15" s="7"/>
      <c r="B15" s="26">
        <v>1050</v>
      </c>
      <c r="C15" s="22" t="s">
        <v>53</v>
      </c>
      <c r="D15" s="23"/>
      <c r="E15" s="24"/>
      <c r="F15" s="27"/>
      <c r="G15" s="25"/>
      <c r="H15" s="60"/>
      <c r="I15" s="60"/>
      <c r="J15" s="4"/>
    </row>
    <row r="16" spans="1:10" ht="18.75" customHeight="1">
      <c r="A16" s="7"/>
      <c r="B16" s="21">
        <v>1052</v>
      </c>
      <c r="C16" s="16" t="s">
        <v>52</v>
      </c>
      <c r="D16" s="17" t="s">
        <v>7</v>
      </c>
      <c r="E16" s="18">
        <v>190.46</v>
      </c>
      <c r="F16" s="19"/>
      <c r="G16" s="20">
        <f aca="true" t="shared" si="0" ref="G16:G21">E16*F16</f>
        <v>0</v>
      </c>
      <c r="H16" s="60"/>
      <c r="I16" s="60"/>
      <c r="J16" s="4"/>
    </row>
    <row r="17" spans="1:10" ht="17.25" customHeight="1">
      <c r="A17" s="7"/>
      <c r="B17" s="26">
        <v>1053</v>
      </c>
      <c r="C17" s="16" t="s">
        <v>15</v>
      </c>
      <c r="D17" s="17" t="s">
        <v>7</v>
      </c>
      <c r="E17" s="18">
        <f>E16</f>
        <v>190.46</v>
      </c>
      <c r="F17" s="19"/>
      <c r="G17" s="20">
        <f t="shared" si="0"/>
        <v>0</v>
      </c>
      <c r="H17" s="60"/>
      <c r="I17" s="60"/>
      <c r="J17" s="4"/>
    </row>
    <row r="18" spans="1:10" ht="18.75" customHeight="1">
      <c r="A18" s="7"/>
      <c r="B18" s="26">
        <v>1057</v>
      </c>
      <c r="C18" s="16" t="s">
        <v>54</v>
      </c>
      <c r="D18" s="17" t="s">
        <v>11</v>
      </c>
      <c r="E18" s="18">
        <f>9*4</f>
        <v>36</v>
      </c>
      <c r="F18" s="19"/>
      <c r="G18" s="20">
        <f t="shared" si="0"/>
        <v>0</v>
      </c>
      <c r="H18" s="60"/>
      <c r="I18" s="60"/>
      <c r="J18" s="4"/>
    </row>
    <row r="19" spans="1:10" ht="19.5" customHeight="1">
      <c r="A19" s="7"/>
      <c r="B19" s="26">
        <v>1061</v>
      </c>
      <c r="C19" s="16" t="s">
        <v>16</v>
      </c>
      <c r="D19" s="17" t="s">
        <v>11</v>
      </c>
      <c r="E19" s="18">
        <v>11</v>
      </c>
      <c r="F19" s="19"/>
      <c r="G19" s="20">
        <f t="shared" si="0"/>
        <v>0</v>
      </c>
      <c r="H19" s="60"/>
      <c r="I19" s="60"/>
      <c r="J19" s="4"/>
    </row>
    <row r="20" spans="1:10" ht="15.75" customHeight="1">
      <c r="A20" s="7"/>
      <c r="B20" s="21">
        <v>1062</v>
      </c>
      <c r="C20" s="16" t="s">
        <v>17</v>
      </c>
      <c r="D20" s="17" t="s">
        <v>11</v>
      </c>
      <c r="E20" s="18">
        <v>11</v>
      </c>
      <c r="F20" s="19"/>
      <c r="G20" s="20">
        <f t="shared" si="0"/>
        <v>0</v>
      </c>
      <c r="H20" s="60"/>
      <c r="I20" s="60"/>
      <c r="J20" s="4"/>
    </row>
    <row r="21" spans="1:10" ht="18" customHeight="1">
      <c r="A21" s="7"/>
      <c r="B21" s="21">
        <v>1064</v>
      </c>
      <c r="C21" s="16" t="s">
        <v>18</v>
      </c>
      <c r="D21" s="17" t="s">
        <v>11</v>
      </c>
      <c r="E21" s="18">
        <v>22</v>
      </c>
      <c r="F21" s="19"/>
      <c r="G21" s="20">
        <f t="shared" si="0"/>
        <v>0</v>
      </c>
      <c r="H21" s="60"/>
      <c r="I21" s="60"/>
      <c r="J21" s="4"/>
    </row>
    <row r="22" spans="1:10" ht="18" customHeight="1" thickBot="1">
      <c r="A22" s="7"/>
      <c r="B22" s="37">
        <v>1065</v>
      </c>
      <c r="C22" s="38" t="s">
        <v>13</v>
      </c>
      <c r="D22" s="31"/>
      <c r="E22" s="32"/>
      <c r="F22" s="33"/>
      <c r="G22" s="39">
        <f>SUM(G16:G21)</f>
        <v>0</v>
      </c>
      <c r="H22" s="60"/>
      <c r="I22" s="60"/>
      <c r="J22" s="4"/>
    </row>
    <row r="23" spans="1:10" ht="21" customHeight="1">
      <c r="A23" s="7"/>
      <c r="B23" s="26">
        <v>1872</v>
      </c>
      <c r="C23" s="22" t="s">
        <v>55</v>
      </c>
      <c r="D23" s="23"/>
      <c r="E23" s="24"/>
      <c r="F23" s="27"/>
      <c r="G23" s="25"/>
      <c r="H23" s="60"/>
      <c r="I23" s="60"/>
      <c r="J23" s="4"/>
    </row>
    <row r="24" spans="1:10" ht="21" customHeight="1">
      <c r="A24" s="7"/>
      <c r="B24" s="21">
        <v>1877</v>
      </c>
      <c r="C24" s="16" t="s">
        <v>19</v>
      </c>
      <c r="D24" s="17" t="s">
        <v>11</v>
      </c>
      <c r="E24" s="18">
        <f>10.6*2</f>
        <v>21.2</v>
      </c>
      <c r="F24" s="19"/>
      <c r="G24" s="20">
        <f aca="true" t="shared" si="1" ref="G24:G29">E24*F24</f>
        <v>0</v>
      </c>
      <c r="H24" s="60"/>
      <c r="I24" s="60"/>
      <c r="J24" s="4"/>
    </row>
    <row r="25" spans="1:10" ht="17.25" customHeight="1">
      <c r="A25" s="7"/>
      <c r="B25" s="21">
        <v>1884</v>
      </c>
      <c r="C25" s="16" t="s">
        <v>20</v>
      </c>
      <c r="D25" s="17" t="s">
        <v>11</v>
      </c>
      <c r="E25" s="18">
        <f>3.2*6</f>
        <v>19.200000000000003</v>
      </c>
      <c r="F25" s="19"/>
      <c r="G25" s="20">
        <f t="shared" si="1"/>
        <v>0</v>
      </c>
      <c r="H25" s="60"/>
      <c r="I25" s="60"/>
      <c r="J25" s="4"/>
    </row>
    <row r="26" spans="1:10" ht="21" customHeight="1">
      <c r="A26" s="7"/>
      <c r="B26" s="21">
        <v>1888</v>
      </c>
      <c r="C26" s="16" t="s">
        <v>21</v>
      </c>
      <c r="D26" s="17" t="s">
        <v>11</v>
      </c>
      <c r="E26" s="18">
        <f>1.8*3</f>
        <v>5.4</v>
      </c>
      <c r="F26" s="19"/>
      <c r="G26" s="20">
        <f t="shared" si="1"/>
        <v>0</v>
      </c>
      <c r="H26" s="60"/>
      <c r="I26" s="60"/>
      <c r="J26" s="4"/>
    </row>
    <row r="27" spans="1:10" ht="18" customHeight="1">
      <c r="A27" s="7"/>
      <c r="B27" s="21">
        <v>1894</v>
      </c>
      <c r="C27" s="16" t="s">
        <v>22</v>
      </c>
      <c r="D27" s="17" t="s">
        <v>11</v>
      </c>
      <c r="E27" s="18">
        <f>9*2+8.7*2</f>
        <v>35.4</v>
      </c>
      <c r="F27" s="19"/>
      <c r="G27" s="20">
        <f t="shared" si="1"/>
        <v>0</v>
      </c>
      <c r="H27" s="60"/>
      <c r="I27" s="60"/>
      <c r="J27" s="4"/>
    </row>
    <row r="28" spans="1:10" ht="19.5" customHeight="1">
      <c r="A28" s="7"/>
      <c r="B28" s="21">
        <v>1902</v>
      </c>
      <c r="C28" s="16" t="s">
        <v>23</v>
      </c>
      <c r="D28" s="17" t="s">
        <v>11</v>
      </c>
      <c r="E28" s="18">
        <v>1.5</v>
      </c>
      <c r="F28" s="19"/>
      <c r="G28" s="20">
        <f t="shared" si="1"/>
        <v>0</v>
      </c>
      <c r="H28" s="60"/>
      <c r="I28" s="60"/>
      <c r="J28" s="4"/>
    </row>
    <row r="29" spans="1:10" ht="17.25" customHeight="1">
      <c r="A29" s="7"/>
      <c r="B29" s="21">
        <v>1899</v>
      </c>
      <c r="C29" s="16" t="s">
        <v>24</v>
      </c>
      <c r="D29" s="17" t="s">
        <v>11</v>
      </c>
      <c r="E29" s="18">
        <f>2*6</f>
        <v>12</v>
      </c>
      <c r="F29" s="19"/>
      <c r="G29" s="20">
        <f t="shared" si="1"/>
        <v>0</v>
      </c>
      <c r="H29" s="60"/>
      <c r="I29" s="60"/>
      <c r="J29" s="4"/>
    </row>
    <row r="30" spans="1:10" ht="18" customHeight="1" thickBot="1">
      <c r="A30" s="7"/>
      <c r="B30" s="37">
        <v>1065</v>
      </c>
      <c r="C30" s="38" t="s">
        <v>13</v>
      </c>
      <c r="D30" s="31"/>
      <c r="E30" s="32"/>
      <c r="F30" s="33"/>
      <c r="G30" s="39">
        <f>SUM(G24:G29)</f>
        <v>0</v>
      </c>
      <c r="H30" s="60"/>
      <c r="I30" s="60"/>
      <c r="J30" s="4"/>
    </row>
    <row r="31" spans="1:10" ht="22.5" customHeight="1">
      <c r="A31" s="7"/>
      <c r="B31" s="26">
        <v>2226</v>
      </c>
      <c r="C31" s="78" t="s">
        <v>56</v>
      </c>
      <c r="D31" s="79"/>
      <c r="E31" s="80"/>
      <c r="F31" s="79"/>
      <c r="G31" s="25"/>
      <c r="H31" s="60"/>
      <c r="I31" s="60"/>
      <c r="J31" s="4"/>
    </row>
    <row r="32" spans="1:10" ht="22.5" customHeight="1">
      <c r="A32" s="7"/>
      <c r="B32" s="21">
        <v>2228</v>
      </c>
      <c r="C32" s="28" t="s">
        <v>57</v>
      </c>
      <c r="D32" s="18" t="s">
        <v>11</v>
      </c>
      <c r="E32" s="18">
        <f>10.6*2</f>
        <v>21.2</v>
      </c>
      <c r="F32" s="19"/>
      <c r="G32" s="20">
        <f aca="true" t="shared" si="2" ref="G32:G38">E32*F32</f>
        <v>0</v>
      </c>
      <c r="H32" s="60"/>
      <c r="I32" s="60"/>
      <c r="J32" s="4"/>
    </row>
    <row r="33" spans="1:10" ht="21.75" customHeight="1">
      <c r="A33" s="7"/>
      <c r="B33" s="21">
        <v>2229</v>
      </c>
      <c r="C33" s="28" t="s">
        <v>58</v>
      </c>
      <c r="D33" s="18" t="s">
        <v>25</v>
      </c>
      <c r="E33" s="18">
        <v>38</v>
      </c>
      <c r="F33" s="19"/>
      <c r="G33" s="20">
        <f t="shared" si="2"/>
        <v>0</v>
      </c>
      <c r="H33" s="60"/>
      <c r="I33" s="60"/>
      <c r="J33" s="4"/>
    </row>
    <row r="34" spans="1:10" ht="21.75" customHeight="1">
      <c r="A34" s="7"/>
      <c r="B34" s="21">
        <v>2235</v>
      </c>
      <c r="C34" s="28" t="s">
        <v>59</v>
      </c>
      <c r="D34" s="18" t="s">
        <v>25</v>
      </c>
      <c r="E34" s="18">
        <v>2</v>
      </c>
      <c r="F34" s="19"/>
      <c r="G34" s="20">
        <f t="shared" si="2"/>
        <v>0</v>
      </c>
      <c r="H34" s="60"/>
      <c r="I34" s="60"/>
      <c r="J34" s="4"/>
    </row>
    <row r="35" spans="1:10" ht="21" customHeight="1">
      <c r="A35" s="7"/>
      <c r="B35" s="21">
        <v>2240</v>
      </c>
      <c r="C35" s="28" t="s">
        <v>60</v>
      </c>
      <c r="D35" s="18" t="s">
        <v>25</v>
      </c>
      <c r="E35" s="18">
        <v>4</v>
      </c>
      <c r="F35" s="19"/>
      <c r="G35" s="20">
        <f t="shared" si="2"/>
        <v>0</v>
      </c>
      <c r="H35" s="60"/>
      <c r="I35" s="60"/>
      <c r="J35" s="4"/>
    </row>
    <row r="36" spans="1:10" ht="21.75" customHeight="1">
      <c r="A36" s="7"/>
      <c r="B36" s="21">
        <v>2246</v>
      </c>
      <c r="C36" s="28" t="s">
        <v>61</v>
      </c>
      <c r="D36" s="18" t="s">
        <v>25</v>
      </c>
      <c r="E36" s="18">
        <v>4</v>
      </c>
      <c r="F36" s="19"/>
      <c r="G36" s="20">
        <f t="shared" si="2"/>
        <v>0</v>
      </c>
      <c r="H36" s="60"/>
      <c r="I36" s="60"/>
      <c r="J36" s="4"/>
    </row>
    <row r="37" spans="1:10" ht="23.25" customHeight="1">
      <c r="A37" s="7"/>
      <c r="B37" s="21">
        <v>2264</v>
      </c>
      <c r="C37" s="28" t="s">
        <v>62</v>
      </c>
      <c r="D37" s="18" t="s">
        <v>25</v>
      </c>
      <c r="E37" s="18">
        <v>4</v>
      </c>
      <c r="F37" s="19"/>
      <c r="G37" s="20">
        <f t="shared" si="2"/>
        <v>0</v>
      </c>
      <c r="H37" s="60"/>
      <c r="I37" s="60"/>
      <c r="J37" s="4"/>
    </row>
    <row r="38" spans="1:10" ht="22.5" customHeight="1">
      <c r="A38" s="7"/>
      <c r="B38" s="21">
        <v>2242</v>
      </c>
      <c r="C38" s="28" t="s">
        <v>26</v>
      </c>
      <c r="D38" s="18" t="s">
        <v>25</v>
      </c>
      <c r="E38" s="18">
        <v>16</v>
      </c>
      <c r="F38" s="19"/>
      <c r="G38" s="20">
        <f t="shared" si="2"/>
        <v>0</v>
      </c>
      <c r="H38" s="60"/>
      <c r="I38" s="60"/>
      <c r="J38" s="4"/>
    </row>
    <row r="39" spans="1:10" ht="21" customHeight="1" thickBot="1">
      <c r="A39" s="7"/>
      <c r="B39" s="37">
        <v>2269</v>
      </c>
      <c r="C39" s="67" t="s">
        <v>27</v>
      </c>
      <c r="D39" s="68"/>
      <c r="E39" s="68"/>
      <c r="F39" s="69"/>
      <c r="G39" s="39">
        <f>SUM(G32:G38)</f>
        <v>0</v>
      </c>
      <c r="H39" s="60"/>
      <c r="I39" s="60"/>
      <c r="J39" s="4"/>
    </row>
    <row r="40" spans="1:10" ht="23.25" customHeight="1">
      <c r="A40" s="7"/>
      <c r="B40" s="66">
        <v>3720</v>
      </c>
      <c r="C40" s="22" t="s">
        <v>28</v>
      </c>
      <c r="D40" s="23"/>
      <c r="E40" s="24"/>
      <c r="F40" s="27"/>
      <c r="G40" s="25"/>
      <c r="H40" s="60"/>
      <c r="I40" s="60"/>
      <c r="J40" s="4"/>
    </row>
    <row r="41" spans="1:10" ht="19.5" customHeight="1">
      <c r="A41" s="7"/>
      <c r="B41" s="15">
        <v>3720</v>
      </c>
      <c r="C41" s="16" t="s">
        <v>29</v>
      </c>
      <c r="D41" s="17" t="s">
        <v>7</v>
      </c>
      <c r="E41" s="18">
        <v>60</v>
      </c>
      <c r="F41" s="19"/>
      <c r="G41" s="20">
        <f>E41*F41</f>
        <v>0</v>
      </c>
      <c r="H41" s="60"/>
      <c r="I41" s="60"/>
      <c r="J41" s="4"/>
    </row>
    <row r="42" spans="1:10" ht="18.75" customHeight="1">
      <c r="A42" s="7"/>
      <c r="B42" s="15">
        <v>3720</v>
      </c>
      <c r="C42" s="16" t="s">
        <v>30</v>
      </c>
      <c r="D42" s="17" t="s">
        <v>7</v>
      </c>
      <c r="E42" s="18">
        <v>60</v>
      </c>
      <c r="F42" s="19"/>
      <c r="G42" s="20">
        <f>E42*F42</f>
        <v>0</v>
      </c>
      <c r="H42" s="60"/>
      <c r="I42" s="60"/>
      <c r="J42" s="4"/>
    </row>
    <row r="43" spans="1:10" ht="18.75" customHeight="1">
      <c r="A43" s="7"/>
      <c r="B43" s="15">
        <v>3720</v>
      </c>
      <c r="C43" s="16" t="s">
        <v>31</v>
      </c>
      <c r="D43" s="17" t="s">
        <v>32</v>
      </c>
      <c r="E43" s="18">
        <v>3</v>
      </c>
      <c r="F43" s="19"/>
      <c r="G43" s="20">
        <f>E43*F43</f>
        <v>0</v>
      </c>
      <c r="H43" s="60"/>
      <c r="I43" s="60"/>
      <c r="J43" s="4"/>
    </row>
    <row r="44" spans="1:10" ht="18" customHeight="1">
      <c r="A44" s="7"/>
      <c r="B44" s="15">
        <v>3720</v>
      </c>
      <c r="C44" s="16" t="s">
        <v>33</v>
      </c>
      <c r="D44" s="17" t="s">
        <v>32</v>
      </c>
      <c r="E44" s="18">
        <v>3</v>
      </c>
      <c r="F44" s="19"/>
      <c r="G44" s="20">
        <f>E44*F44</f>
        <v>0</v>
      </c>
      <c r="H44" s="60"/>
      <c r="I44" s="60"/>
      <c r="J44" s="4"/>
    </row>
    <row r="45" spans="1:10" ht="15.75" customHeight="1" thickBot="1">
      <c r="A45" s="7"/>
      <c r="B45" s="30">
        <v>3720</v>
      </c>
      <c r="C45" s="70" t="s">
        <v>13</v>
      </c>
      <c r="D45" s="31"/>
      <c r="E45" s="32"/>
      <c r="F45" s="33"/>
      <c r="G45" s="39">
        <f>SUM(G41:G44)</f>
        <v>0</v>
      </c>
      <c r="H45" s="60"/>
      <c r="I45" s="60"/>
      <c r="J45" s="4"/>
    </row>
    <row r="46" spans="1:10" ht="21" customHeight="1">
      <c r="A46" s="7"/>
      <c r="B46" s="66">
        <v>3720</v>
      </c>
      <c r="C46" s="22" t="s">
        <v>34</v>
      </c>
      <c r="D46" s="23"/>
      <c r="E46" s="24"/>
      <c r="F46" s="27"/>
      <c r="G46" s="25"/>
      <c r="H46" s="60"/>
      <c r="I46" s="60"/>
      <c r="J46" s="4"/>
    </row>
    <row r="47" spans="1:10" ht="18.75" customHeight="1">
      <c r="A47" s="7"/>
      <c r="B47" s="15">
        <v>3720</v>
      </c>
      <c r="C47" s="29" t="s">
        <v>35</v>
      </c>
      <c r="D47" s="17" t="s">
        <v>36</v>
      </c>
      <c r="E47" s="18">
        <v>12</v>
      </c>
      <c r="F47" s="19"/>
      <c r="G47" s="20">
        <f>E47*F47</f>
        <v>0</v>
      </c>
      <c r="H47" s="60"/>
      <c r="I47" s="60"/>
      <c r="J47" s="4"/>
    </row>
    <row r="48" spans="1:10" ht="19.5" customHeight="1">
      <c r="A48" s="7"/>
      <c r="B48" s="15">
        <v>3720</v>
      </c>
      <c r="C48" s="29" t="s">
        <v>37</v>
      </c>
      <c r="D48" s="17" t="s">
        <v>7</v>
      </c>
      <c r="E48" s="18">
        <f>12*8</f>
        <v>96</v>
      </c>
      <c r="F48" s="19"/>
      <c r="G48" s="20">
        <f>E48*F48</f>
        <v>0</v>
      </c>
      <c r="H48" s="60"/>
      <c r="I48" s="60"/>
      <c r="J48" s="4"/>
    </row>
    <row r="49" spans="1:10" ht="21.75" customHeight="1">
      <c r="A49" s="7"/>
      <c r="B49" s="71">
        <v>3720</v>
      </c>
      <c r="C49" s="72" t="s">
        <v>38</v>
      </c>
      <c r="D49" s="73" t="s">
        <v>7</v>
      </c>
      <c r="E49" s="74">
        <f>E48</f>
        <v>96</v>
      </c>
      <c r="F49" s="75"/>
      <c r="G49" s="76">
        <f>E49*F49</f>
        <v>0</v>
      </c>
      <c r="H49" s="60"/>
      <c r="I49" s="60"/>
      <c r="J49" s="4"/>
    </row>
    <row r="50" spans="1:10" ht="18.75" customHeight="1" thickBot="1">
      <c r="A50" s="7"/>
      <c r="B50" s="30">
        <v>3720</v>
      </c>
      <c r="C50" s="38" t="s">
        <v>13</v>
      </c>
      <c r="D50" s="31"/>
      <c r="E50" s="32"/>
      <c r="F50" s="33"/>
      <c r="G50" s="39">
        <f>SUM(G47:G49)</f>
        <v>0</v>
      </c>
      <c r="H50" s="60"/>
      <c r="I50" s="60"/>
      <c r="J50" s="4"/>
    </row>
    <row r="51" spans="1:10" ht="21" customHeight="1">
      <c r="A51" s="7"/>
      <c r="B51" s="66">
        <v>3720</v>
      </c>
      <c r="C51" s="77" t="s">
        <v>39</v>
      </c>
      <c r="D51" s="23"/>
      <c r="E51" s="24"/>
      <c r="F51" s="27"/>
      <c r="G51" s="25"/>
      <c r="H51" s="60"/>
      <c r="I51" s="60"/>
      <c r="J51" s="4"/>
    </row>
    <row r="52" spans="1:10" ht="17.25" customHeight="1">
      <c r="A52" s="7"/>
      <c r="B52" s="15">
        <v>3720</v>
      </c>
      <c r="C52" s="34" t="s">
        <v>66</v>
      </c>
      <c r="D52" s="17" t="s">
        <v>40</v>
      </c>
      <c r="E52" s="18">
        <v>1.6</v>
      </c>
      <c r="F52" s="19"/>
      <c r="G52" s="20">
        <f>E52*F52</f>
        <v>0</v>
      </c>
      <c r="H52" s="60"/>
      <c r="I52" s="60"/>
      <c r="J52" s="4"/>
    </row>
    <row r="53" spans="1:10" ht="18.75" customHeight="1">
      <c r="A53" s="7"/>
      <c r="B53" s="15">
        <v>3720</v>
      </c>
      <c r="C53" s="34" t="s">
        <v>63</v>
      </c>
      <c r="D53" s="17" t="s">
        <v>40</v>
      </c>
      <c r="E53" s="18">
        <v>3.25</v>
      </c>
      <c r="F53" s="19"/>
      <c r="G53" s="20">
        <f>E53*F53</f>
        <v>0</v>
      </c>
      <c r="H53" s="60"/>
      <c r="I53" s="60"/>
      <c r="J53" s="4"/>
    </row>
    <row r="54" spans="1:10" ht="21" customHeight="1">
      <c r="A54" s="7"/>
      <c r="B54" s="15">
        <v>3720</v>
      </c>
      <c r="C54" s="34" t="s">
        <v>67</v>
      </c>
      <c r="D54" s="17" t="s">
        <v>40</v>
      </c>
      <c r="E54" s="18"/>
      <c r="F54" s="19"/>
      <c r="G54" s="20">
        <f>E54*F54</f>
        <v>0</v>
      </c>
      <c r="H54" s="60"/>
      <c r="I54" s="60"/>
      <c r="J54" s="4"/>
    </row>
    <row r="55" spans="1:10" ht="17.25" customHeight="1">
      <c r="A55" s="7"/>
      <c r="B55" s="15">
        <v>3720</v>
      </c>
      <c r="C55" s="34" t="s">
        <v>64</v>
      </c>
      <c r="D55" s="17" t="s">
        <v>40</v>
      </c>
      <c r="E55" s="18">
        <v>0.75</v>
      </c>
      <c r="F55" s="19"/>
      <c r="G55" s="20">
        <f>E55*F55</f>
        <v>0</v>
      </c>
      <c r="H55" s="60"/>
      <c r="I55" s="60"/>
      <c r="J55" s="4"/>
    </row>
    <row r="56" spans="1:10" ht="18.75" customHeight="1">
      <c r="A56" s="7"/>
      <c r="B56" s="15">
        <v>3720</v>
      </c>
      <c r="C56" s="34" t="s">
        <v>41</v>
      </c>
      <c r="D56" s="17" t="s">
        <v>40</v>
      </c>
      <c r="E56" s="18">
        <f>65*4*2</f>
        <v>520</v>
      </c>
      <c r="F56" s="19"/>
      <c r="G56" s="20">
        <f>E56*F56</f>
        <v>0</v>
      </c>
      <c r="H56" s="60"/>
      <c r="I56" s="60"/>
      <c r="J56" s="4"/>
    </row>
    <row r="57" spans="1:10" ht="16.5" customHeight="1" thickBot="1">
      <c r="A57" s="7"/>
      <c r="B57" s="30">
        <v>3720</v>
      </c>
      <c r="C57" s="70" t="s">
        <v>13</v>
      </c>
      <c r="D57" s="31"/>
      <c r="E57" s="32"/>
      <c r="F57" s="33"/>
      <c r="G57" s="39">
        <f>SUM(G52:G56)</f>
        <v>0</v>
      </c>
      <c r="H57" s="60"/>
      <c r="I57" s="60"/>
      <c r="J57" s="4"/>
    </row>
    <row r="58" spans="1:10" ht="20.25" customHeight="1">
      <c r="A58" s="7"/>
      <c r="B58" s="66">
        <v>3600</v>
      </c>
      <c r="C58" s="77" t="s">
        <v>42</v>
      </c>
      <c r="D58" s="23"/>
      <c r="E58" s="24"/>
      <c r="F58" s="27"/>
      <c r="G58" s="25"/>
      <c r="H58" s="60"/>
      <c r="I58" s="60"/>
      <c r="J58" s="4"/>
    </row>
    <row r="59" spans="1:10" ht="18" customHeight="1">
      <c r="A59" s="7"/>
      <c r="B59" s="15">
        <v>3603</v>
      </c>
      <c r="C59" s="35" t="s">
        <v>43</v>
      </c>
      <c r="D59" s="17" t="s">
        <v>44</v>
      </c>
      <c r="E59" s="18">
        <v>1</v>
      </c>
      <c r="F59" s="19"/>
      <c r="G59" s="20">
        <f>E59*F59</f>
        <v>0</v>
      </c>
      <c r="H59" s="60"/>
      <c r="I59" s="60"/>
      <c r="J59" s="4"/>
    </row>
    <row r="60" spans="1:10" ht="17.25" customHeight="1" thickBot="1">
      <c r="A60" s="7"/>
      <c r="B60" s="30">
        <v>3604</v>
      </c>
      <c r="C60" s="70" t="s">
        <v>13</v>
      </c>
      <c r="D60" s="31"/>
      <c r="E60" s="32"/>
      <c r="F60" s="33"/>
      <c r="G60" s="39"/>
      <c r="H60" s="60"/>
      <c r="I60" s="60"/>
      <c r="J60" s="4"/>
    </row>
    <row r="61" spans="1:10" ht="21.75" customHeight="1">
      <c r="A61" s="7"/>
      <c r="B61" s="66">
        <v>3720</v>
      </c>
      <c r="C61" s="77" t="s">
        <v>45</v>
      </c>
      <c r="D61" s="23"/>
      <c r="E61" s="24"/>
      <c r="F61" s="27"/>
      <c r="G61" s="25"/>
      <c r="H61" s="60"/>
      <c r="I61" s="60"/>
      <c r="J61" s="4"/>
    </row>
    <row r="62" spans="1:10" ht="18.75" customHeight="1">
      <c r="A62" s="7"/>
      <c r="B62" s="15">
        <v>3720</v>
      </c>
      <c r="C62" s="34" t="s">
        <v>46</v>
      </c>
      <c r="D62" s="17" t="s">
        <v>40</v>
      </c>
      <c r="E62" s="18">
        <v>3.98</v>
      </c>
      <c r="F62" s="19"/>
      <c r="G62" s="20">
        <f>E62*F62</f>
        <v>0</v>
      </c>
      <c r="H62" s="60"/>
      <c r="I62" s="60"/>
      <c r="J62" s="4"/>
    </row>
    <row r="63" spans="1:10" ht="16.5" customHeight="1">
      <c r="A63" s="7"/>
      <c r="B63" s="15">
        <v>3720</v>
      </c>
      <c r="C63" s="29" t="s">
        <v>47</v>
      </c>
      <c r="D63" s="17" t="s">
        <v>40</v>
      </c>
      <c r="E63" s="18">
        <v>3.69</v>
      </c>
      <c r="F63" s="19"/>
      <c r="G63" s="20">
        <f>E63*F63</f>
        <v>0</v>
      </c>
      <c r="H63" s="60"/>
      <c r="I63" s="60"/>
      <c r="J63" s="4"/>
    </row>
    <row r="64" spans="1:10" ht="18" customHeight="1" thickBot="1">
      <c r="A64" s="7"/>
      <c r="B64" s="30">
        <v>3720</v>
      </c>
      <c r="C64" s="70" t="s">
        <v>13</v>
      </c>
      <c r="D64" s="31"/>
      <c r="E64" s="32"/>
      <c r="F64" s="33"/>
      <c r="G64" s="39">
        <f>SUM(G62:G63)</f>
        <v>0</v>
      </c>
      <c r="H64" s="60"/>
      <c r="I64" s="60"/>
      <c r="J64" s="4"/>
    </row>
    <row r="65" spans="1:10" ht="18" customHeight="1">
      <c r="A65" s="7"/>
      <c r="B65" s="26"/>
      <c r="C65" s="22" t="s">
        <v>48</v>
      </c>
      <c r="D65" s="23"/>
      <c r="E65" s="24"/>
      <c r="F65" s="27"/>
      <c r="G65" s="25"/>
      <c r="H65" s="60"/>
      <c r="I65" s="60"/>
      <c r="J65" s="4"/>
    </row>
    <row r="66" spans="1:10" ht="17.25" customHeight="1">
      <c r="A66" s="7"/>
      <c r="B66" s="21">
        <v>602</v>
      </c>
      <c r="C66" s="16" t="s">
        <v>65</v>
      </c>
      <c r="D66" s="17" t="s">
        <v>49</v>
      </c>
      <c r="E66" s="18">
        <v>4</v>
      </c>
      <c r="F66" s="36"/>
      <c r="G66" s="20">
        <f>E66*F66</f>
        <v>0</v>
      </c>
      <c r="H66" s="60"/>
      <c r="I66" s="60"/>
      <c r="J66" s="4"/>
    </row>
    <row r="67" spans="1:10" ht="21" customHeight="1" thickBot="1">
      <c r="A67" s="7"/>
      <c r="B67" s="37"/>
      <c r="C67" s="38" t="s">
        <v>13</v>
      </c>
      <c r="D67" s="31"/>
      <c r="E67" s="32"/>
      <c r="F67" s="33"/>
      <c r="G67" s="39">
        <f>SUM(G66:G66)</f>
        <v>0</v>
      </c>
      <c r="H67" s="60"/>
      <c r="I67" s="60"/>
      <c r="J67" s="4"/>
    </row>
    <row r="68" spans="1:10" ht="18">
      <c r="A68" s="7"/>
      <c r="B68" s="7"/>
      <c r="C68" s="40" t="s">
        <v>71</v>
      </c>
      <c r="D68" s="41"/>
      <c r="E68" s="42"/>
      <c r="F68" s="43"/>
      <c r="G68" s="44">
        <f>G67+G64+G57+G50+G45+G39+G30+G22+G14+G11</f>
        <v>0</v>
      </c>
      <c r="H68" s="60"/>
      <c r="I68" s="60"/>
      <c r="J68" s="4"/>
    </row>
    <row r="69" spans="1:10" ht="18">
      <c r="A69" s="7"/>
      <c r="B69" s="7"/>
      <c r="C69" s="40" t="s">
        <v>50</v>
      </c>
      <c r="D69" s="45">
        <v>21</v>
      </c>
      <c r="E69" s="43"/>
      <c r="F69" s="43"/>
      <c r="G69" s="44">
        <f>ROUND(G70-G68,0.1)</f>
        <v>0</v>
      </c>
      <c r="H69" s="60"/>
      <c r="I69" s="60"/>
      <c r="J69" s="4"/>
    </row>
    <row r="70" spans="1:10" ht="18.75" thickBot="1">
      <c r="A70" s="7"/>
      <c r="B70" s="7"/>
      <c r="C70" s="46" t="s">
        <v>72</v>
      </c>
      <c r="D70" s="47"/>
      <c r="E70" s="48"/>
      <c r="F70" s="48"/>
      <c r="G70" s="49">
        <f>ROUND(G68*((D69/100)+1),0.1)</f>
        <v>0</v>
      </c>
      <c r="H70" s="60"/>
      <c r="I70" s="60"/>
      <c r="J70" s="4"/>
    </row>
    <row r="71" spans="1:10" ht="18.75" thickTop="1">
      <c r="A71" s="7"/>
      <c r="B71" s="7"/>
      <c r="C71" s="7"/>
      <c r="D71" s="7"/>
      <c r="E71" s="7"/>
      <c r="F71" s="50"/>
      <c r="G71" s="8"/>
      <c r="H71" s="60"/>
      <c r="I71" s="60"/>
      <c r="J71" s="4"/>
    </row>
    <row r="72" spans="1:10" ht="18">
      <c r="A72" s="7"/>
      <c r="B72" s="7"/>
      <c r="C72" s="7"/>
      <c r="D72" s="7"/>
      <c r="E72" s="7"/>
      <c r="F72" s="7"/>
      <c r="G72" s="8"/>
      <c r="H72" s="60"/>
      <c r="I72" s="60"/>
      <c r="J72" s="4"/>
    </row>
    <row r="73" spans="1:10" ht="18">
      <c r="A73" s="7"/>
      <c r="B73" s="7"/>
      <c r="C73" s="7"/>
      <c r="D73" s="7"/>
      <c r="E73" s="51"/>
      <c r="F73" s="52"/>
      <c r="G73" s="8"/>
      <c r="H73" s="60"/>
      <c r="I73" s="60"/>
      <c r="J73" s="4"/>
    </row>
    <row r="74" spans="1:10" ht="18">
      <c r="A74" s="7"/>
      <c r="B74" s="7"/>
      <c r="C74" s="53"/>
      <c r="D74" s="7"/>
      <c r="E74" s="51"/>
      <c r="F74" s="52"/>
      <c r="G74" s="8"/>
      <c r="H74" s="60"/>
      <c r="I74" s="60"/>
      <c r="J74" s="4"/>
    </row>
    <row r="75" spans="1:10" ht="18">
      <c r="A75" s="7"/>
      <c r="B75" s="7"/>
      <c r="C75" s="53"/>
      <c r="D75" s="7"/>
      <c r="E75" s="52"/>
      <c r="F75" s="54"/>
      <c r="G75" s="8"/>
      <c r="H75" s="60"/>
      <c r="I75" s="60"/>
      <c r="J75" s="4"/>
    </row>
    <row r="76" spans="1:10" ht="18">
      <c r="A76" s="7"/>
      <c r="B76" s="7"/>
      <c r="C76" s="53"/>
      <c r="D76" s="7"/>
      <c r="E76" s="52"/>
      <c r="F76" s="54"/>
      <c r="G76" s="8"/>
      <c r="H76" s="60"/>
      <c r="I76" s="60"/>
      <c r="J76" s="4"/>
    </row>
    <row r="77" spans="1:10" ht="18">
      <c r="A77" s="7"/>
      <c r="B77" s="7"/>
      <c r="C77" s="53"/>
      <c r="D77" s="51"/>
      <c r="E77" s="52"/>
      <c r="F77" s="55"/>
      <c r="G77" s="8"/>
      <c r="H77" s="60"/>
      <c r="I77" s="60"/>
      <c r="J77" s="4"/>
    </row>
    <row r="78" spans="1:10" ht="18">
      <c r="A78" s="7"/>
      <c r="B78" s="7"/>
      <c r="C78" s="54"/>
      <c r="D78" s="7"/>
      <c r="E78" s="56"/>
      <c r="F78" s="53"/>
      <c r="G78" s="8"/>
      <c r="H78" s="60"/>
      <c r="I78" s="60"/>
      <c r="J78" s="4"/>
    </row>
    <row r="79" spans="1:10" ht="18">
      <c r="A79" s="7"/>
      <c r="B79" s="7"/>
      <c r="C79" s="53"/>
      <c r="D79" s="7"/>
      <c r="E79" s="7"/>
      <c r="F79" s="7"/>
      <c r="G79" s="8"/>
      <c r="H79" s="60"/>
      <c r="I79" s="60"/>
      <c r="J79" s="4"/>
    </row>
    <row r="80" spans="1:10" ht="25.5" customHeight="1">
      <c r="A80" s="7"/>
      <c r="B80" s="7"/>
      <c r="C80" s="7"/>
      <c r="D80" s="7"/>
      <c r="E80" s="7"/>
      <c r="F80" s="7"/>
      <c r="G80" s="8"/>
      <c r="H80" s="60"/>
      <c r="I80" s="60"/>
      <c r="J80" s="4"/>
    </row>
    <row r="81" spans="1:10" ht="18">
      <c r="A81" s="7"/>
      <c r="B81" s="7"/>
      <c r="C81" s="6"/>
      <c r="D81" s="7"/>
      <c r="E81" s="51"/>
      <c r="F81" s="52"/>
      <c r="G81" s="8"/>
      <c r="H81" s="60"/>
      <c r="I81" s="60"/>
      <c r="J81" s="4"/>
    </row>
    <row r="82" spans="1:10" ht="18">
      <c r="A82" s="7"/>
      <c r="B82" s="7"/>
      <c r="C82" s="53"/>
      <c r="D82" s="7"/>
      <c r="E82" s="57"/>
      <c r="F82" s="52"/>
      <c r="G82" s="8"/>
      <c r="H82" s="60"/>
      <c r="I82" s="60"/>
      <c r="J82" s="4"/>
    </row>
    <row r="83" spans="1:10" ht="18">
      <c r="A83" s="7"/>
      <c r="B83" s="7"/>
      <c r="C83" s="53"/>
      <c r="D83" s="7"/>
      <c r="E83" s="58"/>
      <c r="F83" s="52"/>
      <c r="G83" s="8"/>
      <c r="H83" s="60"/>
      <c r="I83" s="60"/>
      <c r="J83" s="4"/>
    </row>
    <row r="84" spans="1:10" ht="18">
      <c r="A84" s="7"/>
      <c r="B84" s="7"/>
      <c r="C84" s="59"/>
      <c r="D84" s="51"/>
      <c r="E84" s="58"/>
      <c r="F84" s="55"/>
      <c r="G84" s="8"/>
      <c r="H84" s="60"/>
      <c r="I84" s="60"/>
      <c r="J84" s="4"/>
    </row>
    <row r="85" spans="1:10" ht="15.75">
      <c r="A85" s="7"/>
      <c r="B85" s="7"/>
      <c r="C85" s="59"/>
      <c r="D85" s="7"/>
      <c r="E85" s="56"/>
      <c r="F85" s="53"/>
      <c r="G85" s="8"/>
      <c r="H85" s="7"/>
      <c r="I85" s="7"/>
      <c r="J85" s="4"/>
    </row>
    <row r="86" spans="1:10" ht="15">
      <c r="A86" s="7"/>
      <c r="B86" s="7"/>
      <c r="C86" s="7"/>
      <c r="D86" s="52"/>
      <c r="E86" s="52"/>
      <c r="F86" s="6"/>
      <c r="G86" s="8"/>
      <c r="H86" s="7"/>
      <c r="I86" s="7"/>
      <c r="J86" s="4"/>
    </row>
    <row r="87" spans="3:6" ht="15">
      <c r="C87" s="5"/>
      <c r="D87" s="5"/>
      <c r="E87" s="5"/>
      <c r="F87" s="6"/>
    </row>
    <row r="88" spans="3:6" ht="15">
      <c r="C88" s="5"/>
      <c r="D88" s="5"/>
      <c r="E88" s="5"/>
      <c r="F88" s="6"/>
    </row>
    <row r="89" spans="3:6" ht="15">
      <c r="C89" s="5"/>
      <c r="D89" s="5"/>
      <c r="E89" s="5"/>
      <c r="F89" s="6"/>
    </row>
    <row r="90" ht="12.75">
      <c r="C90" s="5"/>
    </row>
  </sheetData>
  <printOptions/>
  <pageMargins left="0.787401575" right="0.787401575" top="0.984251969" bottom="0.984251969" header="0.4921259845" footer="0.4921259845"/>
  <pageSetup horizontalDpi="300" verticalDpi="300" orientation="portrait" paperSize="9" scale="71" r:id="rId1"/>
  <rowBreaks count="1" manualBreakCount="1">
    <brk id="45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Roxana Otrubová</cp:lastModifiedBy>
  <cp:lastPrinted>2018-08-02T04:38:51Z</cp:lastPrinted>
  <dcterms:created xsi:type="dcterms:W3CDTF">2018-07-21T19:46:26Z</dcterms:created>
  <dcterms:modified xsi:type="dcterms:W3CDTF">2018-08-02T04:40:50Z</dcterms:modified>
  <cp:category/>
  <cp:version/>
  <cp:contentType/>
  <cp:contentStatus/>
</cp:coreProperties>
</file>