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5865" yWindow="165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<sst xmlns="http://schemas.openxmlformats.org/spreadsheetml/2006/main" count="48" uniqueCount="27">
  <si>
    <t>Součet cenové nabídky</t>
  </si>
  <si>
    <t>Náklad na pronájem tiskových zařízení</t>
  </si>
  <si>
    <t>Náklad na tonery do pronajatých tiskáren</t>
  </si>
  <si>
    <t>typ kazety</t>
  </si>
  <si>
    <t>typ tiskového zařízení</t>
  </si>
  <si>
    <t>počet tiskáren</t>
  </si>
  <si>
    <t>délka paušálu v měsících</t>
  </si>
  <si>
    <t>Celková nabídková cena za tiskové řešení bez DPH</t>
  </si>
  <si>
    <t>měsíční paušál za 1 ks bez DPH v Kč</t>
  </si>
  <si>
    <t>cena za 1 ks bez DPH v Kč</t>
  </si>
  <si>
    <t>cena celkem bez DPH v Kč</t>
  </si>
  <si>
    <t>celkový součet paušálů za 48 měsíců bez DPH v Kč</t>
  </si>
  <si>
    <t>kapacita při 5% pokrytí (strany) - výtěžnost</t>
  </si>
  <si>
    <t>počet kazet</t>
  </si>
  <si>
    <t>Nabízený model tiskového zařízení</t>
  </si>
  <si>
    <t>TYP 2 / A4 mono multifunkce</t>
  </si>
  <si>
    <t>TYP 1 / A4 mono tiskárna</t>
  </si>
  <si>
    <t>Náklady na spotřebu tonerů do pronajatých tiskáren za 48 měsíců (odhad 6 500 000 stran) SZZ Krnov</t>
  </si>
  <si>
    <t>Pronájem tiskových zařízení včetně servisu: 340ks tiskáren za 48 měsíců SZZ Krnov</t>
  </si>
  <si>
    <t>Účastník ZŘ vyplní pouze žlutě označená pole - ostatní pole se vyplní automaticky</t>
  </si>
  <si>
    <t>Pronájem tiskových zařízení včetně servisu: 330ks tiskáren za 48 měsíců SN v Opavě</t>
  </si>
  <si>
    <t>Náklady na spotřebu tonerů do pronajatých tiskáren za 48 měsíců (odhad 7 500 000 stran) SN v Opavě</t>
  </si>
  <si>
    <t>Příloha č. 5 Cenová kalkulace</t>
  </si>
  <si>
    <t>SNO/Otr/2019/10/tiskové řešení-SNO+SZZ</t>
  </si>
  <si>
    <t>Typ 1 pro A4 mono tiskárnu</t>
  </si>
  <si>
    <t>Typ 2 pro A4 mono multifunkci</t>
  </si>
  <si>
    <t>označení/ typ</t>
  </si>
</sst>
</file>

<file path=xl/styles.xml><?xml version="1.0" encoding="utf-8"?>
<styleSheet xmlns="http://schemas.openxmlformats.org/spreadsheetml/2006/main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_-* #,##0\ _K_č_-;\-* #,##0\ _K_č_-;_-* &quot;-&quot;??\ _K_č_-;_-@_-"/>
    <numFmt numFmtId="166" formatCode="_-* #,##0\ [$Kč-405]_-;\-* #,##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2" borderId="0" xfId="34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6" fillId="3" borderId="1" xfId="34" applyFont="1" applyFill="1" applyBorder="1" applyAlignment="1">
      <alignment horizontal="left" vertical="center"/>
      <protection/>
    </xf>
    <xf numFmtId="0" fontId="6" fillId="3" borderId="1" xfId="34" applyFont="1" applyFill="1" applyBorder="1" applyAlignment="1">
      <alignment horizontal="center" vertical="center" wrapText="1"/>
      <protection/>
    </xf>
    <xf numFmtId="0" fontId="5" fillId="2" borderId="0" xfId="34" applyFont="1" applyFill="1" applyBorder="1" applyAlignment="1">
      <alignment/>
      <protection/>
    </xf>
    <xf numFmtId="0" fontId="0" fillId="0" borderId="0" xfId="0" applyBorder="1" applyAlignment="1">
      <alignment vertical="center"/>
    </xf>
    <xf numFmtId="0" fontId="6" fillId="3" borderId="1" xfId="34" applyFont="1" applyFill="1" applyBorder="1" applyAlignment="1">
      <alignment horizontal="center" vertical="center"/>
      <protection/>
    </xf>
    <xf numFmtId="0" fontId="0" fillId="0" borderId="0" xfId="0" applyFill="1" applyBorder="1"/>
    <xf numFmtId="165" fontId="7" fillId="0" borderId="1" xfId="35" applyNumberFormat="1" applyFont="1" applyFill="1" applyBorder="1" applyAlignment="1">
      <alignment horizontal="right" vertical="center"/>
    </xf>
    <xf numFmtId="42" fontId="6" fillId="3" borderId="1" xfId="21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1" fontId="0" fillId="0" borderId="2" xfId="32" applyNumberFormat="1" applyFont="1" applyFill="1" applyBorder="1" applyAlignment="1" applyProtection="1">
      <alignment horizontal="left" vertical="center" wrapText="1"/>
      <protection/>
    </xf>
    <xf numFmtId="1" fontId="7" fillId="0" borderId="3" xfId="29" applyNumberFormat="1" applyFont="1" applyFill="1" applyBorder="1" applyAlignment="1" applyProtection="1">
      <alignment horizontal="center" vertical="center" wrapText="1"/>
      <protection/>
    </xf>
    <xf numFmtId="165" fontId="7" fillId="0" borderId="3" xfId="35" applyNumberFormat="1" applyFont="1" applyFill="1" applyBorder="1" applyAlignment="1">
      <alignment horizontal="right" vertical="center"/>
    </xf>
    <xf numFmtId="166" fontId="8" fillId="0" borderId="4" xfId="36" applyNumberFormat="1" applyFont="1" applyFill="1" applyBorder="1" applyAlignment="1">
      <alignment horizontal="right" vertical="center" wrapText="1" shrinkToFit="1"/>
    </xf>
    <xf numFmtId="44" fontId="8" fillId="0" borderId="4" xfId="36" applyFont="1" applyFill="1" applyBorder="1" applyAlignment="1">
      <alignment horizontal="right" vertical="center" wrapText="1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42" fontId="7" fillId="0" borderId="3" xfId="21" applyNumberFormat="1" applyFont="1" applyFill="1" applyBorder="1" applyAlignment="1">
      <alignment horizontal="right" vertical="center" wrapText="1" shrinkToFit="1"/>
    </xf>
    <xf numFmtId="166" fontId="7" fillId="0" borderId="3" xfId="21" applyNumberFormat="1" applyFont="1" applyFill="1" applyBorder="1" applyAlignment="1">
      <alignment horizontal="right" vertical="center" wrapText="1" shrinkToFit="1"/>
    </xf>
    <xf numFmtId="0" fontId="7" fillId="4" borderId="1" xfId="34" applyFont="1" applyFill="1" applyBorder="1" applyAlignment="1">
      <alignment horizontal="center" vertical="center"/>
      <protection/>
    </xf>
    <xf numFmtId="0" fontId="7" fillId="4" borderId="1" xfId="34" applyFont="1" applyFill="1" applyBorder="1" applyAlignment="1">
      <alignment horizontal="left" vertical="center"/>
      <protection/>
    </xf>
    <xf numFmtId="164" fontId="0" fillId="0" borderId="0" xfId="0" applyNumberFormat="1" applyBorder="1" applyAlignment="1">
      <alignment horizontal="right"/>
    </xf>
    <xf numFmtId="0" fontId="0" fillId="4" borderId="2" xfId="0" applyFont="1" applyFill="1" applyBorder="1" applyAlignment="1">
      <alignment vertical="center"/>
    </xf>
    <xf numFmtId="0" fontId="6" fillId="3" borderId="2" xfId="34" applyFont="1" applyFill="1" applyBorder="1" applyAlignment="1">
      <alignment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3" borderId="1" xfId="34" applyFont="1" applyFill="1" applyBorder="1" applyAlignment="1">
      <alignment vertical="center"/>
      <protection/>
    </xf>
    <xf numFmtId="1" fontId="0" fillId="0" borderId="3" xfId="32" applyNumberFormat="1" applyFont="1" applyFill="1" applyBorder="1" applyAlignment="1" applyProtection="1">
      <alignment horizontal="left" vertical="center" wrapText="1"/>
      <protection/>
    </xf>
    <xf numFmtId="4" fontId="7" fillId="4" borderId="1" xfId="21" applyNumberFormat="1" applyFont="1" applyFill="1" applyBorder="1" applyAlignment="1">
      <alignment horizontal="right" vertical="center" wrapText="1" shrinkToFit="1"/>
    </xf>
    <xf numFmtId="4" fontId="8" fillId="0" borderId="1" xfId="36" applyNumberFormat="1" applyFont="1" applyFill="1" applyBorder="1" applyAlignment="1">
      <alignment horizontal="right" vertical="center" wrapText="1" shrinkToFit="1"/>
    </xf>
    <xf numFmtId="166" fontId="7" fillId="4" borderId="1" xfId="21" applyNumberFormat="1" applyFont="1" applyFill="1" applyBorder="1" applyAlignment="1">
      <alignment horizontal="right" vertical="center" wrapText="1" shrinkToFit="1"/>
    </xf>
    <xf numFmtId="166" fontId="8" fillId="0" borderId="1" xfId="36" applyNumberFormat="1" applyFont="1" applyFill="1" applyBorder="1" applyAlignment="1">
      <alignment horizontal="right" vertical="center" wrapText="1" shrinkToFit="1"/>
    </xf>
    <xf numFmtId="165" fontId="0" fillId="0" borderId="0" xfId="0" applyNumberFormat="1" applyBorder="1"/>
    <xf numFmtId="0" fontId="10" fillId="0" borderId="0" xfId="0" applyFont="1" applyBorder="1" applyAlignment="1">
      <alignment horizontal="left"/>
    </xf>
    <xf numFmtId="164" fontId="4" fillId="0" borderId="0" xfId="36" applyNumberFormat="1" applyFont="1" applyBorder="1" applyAlignment="1">
      <alignment horizontal="right"/>
    </xf>
    <xf numFmtId="0" fontId="5" fillId="5" borderId="0" xfId="0" applyFont="1" applyFill="1" applyBorder="1" applyAlignment="1">
      <alignment horizontal="left"/>
    </xf>
    <xf numFmtId="44" fontId="5" fillId="5" borderId="0" xfId="36" applyFont="1" applyFill="1" applyBorder="1" applyAlignment="1">
      <alignment horizontal="right"/>
    </xf>
    <xf numFmtId="0" fontId="9" fillId="4" borderId="0" xfId="0" applyFont="1" applyFill="1" applyBorder="1" applyAlignment="1">
      <alignment horizontal="center" vertical="center"/>
    </xf>
    <xf numFmtId="0" fontId="5" fillId="2" borderId="2" xfId="34" applyFont="1" applyFill="1" applyBorder="1" applyAlignment="1">
      <alignment horizontal="left"/>
      <protection/>
    </xf>
    <xf numFmtId="0" fontId="5" fillId="2" borderId="3" xfId="34" applyFont="1" applyFill="1" applyBorder="1" applyAlignment="1">
      <alignment horizontal="left"/>
      <protection/>
    </xf>
    <xf numFmtId="0" fontId="5" fillId="2" borderId="4" xfId="34" applyFont="1" applyFill="1" applyBorder="1" applyAlignment="1">
      <alignment horizontal="left"/>
      <protection/>
    </xf>
    <xf numFmtId="0" fontId="9" fillId="4" borderId="1" xfId="0" applyFont="1" applyFill="1" applyBorder="1" applyAlignment="1">
      <alignment horizontal="center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Měna 3" xfId="21"/>
    <cellStyle name="normální 2" xfId="22"/>
    <cellStyle name="normální 7" xfId="23"/>
    <cellStyle name="normální 4" xfId="24"/>
    <cellStyle name="normální 10" xfId="25"/>
    <cellStyle name="normální 11" xfId="26"/>
    <cellStyle name="normální 8" xfId="27"/>
    <cellStyle name="normální 5" xfId="28"/>
    <cellStyle name="normální 4 5" xfId="29"/>
    <cellStyle name="normální 4 6" xfId="30"/>
    <cellStyle name="normální 4 8" xfId="31"/>
    <cellStyle name="normální 4 7" xfId="32"/>
    <cellStyle name="normální 3" xfId="33"/>
    <cellStyle name="Normální 9" xfId="34"/>
    <cellStyle name="čárky" xfId="35"/>
    <cellStyle name="měny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E13" sqref="E13:E15"/>
    </sheetView>
  </sheetViews>
  <sheetFormatPr defaultColWidth="9.140625" defaultRowHeight="15"/>
  <cols>
    <col min="1" max="1" width="27.7109375" style="4" bestFit="1" customWidth="1"/>
    <col min="2" max="2" width="38.140625" style="4" customWidth="1"/>
    <col min="3" max="3" width="15.140625" style="4" customWidth="1"/>
    <col min="4" max="4" width="13.7109375" style="3" customWidth="1"/>
    <col min="5" max="5" width="17.7109375" style="3" customWidth="1"/>
    <col min="6" max="6" width="22.00390625" style="3" customWidth="1"/>
    <col min="7" max="7" width="10.421875" style="1" customWidth="1"/>
    <col min="8" max="8" width="16.7109375" style="1" customWidth="1"/>
    <col min="9" max="16384" width="9.140625" style="1" customWidth="1"/>
  </cols>
  <sheetData>
    <row r="1" ht="15">
      <c r="A1" s="4" t="s">
        <v>22</v>
      </c>
    </row>
    <row r="2" ht="15">
      <c r="A2" s="4" t="s">
        <v>23</v>
      </c>
    </row>
    <row r="4" spans="1:6" ht="27.75" customHeight="1">
      <c r="A4" s="46" t="s">
        <v>19</v>
      </c>
      <c r="B4" s="46"/>
      <c r="C4" s="46"/>
      <c r="D4" s="46"/>
      <c r="E4" s="46"/>
      <c r="F4" s="46"/>
    </row>
    <row r="5" spans="1:6" s="10" customFormat="1" ht="15">
      <c r="A5" s="14"/>
      <c r="B5" s="32"/>
      <c r="C5" s="15"/>
      <c r="D5" s="16"/>
      <c r="E5" s="23"/>
      <c r="F5" s="17"/>
    </row>
    <row r="6" spans="1:6" ht="18.75">
      <c r="A6" s="43" t="s">
        <v>20</v>
      </c>
      <c r="B6" s="44"/>
      <c r="C6" s="44"/>
      <c r="D6" s="44"/>
      <c r="E6" s="44"/>
      <c r="F6" s="45"/>
    </row>
    <row r="7" spans="1:6" ht="25.5" customHeight="1">
      <c r="A7" s="28" t="s">
        <v>4</v>
      </c>
      <c r="B7" s="28" t="s">
        <v>14</v>
      </c>
      <c r="C7" s="31" t="s">
        <v>5</v>
      </c>
      <c r="D7" s="6" t="s">
        <v>6</v>
      </c>
      <c r="E7" s="12" t="s">
        <v>8</v>
      </c>
      <c r="F7" s="12" t="s">
        <v>11</v>
      </c>
    </row>
    <row r="8" spans="1:6" s="8" customFormat="1" ht="20.25" customHeight="1">
      <c r="A8" s="27" t="s">
        <v>16</v>
      </c>
      <c r="B8" s="27"/>
      <c r="C8" s="30">
        <v>300</v>
      </c>
      <c r="D8" s="29">
        <v>48</v>
      </c>
      <c r="E8" s="33"/>
      <c r="F8" s="34">
        <f>C8*D8*E8</f>
        <v>0</v>
      </c>
    </row>
    <row r="9" spans="1:6" s="8" customFormat="1" ht="20.25" customHeight="1">
      <c r="A9" s="27" t="s">
        <v>15</v>
      </c>
      <c r="B9" s="27"/>
      <c r="C9" s="30">
        <v>30</v>
      </c>
      <c r="D9" s="29">
        <v>48</v>
      </c>
      <c r="E9" s="33"/>
      <c r="F9" s="34">
        <f>C9*D9*E9</f>
        <v>0</v>
      </c>
    </row>
    <row r="10" spans="1:6" s="13" customFormat="1" ht="13.5" customHeight="1">
      <c r="A10" s="19"/>
      <c r="B10" s="20"/>
      <c r="C10" s="20"/>
      <c r="D10" s="21"/>
      <c r="E10" s="22"/>
      <c r="F10" s="18"/>
    </row>
    <row r="11" spans="1:6" s="13" customFormat="1" ht="18.75">
      <c r="A11" s="43" t="s">
        <v>21</v>
      </c>
      <c r="B11" s="44"/>
      <c r="C11" s="44"/>
      <c r="D11" s="44"/>
      <c r="E11" s="44"/>
      <c r="F11" s="45"/>
    </row>
    <row r="12" spans="1:6" s="13" customFormat="1" ht="38.25">
      <c r="A12" s="5" t="s">
        <v>3</v>
      </c>
      <c r="B12" s="5" t="s">
        <v>26</v>
      </c>
      <c r="C12" s="6" t="s">
        <v>12</v>
      </c>
      <c r="D12" s="9" t="s">
        <v>13</v>
      </c>
      <c r="E12" s="12" t="s">
        <v>9</v>
      </c>
      <c r="F12" s="12" t="s">
        <v>10</v>
      </c>
    </row>
    <row r="13" spans="1:6" s="13" customFormat="1" ht="15">
      <c r="A13" s="25" t="s">
        <v>24</v>
      </c>
      <c r="B13" s="25"/>
      <c r="C13" s="24">
        <v>9000</v>
      </c>
      <c r="D13" s="11">
        <f>C8*(7500000)/((C8+C9)*C13)</f>
        <v>757.5757575757576</v>
      </c>
      <c r="E13" s="35"/>
      <c r="F13" s="36">
        <f>D13*E13</f>
        <v>0</v>
      </c>
    </row>
    <row r="14" spans="1:6" s="13" customFormat="1" ht="15.75" customHeight="1">
      <c r="A14" s="25" t="s">
        <v>25</v>
      </c>
      <c r="B14" s="25"/>
      <c r="C14" s="24">
        <v>9000</v>
      </c>
      <c r="D14" s="11">
        <f>C9*(7500000)/((C8+C9)*C14)</f>
        <v>75.75757575757575</v>
      </c>
      <c r="E14" s="35"/>
      <c r="F14" s="36">
        <f>D14*E14</f>
        <v>0</v>
      </c>
    </row>
    <row r="16" spans="1:6" ht="18.75">
      <c r="A16" s="7" t="s">
        <v>0</v>
      </c>
      <c r="B16" s="7"/>
      <c r="C16" s="7"/>
      <c r="D16" s="7"/>
      <c r="E16" s="7"/>
      <c r="F16" s="2"/>
    </row>
    <row r="17" spans="1:6" ht="18.75">
      <c r="A17" s="38" t="s">
        <v>1</v>
      </c>
      <c r="B17" s="38"/>
      <c r="C17" s="38"/>
      <c r="D17" s="38"/>
      <c r="E17" s="39">
        <f>F8+F9</f>
        <v>0</v>
      </c>
      <c r="F17" s="39"/>
    </row>
    <row r="18" spans="1:6" ht="18.75">
      <c r="A18" s="38" t="s">
        <v>2</v>
      </c>
      <c r="B18" s="38"/>
      <c r="C18" s="38"/>
      <c r="D18" s="38"/>
      <c r="E18" s="39">
        <f>F14+F13</f>
        <v>0</v>
      </c>
      <c r="F18" s="39"/>
    </row>
    <row r="19" spans="1:6" ht="18.75">
      <c r="A19" s="40" t="s">
        <v>7</v>
      </c>
      <c r="B19" s="40"/>
      <c r="C19" s="40"/>
      <c r="D19" s="40"/>
      <c r="E19" s="41">
        <f>SUM(E17:F18)</f>
        <v>0</v>
      </c>
      <c r="F19" s="41"/>
    </row>
    <row r="20" ht="15">
      <c r="E20" s="26"/>
    </row>
    <row r="22" spans="1:6" ht="21">
      <c r="A22" s="42" t="s">
        <v>19</v>
      </c>
      <c r="B22" s="42"/>
      <c r="C22" s="42"/>
      <c r="D22" s="42"/>
      <c r="E22" s="42"/>
      <c r="F22" s="42"/>
    </row>
    <row r="23" spans="1:6" ht="15">
      <c r="A23" s="14"/>
      <c r="B23" s="32"/>
      <c r="C23" s="15"/>
      <c r="D23" s="16"/>
      <c r="E23" s="23"/>
      <c r="F23" s="17"/>
    </row>
    <row r="24" spans="1:6" ht="18.75">
      <c r="A24" s="43" t="s">
        <v>18</v>
      </c>
      <c r="B24" s="44"/>
      <c r="C24" s="44"/>
      <c r="D24" s="44"/>
      <c r="E24" s="44"/>
      <c r="F24" s="45"/>
    </row>
    <row r="25" spans="1:6" ht="25.5">
      <c r="A25" s="28" t="s">
        <v>4</v>
      </c>
      <c r="B25" s="28" t="s">
        <v>14</v>
      </c>
      <c r="C25" s="31" t="s">
        <v>5</v>
      </c>
      <c r="D25" s="6" t="s">
        <v>6</v>
      </c>
      <c r="E25" s="12" t="s">
        <v>8</v>
      </c>
      <c r="F25" s="12" t="s">
        <v>11</v>
      </c>
    </row>
    <row r="26" spans="1:6" ht="15">
      <c r="A26" s="27" t="s">
        <v>16</v>
      </c>
      <c r="B26" s="27"/>
      <c r="C26" s="30">
        <v>270</v>
      </c>
      <c r="D26" s="29">
        <v>48</v>
      </c>
      <c r="E26" s="33"/>
      <c r="F26" s="34">
        <f>C26*D26*E26</f>
        <v>0</v>
      </c>
    </row>
    <row r="27" spans="1:6" ht="15">
      <c r="A27" s="27" t="s">
        <v>15</v>
      </c>
      <c r="B27" s="27"/>
      <c r="C27" s="30">
        <v>70</v>
      </c>
      <c r="D27" s="29">
        <v>48</v>
      </c>
      <c r="E27" s="33"/>
      <c r="F27" s="34">
        <f>C27*D27*E27</f>
        <v>0</v>
      </c>
    </row>
    <row r="28" spans="1:6" ht="15">
      <c r="A28" s="19"/>
      <c r="B28" s="20"/>
      <c r="C28" s="20"/>
      <c r="D28" s="21"/>
      <c r="E28" s="22"/>
      <c r="F28" s="18"/>
    </row>
    <row r="29" spans="1:6" ht="18.75">
      <c r="A29" s="43" t="s">
        <v>17</v>
      </c>
      <c r="B29" s="44"/>
      <c r="C29" s="44"/>
      <c r="D29" s="44"/>
      <c r="E29" s="44"/>
      <c r="F29" s="45"/>
    </row>
    <row r="30" spans="1:6" ht="38.25">
      <c r="A30" s="5" t="s">
        <v>3</v>
      </c>
      <c r="B30" s="5" t="s">
        <v>26</v>
      </c>
      <c r="C30" s="6" t="s">
        <v>12</v>
      </c>
      <c r="D30" s="9" t="s">
        <v>13</v>
      </c>
      <c r="E30" s="12" t="s">
        <v>9</v>
      </c>
      <c r="F30" s="12" t="s">
        <v>10</v>
      </c>
    </row>
    <row r="31" spans="1:8" ht="15">
      <c r="A31" s="25" t="s">
        <v>24</v>
      </c>
      <c r="B31" s="25"/>
      <c r="C31" s="24">
        <v>9000</v>
      </c>
      <c r="D31" s="11">
        <f>C26*(6500000)/((C26+C27)*C31)</f>
        <v>573.5294117647059</v>
      </c>
      <c r="E31" s="35"/>
      <c r="F31" s="36">
        <f>D31*E31</f>
        <v>0</v>
      </c>
      <c r="H31" s="37"/>
    </row>
    <row r="32" spans="1:6" ht="15">
      <c r="A32" s="25" t="s">
        <v>25</v>
      </c>
      <c r="B32" s="25"/>
      <c r="C32" s="24">
        <v>9000</v>
      </c>
      <c r="D32" s="11">
        <f>C27*(6500000)/((C26+C27)*C32)</f>
        <v>148.69281045751634</v>
      </c>
      <c r="E32" s="35"/>
      <c r="F32" s="36">
        <f>D32*E32</f>
        <v>0</v>
      </c>
    </row>
    <row r="34" spans="1:6" ht="18.75">
      <c r="A34" s="7" t="s">
        <v>0</v>
      </c>
      <c r="B34" s="7"/>
      <c r="C34" s="7"/>
      <c r="D34" s="7"/>
      <c r="E34" s="7"/>
      <c r="F34" s="2"/>
    </row>
    <row r="35" spans="1:6" ht="18.75">
      <c r="A35" s="38" t="s">
        <v>1</v>
      </c>
      <c r="B35" s="38"/>
      <c r="C35" s="38"/>
      <c r="D35" s="38"/>
      <c r="E35" s="39">
        <f>F26+F27</f>
        <v>0</v>
      </c>
      <c r="F35" s="39"/>
    </row>
    <row r="36" spans="1:6" ht="18.75">
      <c r="A36" s="38" t="s">
        <v>2</v>
      </c>
      <c r="B36" s="38"/>
      <c r="C36" s="38"/>
      <c r="D36" s="38"/>
      <c r="E36" s="39">
        <f>F32</f>
        <v>0</v>
      </c>
      <c r="F36" s="39"/>
    </row>
    <row r="37" spans="1:6" ht="18.75">
      <c r="A37" s="40" t="s">
        <v>7</v>
      </c>
      <c r="B37" s="40"/>
      <c r="C37" s="40"/>
      <c r="D37" s="40"/>
      <c r="E37" s="41">
        <f>SUM(E35:F36)</f>
        <v>0</v>
      </c>
      <c r="F37" s="41"/>
    </row>
  </sheetData>
  <mergeCells count="18">
    <mergeCell ref="A4:F4"/>
    <mergeCell ref="A6:F6"/>
    <mergeCell ref="A11:F11"/>
    <mergeCell ref="E19:F19"/>
    <mergeCell ref="A19:D19"/>
    <mergeCell ref="E17:F17"/>
    <mergeCell ref="E18:F18"/>
    <mergeCell ref="A17:D17"/>
    <mergeCell ref="A18:D18"/>
    <mergeCell ref="A36:D36"/>
    <mergeCell ref="E36:F36"/>
    <mergeCell ref="A37:D37"/>
    <mergeCell ref="E37:F37"/>
    <mergeCell ref="A22:F22"/>
    <mergeCell ref="A24:F24"/>
    <mergeCell ref="A29:F29"/>
    <mergeCell ref="A35:D35"/>
    <mergeCell ref="E35:F35"/>
  </mergeCells>
  <printOptions/>
  <pageMargins left="0.7" right="0.7" top="0.57" bottom="0.3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Otrubová Roxana</dc:creator>
  <cp:keywords/>
  <dc:description/>
  <cp:lastModifiedBy>Roxana Otrubová</cp:lastModifiedBy>
  <cp:lastPrinted>2019-04-25T09:46:26Z</cp:lastPrinted>
  <dcterms:created xsi:type="dcterms:W3CDTF">2014-01-20T22:29:40Z</dcterms:created>
  <dcterms:modified xsi:type="dcterms:W3CDTF">2019-06-11T13:44:35Z</dcterms:modified>
  <cp:category/>
  <cp:version/>
  <cp:contentType/>
  <cp:contentStatus/>
</cp:coreProperties>
</file>