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0\G37_WC dokumentacni\"/>
    </mc:Choice>
  </mc:AlternateContent>
  <bookViews>
    <workbookView xWindow="-105" yWindow="-105" windowWidth="46290" windowHeight="2553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Pol'!$A$1:$U$176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73" i="12" l="1"/>
  <c r="F39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8" i="12"/>
  <c r="M18" i="12" s="1"/>
  <c r="I18" i="12"/>
  <c r="I17" i="12" s="1"/>
  <c r="K18" i="12"/>
  <c r="O18" i="12"/>
  <c r="Q18" i="12"/>
  <c r="U18" i="12"/>
  <c r="U17" i="12" s="1"/>
  <c r="G19" i="12"/>
  <c r="M19" i="12" s="1"/>
  <c r="I19" i="12"/>
  <c r="K19" i="12"/>
  <c r="O19" i="12"/>
  <c r="Q19" i="12"/>
  <c r="U19" i="12"/>
  <c r="G20" i="12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40" i="12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U45" i="12"/>
  <c r="U44" i="12" s="1"/>
  <c r="G47" i="12"/>
  <c r="M47" i="12" s="1"/>
  <c r="I47" i="12"/>
  <c r="I46" i="12" s="1"/>
  <c r="K47" i="12"/>
  <c r="K46" i="12" s="1"/>
  <c r="O47" i="12"/>
  <c r="Q47" i="12"/>
  <c r="U47" i="12"/>
  <c r="U46" i="12" s="1"/>
  <c r="G48" i="12"/>
  <c r="I48" i="12"/>
  <c r="K48" i="12"/>
  <c r="O48" i="12"/>
  <c r="O46" i="12" s="1"/>
  <c r="Q48" i="12"/>
  <c r="U48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8" i="12"/>
  <c r="M78" i="12" s="1"/>
  <c r="M77" i="12" s="1"/>
  <c r="I78" i="12"/>
  <c r="I77" i="12" s="1"/>
  <c r="K78" i="12"/>
  <c r="K77" i="12" s="1"/>
  <c r="O78" i="12"/>
  <c r="O77" i="12" s="1"/>
  <c r="Q78" i="12"/>
  <c r="Q77" i="12" s="1"/>
  <c r="U78" i="12"/>
  <c r="U77" i="12" s="1"/>
  <c r="G80" i="12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4" i="12"/>
  <c r="G83" i="12" s="1"/>
  <c r="I58" i="1" s="1"/>
  <c r="I84" i="12"/>
  <c r="K84" i="12"/>
  <c r="O84" i="12"/>
  <c r="Q84" i="12"/>
  <c r="Q83" i="12" s="1"/>
  <c r="U84" i="12"/>
  <c r="G85" i="12"/>
  <c r="M85" i="12" s="1"/>
  <c r="I85" i="12"/>
  <c r="K85" i="12"/>
  <c r="O85" i="12"/>
  <c r="Q85" i="12"/>
  <c r="U85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8" i="12"/>
  <c r="I108" i="12"/>
  <c r="K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7" i="12"/>
  <c r="M127" i="12" s="1"/>
  <c r="I127" i="12"/>
  <c r="K127" i="12"/>
  <c r="O127" i="12"/>
  <c r="Q127" i="12"/>
  <c r="U127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3" i="12"/>
  <c r="G132" i="12" s="1"/>
  <c r="I63" i="1" s="1"/>
  <c r="I133" i="12"/>
  <c r="I132" i="12" s="1"/>
  <c r="K133" i="12"/>
  <c r="K132" i="12" s="1"/>
  <c r="O133" i="12"/>
  <c r="O132" i="12" s="1"/>
  <c r="Q133" i="12"/>
  <c r="Q132" i="12" s="1"/>
  <c r="U133" i="12"/>
  <c r="U132" i="12" s="1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7" i="12"/>
  <c r="M137" i="12" s="1"/>
  <c r="I137" i="12"/>
  <c r="K137" i="12"/>
  <c r="O137" i="12"/>
  <c r="Q137" i="12"/>
  <c r="U137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3" i="12"/>
  <c r="M143" i="12" s="1"/>
  <c r="I143" i="12"/>
  <c r="K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9" i="12"/>
  <c r="G148" i="12" s="1"/>
  <c r="I66" i="1" s="1"/>
  <c r="I149" i="12"/>
  <c r="I148" i="12" s="1"/>
  <c r="K149" i="12"/>
  <c r="K148" i="12" s="1"/>
  <c r="O149" i="12"/>
  <c r="O148" i="12" s="1"/>
  <c r="Q149" i="12"/>
  <c r="Q148" i="12" s="1"/>
  <c r="U149" i="12"/>
  <c r="U148" i="12" s="1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7" i="12"/>
  <c r="M157" i="12" s="1"/>
  <c r="I157" i="12"/>
  <c r="K157" i="12"/>
  <c r="O157" i="12"/>
  <c r="Q157" i="12"/>
  <c r="U157" i="12"/>
  <c r="G158" i="12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M161" i="12" s="1"/>
  <c r="I161" i="12"/>
  <c r="K161" i="12"/>
  <c r="O161" i="12"/>
  <c r="Q161" i="12"/>
  <c r="U161" i="12"/>
  <c r="U162" i="12"/>
  <c r="G163" i="12"/>
  <c r="G162" i="12" s="1"/>
  <c r="I69" i="1" s="1"/>
  <c r="I163" i="12"/>
  <c r="I162" i="12" s="1"/>
  <c r="K163" i="12"/>
  <c r="K162" i="12" s="1"/>
  <c r="O163" i="12"/>
  <c r="O162" i="12" s="1"/>
  <c r="Q163" i="12"/>
  <c r="Q162" i="12" s="1"/>
  <c r="U163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1" i="12"/>
  <c r="G170" i="12" s="1"/>
  <c r="I71" i="1" s="1"/>
  <c r="I18" i="1" s="1"/>
  <c r="I171" i="12"/>
  <c r="I170" i="12" s="1"/>
  <c r="K171" i="12"/>
  <c r="K170" i="12" s="1"/>
  <c r="O171" i="12"/>
  <c r="O170" i="12" s="1"/>
  <c r="Q171" i="12"/>
  <c r="Q170" i="12" s="1"/>
  <c r="U171" i="12"/>
  <c r="U170" i="12" s="1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U164" i="12" l="1"/>
  <c r="U126" i="12"/>
  <c r="K101" i="12"/>
  <c r="K79" i="12"/>
  <c r="K32" i="12"/>
  <c r="Q32" i="12"/>
  <c r="M171" i="12"/>
  <c r="M170" i="12" s="1"/>
  <c r="Q164" i="12"/>
  <c r="M163" i="12"/>
  <c r="M162" i="12" s="1"/>
  <c r="M149" i="12"/>
  <c r="M148" i="12" s="1"/>
  <c r="U79" i="12"/>
  <c r="I79" i="12"/>
  <c r="Q17" i="12"/>
  <c r="I83" i="12"/>
  <c r="Q79" i="12"/>
  <c r="K17" i="12"/>
  <c r="G156" i="12"/>
  <c r="I68" i="1" s="1"/>
  <c r="Q107" i="12"/>
  <c r="O86" i="12"/>
  <c r="K21" i="12"/>
  <c r="U8" i="12"/>
  <c r="K156" i="12"/>
  <c r="O156" i="12"/>
  <c r="O150" i="12"/>
  <c r="K142" i="12"/>
  <c r="Q142" i="12"/>
  <c r="K134" i="12"/>
  <c r="Q134" i="12"/>
  <c r="I134" i="12"/>
  <c r="O126" i="12"/>
  <c r="K107" i="12"/>
  <c r="U101" i="12"/>
  <c r="O83" i="12"/>
  <c r="G79" i="12"/>
  <c r="I57" i="1" s="1"/>
  <c r="K58" i="12"/>
  <c r="Q58" i="12"/>
  <c r="I58" i="12"/>
  <c r="I49" i="12"/>
  <c r="Q46" i="12"/>
  <c r="K39" i="12"/>
  <c r="U32" i="12"/>
  <c r="U21" i="12"/>
  <c r="O17" i="12"/>
  <c r="Q8" i="12"/>
  <c r="I8" i="12"/>
  <c r="U49" i="12"/>
  <c r="O39" i="12"/>
  <c r="O8" i="12"/>
  <c r="K8" i="12"/>
  <c r="U156" i="12"/>
  <c r="Q156" i="12"/>
  <c r="I156" i="12"/>
  <c r="I150" i="12"/>
  <c r="U142" i="12"/>
  <c r="U134" i="12"/>
  <c r="M133" i="12"/>
  <c r="M132" i="12" s="1"/>
  <c r="U107" i="12"/>
  <c r="K86" i="12"/>
  <c r="Q86" i="12"/>
  <c r="I86" i="12"/>
  <c r="K83" i="12"/>
  <c r="O79" i="12"/>
  <c r="U58" i="12"/>
  <c r="Q49" i="12"/>
  <c r="O49" i="12"/>
  <c r="U39" i="12"/>
  <c r="I39" i="12"/>
  <c r="O32" i="12"/>
  <c r="I21" i="12"/>
  <c r="O21" i="12"/>
  <c r="U150" i="12"/>
  <c r="I142" i="12"/>
  <c r="O107" i="12"/>
  <c r="K164" i="12"/>
  <c r="O164" i="12"/>
  <c r="I164" i="12"/>
  <c r="K150" i="12"/>
  <c r="Q150" i="12"/>
  <c r="O142" i="12"/>
  <c r="O134" i="12"/>
  <c r="K126" i="12"/>
  <c r="Q126" i="12"/>
  <c r="I126" i="12"/>
  <c r="I107" i="12"/>
  <c r="Q101" i="12"/>
  <c r="I101" i="12"/>
  <c r="O101" i="12"/>
  <c r="U86" i="12"/>
  <c r="U83" i="12"/>
  <c r="O58" i="12"/>
  <c r="K49" i="12"/>
  <c r="Q39" i="12"/>
  <c r="I32" i="12"/>
  <c r="Q21" i="12"/>
  <c r="F40" i="1"/>
  <c r="G23" i="1" s="1"/>
  <c r="G39" i="12"/>
  <c r="I51" i="1" s="1"/>
  <c r="G46" i="12"/>
  <c r="I53" i="1" s="1"/>
  <c r="G8" i="12"/>
  <c r="G44" i="12"/>
  <c r="I52" i="1" s="1"/>
  <c r="G32" i="12"/>
  <c r="I50" i="1" s="1"/>
  <c r="G17" i="12"/>
  <c r="I48" i="1" s="1"/>
  <c r="AD173" i="12"/>
  <c r="G39" i="1" s="1"/>
  <c r="G40" i="1" s="1"/>
  <c r="G25" i="1" s="1"/>
  <c r="G26" i="1" s="1"/>
  <c r="G107" i="12"/>
  <c r="I61" i="1" s="1"/>
  <c r="M101" i="12"/>
  <c r="M49" i="12"/>
  <c r="G21" i="12"/>
  <c r="I49" i="1" s="1"/>
  <c r="M134" i="12"/>
  <c r="M126" i="12"/>
  <c r="M164" i="12"/>
  <c r="M150" i="12"/>
  <c r="M86" i="12"/>
  <c r="M58" i="12"/>
  <c r="M142" i="12"/>
  <c r="G164" i="12"/>
  <c r="I70" i="1" s="1"/>
  <c r="M108" i="12"/>
  <c r="M107" i="12" s="1"/>
  <c r="G101" i="12"/>
  <c r="I60" i="1" s="1"/>
  <c r="M84" i="12"/>
  <c r="M83" i="12" s="1"/>
  <c r="M80" i="12"/>
  <c r="M79" i="12" s="1"/>
  <c r="G77" i="12"/>
  <c r="I56" i="1" s="1"/>
  <c r="G49" i="12"/>
  <c r="I54" i="1" s="1"/>
  <c r="M48" i="12"/>
  <c r="M46" i="12" s="1"/>
  <c r="M40" i="12"/>
  <c r="M39" i="12" s="1"/>
  <c r="M36" i="12"/>
  <c r="M32" i="12" s="1"/>
  <c r="M24" i="12"/>
  <c r="M21" i="12" s="1"/>
  <c r="M20" i="12"/>
  <c r="M17" i="12" s="1"/>
  <c r="M12" i="12"/>
  <c r="M8" i="12" s="1"/>
  <c r="G150" i="12"/>
  <c r="I67" i="1" s="1"/>
  <c r="G134" i="12"/>
  <c r="I64" i="1" s="1"/>
  <c r="G86" i="12"/>
  <c r="I59" i="1" s="1"/>
  <c r="G58" i="12"/>
  <c r="I55" i="1" s="1"/>
  <c r="G142" i="12"/>
  <c r="I65" i="1" s="1"/>
  <c r="G126" i="12"/>
  <c r="I62" i="1" s="1"/>
  <c r="M158" i="12"/>
  <c r="M156" i="12" s="1"/>
  <c r="I17" i="1" l="1"/>
  <c r="G28" i="1"/>
  <c r="H39" i="1"/>
  <c r="I47" i="1"/>
  <c r="I72" i="1" s="1"/>
  <c r="G173" i="12"/>
  <c r="G24" i="1"/>
  <c r="G29" i="1" s="1"/>
  <c r="I16" i="1" l="1"/>
  <c r="I21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<sst xmlns="http://schemas.openxmlformats.org/spreadsheetml/2006/main" count="840" uniqueCount="425">
  <si>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</si>
  <si>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</si>
  <si>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</si>
  <si>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</si>
  <si>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</si>
  <si>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</si>
  <si>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</si>
  <si>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</si>
  <si>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</si>
  <si>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</si>
  <si>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</si>
  <si>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</si>
  <si>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</si>
  <si>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</si>
  <si>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</si>
  <si>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</si>
  <si>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</si>
  <si>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</si>
  <si>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</si>
  <si>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</si>
  <si>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</si>
  <si>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</si>
  <si>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</si>
  <si>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</si>
  <si>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</si>
  <si>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</si>
  <si>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</si>
  <si>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</si>
  <si>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</si>
  <si>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</si>
  <si>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</si>
  <si>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</si>
  <si>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</si>
  <si>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</si>
  <si>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</si>
  <si>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</si>
  <si>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</si>
  <si>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</si>
  <si>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</si>
  <si>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</si>
  <si>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</si>
  <si>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</si>
  <si>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</si>
  <si>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</si>
  <si>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</si>
  <si>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Nemocnice Třinnec - Oprava sociálního zařízení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</si>
  <si>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</si>
  <si>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</si>
  <si>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</si>
  <si>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</si>
  <si>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</si>
  <si>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</si>
  <si>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</si>
  <si>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</si>
  <si>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</si>
  <si>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</si>
  <si>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</si>
  <si>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</si>
  <si>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</si>
  <si>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</si>
  <si>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</si>
  <si>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</si>
  <si>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</si>
  <si>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</si>
  <si>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</si>
  <si>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</si>
  <si>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</si>
  <si>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</si>
  <si>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</si>
  <si>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</si>
  <si>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</si>
  <si>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</si>
  <si>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</si>
  <si>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</si>
  <si>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</si>
  <si>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</si>
  <si>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</si>
  <si>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</si>
  <si>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</si>
  <si>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</si>
  <si>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</si>
  <si>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</si>
  <si>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</si>
  <si>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</si>
  <si>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</si>
  <si>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</si>
  <si>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</si>
  <si>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</si>
  <si>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</si>
  <si>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</si>
  <si>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</si>
  <si>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</si>
  <si>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</si>
  <si>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</si>
  <si>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</si>
  <si>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</si>
  <si>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</si>
  <si>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</si>
  <si>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</si>
  <si>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</si>
  <si>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</si>
  <si>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</si>
  <si>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</si>
  <si>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</si>
  <si>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</si>
  <si>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</si>
  <si>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</si>
  <si>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</si>
  <si>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</si>
  <si>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</si>
  <si>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</si>
  <si>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</si>
  <si>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</si>
  <si>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</si>
  <si>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</si>
  <si>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</si>
  <si>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</si>
  <si>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</si>
  <si>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</si>
  <si>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</si>
  <si>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</si>
  <si>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</si>
  <si>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</si>
  <si>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</si>
  <si>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</si>
  <si>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</si>
  <si>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</si>
  <si>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</si>
  <si>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</si>
  <si>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</si>
  <si>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349231811RT2</t>
  </si>
  <si>
    <t>Přizdívka ostění do tl. 100, mm</t>
  </si>
  <si>
    <t>m2</t>
  </si>
  <si>
    <t>POL1_0</t>
  </si>
  <si>
    <t>349231821R00</t>
  </si>
  <si>
    <t>Přizdívka ostění do tl. 150, mm</t>
  </si>
  <si>
    <t>342255022R00</t>
  </si>
  <si>
    <t>Příčky z desek pórobet. tl. 7,5 cm</t>
  </si>
  <si>
    <t>342255024R00</t>
  </si>
  <si>
    <t>Příčky z desek pórobet. tl. 10 cm</t>
  </si>
  <si>
    <t>342948111R00</t>
  </si>
  <si>
    <t>Ukotvení příček k cihel.konstr. kotvami na hmožd.</t>
  </si>
  <si>
    <t>m</t>
  </si>
  <si>
    <t>342668111R00</t>
  </si>
  <si>
    <t>Těsnění styku příčky se stáv. konstrukcí PU pěnou</t>
  </si>
  <si>
    <t>340238212RT2</t>
  </si>
  <si>
    <t>Zazdívka otvorů tvárnicemi s použitím suché, maltové směsi</t>
  </si>
  <si>
    <t>317100011RA0</t>
  </si>
  <si>
    <t>Dodatečná montáž překladu, otvor šířky do 105 cm</t>
  </si>
  <si>
    <t>kus</t>
  </si>
  <si>
    <t>POL2_0</t>
  </si>
  <si>
    <t>416022123R00</t>
  </si>
  <si>
    <t>Podhled SDK,ocel.dvouúrov.křížový rošt,1x RBI 12,5</t>
  </si>
  <si>
    <t>416091081R00</t>
  </si>
  <si>
    <t>Příplatek k podhledu sádrokart. za plochu do 2 m2</t>
  </si>
  <si>
    <t>411387531R00</t>
  </si>
  <si>
    <t>Zabetonování otvorů 0,25 m2 ve stropech a klenbách</t>
  </si>
  <si>
    <t>612403385R00</t>
  </si>
  <si>
    <t>Hrubá výplň rýh ve stěnách do 10x5 cm maltou z SMS</t>
  </si>
  <si>
    <t>612403382R00</t>
  </si>
  <si>
    <t>Hrubá výplň rýh ve stěnách do 5x5 cm maltou ze SMS</t>
  </si>
  <si>
    <t>612421331RT2</t>
  </si>
  <si>
    <t>Oprava vápen.omítek stěn do 30 % pl. - štukových, s použitím suché maltové směsi</t>
  </si>
  <si>
    <t>612451220R00</t>
  </si>
  <si>
    <t>Oprava cementových omítek stěn hladkých do 10 %</t>
  </si>
  <si>
    <t>612425931RT2</t>
  </si>
  <si>
    <t>Omítka vápenná vnitřního ostění - štuková, s použitím suché maltové směsi</t>
  </si>
  <si>
    <t>611401211RT2</t>
  </si>
  <si>
    <t>Oprava omítky na stropech o ploše do 0,25 m2, vápennou štukovou omítkou</t>
  </si>
  <si>
    <t>602015193R00</t>
  </si>
  <si>
    <t>Podkladní nátěr stěn</t>
  </si>
  <si>
    <t>612481211RT6</t>
  </si>
  <si>
    <t>Montáž výztužné sítě(perlinky)do stěrky-vnit.stěny, včetně výztužné sítě a stěrkového tmelu</t>
  </si>
  <si>
    <t>602016142R00</t>
  </si>
  <si>
    <t>Štuk na stěnách vnitřní, ručně</t>
  </si>
  <si>
    <t>602021118R00</t>
  </si>
  <si>
    <t>Omítka jádrová, zrno 1 mm, ručně, tl. 10 mm</t>
  </si>
  <si>
    <t>632451014R00</t>
  </si>
  <si>
    <t>Vyrovnávací potěr ze SMS, v pásu, do tl.50 mm</t>
  </si>
  <si>
    <t>771101101R00</t>
  </si>
  <si>
    <t>Vysávání podlah prům.vysavačem</t>
  </si>
  <si>
    <t>631416211RT3</t>
  </si>
  <si>
    <t>Mazanina betonová tloušťka 5 - 8 cm, ze SMS</t>
  </si>
  <si>
    <t>m3</t>
  </si>
  <si>
    <t>632421195R00</t>
  </si>
  <si>
    <t>Potěr spádový, ručně zpracovaný, tl.90 mm</t>
  </si>
  <si>
    <t>632418110RT1</t>
  </si>
  <si>
    <t>Potěr ze SMS ruční zpracování, tl. 10 mm,, samonivelační, vč. penetrace</t>
  </si>
  <si>
    <t>631361921R00</t>
  </si>
  <si>
    <t>Výztuž mazanin svařovanou sítí</t>
  </si>
  <si>
    <t>t</t>
  </si>
  <si>
    <t>642944121R00</t>
  </si>
  <si>
    <t>Osazení ocelových zárubní dodatečně do 2,5 m2</t>
  </si>
  <si>
    <t>55330421R</t>
  </si>
  <si>
    <t>Zárubeň ocelová YH150   700x1970x150, pro přesné zdění, bez drážky, pevně přivařené závěsy</t>
  </si>
  <si>
    <t>POL3_0</t>
  </si>
  <si>
    <t>642942111R00</t>
  </si>
  <si>
    <t>Osazení zárubní dveřních ocelových, pl. do 2,5 m2</t>
  </si>
  <si>
    <t>55330379R</t>
  </si>
  <si>
    <t>Zárubeň ocelová YH100   600x1970x100, pro přesné zdění, bez drážky, pevně přivařené závěsy</t>
  </si>
  <si>
    <t>941955002R00</t>
  </si>
  <si>
    <t>Lešení lehké pomocné, výška podlahy do 1,9 m</t>
  </si>
  <si>
    <t>784011222RT2</t>
  </si>
  <si>
    <t>Zakrytí podlah, včetně papírové lepenky</t>
  </si>
  <si>
    <t>952901411R00</t>
  </si>
  <si>
    <t>Hrubé vyčištění objektů</t>
  </si>
  <si>
    <t>968061126R00</t>
  </si>
  <si>
    <t>Vyvěšení dřevěných dveřních křídel</t>
  </si>
  <si>
    <t>968072455R00</t>
  </si>
  <si>
    <t>Vybourání kovových dveřních zárubní pl. do 2 m2</t>
  </si>
  <si>
    <t>967031132R00</t>
  </si>
  <si>
    <t>Přisekání rovných ostění cihelných na MVC</t>
  </si>
  <si>
    <t>965081713R00</t>
  </si>
  <si>
    <t>Bourání dlažeb keramických tl.10 mm, nad 1 m2</t>
  </si>
  <si>
    <t>965042231R00</t>
  </si>
  <si>
    <t>Bourání mazanin betonových tl. nad 10 cm, pl. 4 m2</t>
  </si>
  <si>
    <t>965049112R00</t>
  </si>
  <si>
    <t>Příplatek, bourání mazanin se svař.síťí nad 10 cm</t>
  </si>
  <si>
    <t>965042141R00</t>
  </si>
  <si>
    <t>Bourání mazanin betonových tl. 8 cm, nad 4 m2</t>
  </si>
  <si>
    <t>962031116R00</t>
  </si>
  <si>
    <t>Bourání příček z cihel pálených plných tl. 140 mm</t>
  </si>
  <si>
    <t>974042534R00</t>
  </si>
  <si>
    <t>Vysekání rýh betonová, monolitická dlažba 5x15 cm</t>
  </si>
  <si>
    <t>974031134R00</t>
  </si>
  <si>
    <t>Vysekání rýh ve zdi cihelné 5 x 15 cm</t>
  </si>
  <si>
    <t>974031132R00</t>
  </si>
  <si>
    <t>Vysekání rýh ve zdi cihelné 5 x 7 cm</t>
  </si>
  <si>
    <t>974031143R00</t>
  </si>
  <si>
    <t>Vysekání rýh ve zdi cihelné 7 x 10 cm</t>
  </si>
  <si>
    <t>978059531R00</t>
  </si>
  <si>
    <t>Odsekání vnitřních obkladů stěn nad 2 m2</t>
  </si>
  <si>
    <t>971033631R00</t>
  </si>
  <si>
    <t>Vybourání otv. zeď cihel. pl.4 m2, tl.15 cm, MVC</t>
  </si>
  <si>
    <t>978012191R00</t>
  </si>
  <si>
    <t>Otlučení omítek vnitřních rákosov.stropů do 100 %</t>
  </si>
  <si>
    <t>978013141R00</t>
  </si>
  <si>
    <t>Otlučení omítek vnitřních stěn v rozsahu do 30 %</t>
  </si>
  <si>
    <t>978021121R00</t>
  </si>
  <si>
    <t>Otlučení cementových omítek vnitřních stěn do 10 %</t>
  </si>
  <si>
    <t>728111828R00</t>
  </si>
  <si>
    <t>Demontáž potrubí plechového 4hranného</t>
  </si>
  <si>
    <t>972054241R00</t>
  </si>
  <si>
    <t>Vybourání otv. stropy ŽB pl. 0,09 m2, tl. 15 cm</t>
  </si>
  <si>
    <t>979011111R00</t>
  </si>
  <si>
    <t>Svislá doprava suti a vybour. hmot za 2.NP a 1.PP</t>
  </si>
  <si>
    <t>979082111R00</t>
  </si>
  <si>
    <t>Vnitrostaveništní doprava suti do 10 m</t>
  </si>
  <si>
    <t>979082121R00</t>
  </si>
  <si>
    <t>Příplatek k vnitrost. dopravě suti za dalších 5 m</t>
  </si>
  <si>
    <t>979094211R00</t>
  </si>
  <si>
    <t>Nakládání nebo překládání vybourané suti</t>
  </si>
  <si>
    <t>979081111R00</t>
  </si>
  <si>
    <t>Odvoz suti a vybour. hmot na skládku do 1 km</t>
  </si>
  <si>
    <t>979081121R00</t>
  </si>
  <si>
    <t>Příplatek k odvozu za každý další 1 km</t>
  </si>
  <si>
    <t>979999999R00</t>
  </si>
  <si>
    <t>Poplatek za skládku</t>
  </si>
  <si>
    <t>999281145R00</t>
  </si>
  <si>
    <t>Přesun hmot pro opravy a údržbu do v. 6 m, nošením</t>
  </si>
  <si>
    <t>711212000R00</t>
  </si>
  <si>
    <t>Penetrace podkladu pod hydroizolační nátěr,vč.dod.</t>
  </si>
  <si>
    <t>711212001RT2</t>
  </si>
  <si>
    <t>Hydroizolační povlak - nátěr</t>
  </si>
  <si>
    <t>711212231R00</t>
  </si>
  <si>
    <t>Těsnicí pás do spoje podlaha - stěna</t>
  </si>
  <si>
    <t>713191100RT9</t>
  </si>
  <si>
    <t>Položení separační fólie, včetně dodávky PE fólie</t>
  </si>
  <si>
    <t>713191221R00</t>
  </si>
  <si>
    <t>Dilatační pásek podél stěn výšky 100 mm vč.dodávky</t>
  </si>
  <si>
    <t>721210817R00</t>
  </si>
  <si>
    <t>Demontáž vpusti sprcha</t>
  </si>
  <si>
    <t>721171808R00</t>
  </si>
  <si>
    <t>Demontáž potrubí z PVC do D 114 mm</t>
  </si>
  <si>
    <t>721213324R00</t>
  </si>
  <si>
    <t>Žlab odtok. KLASIK,do prostoru,plný rošt,dl. 800mm</t>
  </si>
  <si>
    <t>721213325R00</t>
  </si>
  <si>
    <t>Žlab odtok. KLASIK,do prostoru,plný rošt,dl. 900mm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</si>
  <si>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</si>
  <si>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</si>
  <si>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</si>
  <si>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</si>
  <si>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</si>
  <si>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</si>
  <si>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721170965R00</t>
  </si>
  <si>
    <t>Oprava - propojení dosavadního potrubí PVC D 110</t>
  </si>
  <si>
    <t>721170909R00</t>
  </si>
  <si>
    <t>Oprava potrubí PVC odpadní, vsazení odbočky D 110</t>
  </si>
  <si>
    <t>721176134R00</t>
  </si>
  <si>
    <t>721176135R00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</si>
  <si>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</si>
  <si>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</si>
  <si>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</si>
  <si>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</si>
  <si>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</si>
  <si>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</si>
  <si>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722131931R00</t>
  </si>
  <si>
    <t>Oprava-propojení dosavadního potrubí DN 15</t>
  </si>
  <si>
    <t>722172631R00</t>
  </si>
  <si>
    <t>Potrubí z PPR Instaplast, D 20x3,4 mm</t>
  </si>
  <si>
    <t>722181212RT6</t>
  </si>
  <si>
    <t>Izolace návleková MIRELON PRO tl. stěny 9 mm, vnitřní průměr 18 mm</t>
  </si>
  <si>
    <t>722220111R00</t>
  </si>
  <si>
    <t>Nástěnka K 247, pro výtokový ventil G 1/2</t>
  </si>
  <si>
    <t>722191133R00</t>
  </si>
  <si>
    <t>Hadice sanitární flexibilní, DN 15, délka 0,5 m</t>
  </si>
  <si>
    <t>soubor</t>
  </si>
  <si>
    <t>725110814R00</t>
  </si>
  <si>
    <t>Demontáž klozetů kombinovaných</t>
  </si>
  <si>
    <t>725210821R00</t>
  </si>
  <si>
    <t>Demontáž umyvadel bez výtokových armatur</t>
  </si>
  <si>
    <t>725860811R00</t>
  </si>
  <si>
    <t>Demontáž uzávěrek zápachových jednoduchých</t>
  </si>
  <si>
    <t>725820801R00</t>
  </si>
  <si>
    <t>Demontáž baterie nástěnné do G 3/4</t>
  </si>
  <si>
    <t>725840850R00</t>
  </si>
  <si>
    <t>Demontáž baterie sprchových</t>
  </si>
  <si>
    <t>725810811R00</t>
  </si>
  <si>
    <t>Demontáž ventilu výtokového nástěnného</t>
  </si>
  <si>
    <t>725119305R00</t>
  </si>
  <si>
    <t>Montáž klozetových mís kombinovaných</t>
  </si>
  <si>
    <t>64233512R1</t>
  </si>
  <si>
    <t>Klozet kombi hlub. splach., bílý, boční napouštění</t>
  </si>
  <si>
    <t>725219401R00</t>
  </si>
  <si>
    <t>Montáž umyvadel na šrouby do zdiva</t>
  </si>
  <si>
    <t>64214821R</t>
  </si>
  <si>
    <t>Umyvadlo s otvorem pro baterii, bílé</t>
  </si>
  <si>
    <t>725860109R00</t>
  </si>
  <si>
    <t>Uzávěrka zápachová umyvadlová T 1016,D 40</t>
  </si>
  <si>
    <t>725810402R00</t>
  </si>
  <si>
    <t>Ventil rohový bez přípoj. trubičky TE 66 G 1/2</t>
  </si>
  <si>
    <t>725829202R00</t>
  </si>
  <si>
    <t>Montáž baterie umyv.a dřezové nástěnné, stojánkové</t>
  </si>
  <si>
    <t>55145001R</t>
  </si>
  <si>
    <t>Baterie umyvadlová stojánková bez otvír odpadu</t>
  </si>
  <si>
    <t>725849200R00</t>
  </si>
  <si>
    <t>Montáž baterií sprchových, nastavitelná výška</t>
  </si>
  <si>
    <t>55145009R</t>
  </si>
  <si>
    <t>Baterie sprch směš nástěnná se sprch tyčí</t>
  </si>
  <si>
    <t>725229107R00</t>
  </si>
  <si>
    <t>Montáž sprchových zástěn oboustranně upevněných</t>
  </si>
  <si>
    <t>55428097.AR1</t>
  </si>
  <si>
    <t>Sprchové dveře dvoukřídlé, 89-91 cm, hliník - chrom lesk, sklo</t>
  </si>
  <si>
    <t>733120815R00</t>
  </si>
  <si>
    <t>Demontáž potrubí z hladkých trubek D 38</t>
  </si>
  <si>
    <t>733163102R00</t>
  </si>
  <si>
    <t>Potrubí z měděných trubek vytápění D 15 x 1,0 mm</t>
  </si>
  <si>
    <t>722181211RT5</t>
  </si>
  <si>
    <t>Izolace návleková MIRELON PRO tl. stěny 6 mm, vnitřní průměr 15 mm</t>
  </si>
  <si>
    <t>733167001R00</t>
  </si>
  <si>
    <t>Příplatek za zhotovení přípojky Cu 15/1</t>
  </si>
  <si>
    <t>733191923R00</t>
  </si>
  <si>
    <t>Propojení na stáv. potrubí,DN 15</t>
  </si>
  <si>
    <t>734227212RT2</t>
  </si>
  <si>
    <t>Ventil term.přímý,vnitř.z. DN 15, s termostatickou hlavicí</t>
  </si>
  <si>
    <t>913      R00</t>
  </si>
  <si>
    <t>Hzs - Vypouštění systému</t>
  </si>
  <si>
    <t>h</t>
  </si>
  <si>
    <t>913      R01</t>
  </si>
  <si>
    <t>Hzs - Napouštění systému</t>
  </si>
  <si>
    <t>735211824R00</t>
  </si>
  <si>
    <t>Demontáž otopných těles litinových délka do 2m</t>
  </si>
  <si>
    <t>735211814R00</t>
  </si>
  <si>
    <t>Demontáž otopných těles litinových délka do 0,5m</t>
  </si>
  <si>
    <t>735179110R00</t>
  </si>
  <si>
    <t>Montáž otopných těles koupelnových (žebříků)</t>
  </si>
  <si>
    <t>484518106R</t>
  </si>
  <si>
    <t>Těleso otopné trubkové Koralux Standard KS 900.600</t>
  </si>
  <si>
    <t>484518101R</t>
  </si>
  <si>
    <t>Těleso otopné trubkové Koralux Standard KS 700.400</t>
  </si>
  <si>
    <t>766661112R00</t>
  </si>
  <si>
    <t>Montáž dveří do zárubně,otevíravých 1kř.do 0,8 m</t>
  </si>
  <si>
    <t>61160401R</t>
  </si>
  <si>
    <t>Dveře vnitřní hladké 1/3 sklo 1kř. 60x197 bílé</t>
  </si>
  <si>
    <t>61160402R</t>
  </si>
  <si>
    <t>Dveře vnitřní hladké 1/3 sklo 1kř. 70x197 bílé</t>
  </si>
  <si>
    <t>766629301R00</t>
  </si>
  <si>
    <t>Montáž oken plastových plochy do 1,50 m2</t>
  </si>
  <si>
    <t>61143005R</t>
  </si>
  <si>
    <t>Okno plastové jednodílné 60 x 55 cm, sklopné</t>
  </si>
  <si>
    <t>767586203RT1</t>
  </si>
  <si>
    <t>Podhled minerální rovná hrana, kazety 60x60 cm, tl. 15 mm, schlicht</t>
  </si>
  <si>
    <t>771575102R00</t>
  </si>
  <si>
    <t>Montáž podlah keram.,režné hladké, tmel, 10x10 cm</t>
  </si>
  <si>
    <t>771575109R00</t>
  </si>
  <si>
    <t>Montáž podlah keram.,hladké, tmel, 30x30 cm</t>
  </si>
  <si>
    <t>771579791R00</t>
  </si>
  <si>
    <t>Příplatek za plochu podlah keram. do 5 m2 jednotl.</t>
  </si>
  <si>
    <t>597623072R</t>
  </si>
  <si>
    <t>Mozaika 10x10 cm šedá mat B</t>
  </si>
  <si>
    <t>59764203R</t>
  </si>
  <si>
    <t>Dlažba Taurus Granit matná 300x300x9 mm</t>
  </si>
  <si>
    <t>781475116R00</t>
  </si>
  <si>
    <t>Obklad vnitřní stěn keramický, do tmele, do 30x30 cm</t>
  </si>
  <si>
    <t>781320121R00</t>
  </si>
  <si>
    <t>Obkládání parapetů do tmele šířky do 300 mm</t>
  </si>
  <si>
    <t>597813602R</t>
  </si>
  <si>
    <t>Obkládačka např. 20x20, mat</t>
  </si>
  <si>
    <t>781111121R00</t>
  </si>
  <si>
    <t>Montáž lišt rohových, vanových a dilatačních</t>
  </si>
  <si>
    <t>283424166R</t>
  </si>
  <si>
    <t>Profil ukončovací, obkladový "oblouk" PVC, 2,5m</t>
  </si>
  <si>
    <t>783201800</t>
  </si>
  <si>
    <t>Údržba, nový nátěr zárubní</t>
  </si>
  <si>
    <t>784402801R00</t>
  </si>
  <si>
    <t>Odstranění malby oškrábáním v místnosti H do 3,8 m</t>
  </si>
  <si>
    <t>784496913R00</t>
  </si>
  <si>
    <t>Oprava, izolování nátěrem Izoprim 2x</t>
  </si>
  <si>
    <t>784498921R00</t>
  </si>
  <si>
    <t>Oprava vyhlazení stáv. povrchu výška do 3,8 m</t>
  </si>
  <si>
    <t>784191201R00</t>
  </si>
  <si>
    <t>Penetrace podkladu hloubková Primalex 1x</t>
  </si>
  <si>
    <t>784195212R00</t>
  </si>
  <si>
    <t>Malba Primalex Plus, bílá, bez penetrace, 2 x</t>
  </si>
  <si>
    <t>2101</t>
  </si>
  <si>
    <t/>
  </si>
  <si>
    <t>SUM</t>
  </si>
  <si>
    <t>END</t>
  </si>
  <si>
    <t>Celkem bez DPH</t>
  </si>
  <si>
    <t>Nemocnice Třinnec - Rekonstrukce sociálního zařízení pro dokumentační pracovnice</t>
  </si>
  <si>
    <t>Nemocnice Třinnec -  Rekonstrukce sociálního zařízení pro dokumentační pracovnice</t>
  </si>
  <si>
    <t>kpl</t>
  </si>
  <si>
    <t>Potrubí HT svodné (ležaté) zavěšené D 75 x 1,9 mm</t>
  </si>
  <si>
    <t>Potrubí HT svodné (ležaté) zavěšené D 110 x 2,7 mm</t>
  </si>
  <si>
    <t>Elektroinstalace - nový přívod z rozvaděče v patře - 25 m, rekonstrukce osvětlení (do podhledů 600x600), 2 ks odvětrání na fasádu, dvě místnosti sprch ženy a jedno WC ženy + předsíňka, jedna místnost sprcha muži a jedno WC muži + předsíňka, celkem 20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</si>
</sst>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33" sqref="E33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92" zoomScaleNormal="100" zoomScaleSheetLayoutView="75" workbookViewId="0">
      <selection activeCell="K33" sqref="K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420</v>
      </c>
      <c r="E2" s="227"/>
      <c r="F2" s="227"/>
      <c r="G2" s="227"/>
      <c r="H2" s="227"/>
      <c r="I2" s="227"/>
      <c r="J2" s="228"/>
      <c r="O2" s="2"/>
    </row>
    <row r="3" spans="1:15" ht="23.25" hidden="1" customHeight="1" x14ac:dyDescent="0.2">
      <c r="A3" s="4"/>
      <c r="B3" s="83" t="s">
        <v>43</v>
      </c>
      <c r="C3" s="84"/>
      <c r="D3" s="219"/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SUMIF(F47:F71,A16,I47:I71)+SUMIF(F47:F71,"PSU",I47:I71)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SUMIF(F47:F71,A17,I47:I71)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SUMIF(F47:F71,A18,I47:I71)</f>
        <v>0</v>
      </c>
      <c r="J18" s="210"/>
    </row>
    <row r="19" spans="1:10" ht="23.25" customHeight="1" x14ac:dyDescent="0.2">
      <c r="A19" s="141" t="s">
        <v>101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SUMIF(F47:F71,A19,I47:I71)</f>
        <v>0</v>
      </c>
      <c r="J19" s="210"/>
    </row>
    <row r="20" spans="1:10" ht="23.25" customHeight="1" x14ac:dyDescent="0.2">
      <c r="A20" s="141" t="s">
        <v>102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SUMIF(F47:F71,A20,I47:I71)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46</v>
      </c>
      <c r="C39" s="234" t="s">
        <v>45</v>
      </c>
      <c r="D39" s="235"/>
      <c r="E39" s="235"/>
      <c r="F39" s="108">
        <f>'Rozpočet Pol'!AC173</f>
        <v>0</v>
      </c>
      <c r="G39" s="109">
        <f>'Rozpočet Pol'!AD173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47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51</v>
      </c>
      <c r="C47" s="241" t="s">
        <v>52</v>
      </c>
      <c r="D47" s="242"/>
      <c r="E47" s="242"/>
      <c r="F47" s="132" t="s">
        <v>23</v>
      </c>
      <c r="G47" s="133"/>
      <c r="H47" s="133"/>
      <c r="I47" s="240">
        <f>'Rozpočet Pol'!G8</f>
        <v>0</v>
      </c>
      <c r="J47" s="240"/>
    </row>
    <row r="48" spans="1:10" ht="25.5" customHeight="1" x14ac:dyDescent="0.2">
      <c r="A48" s="122"/>
      <c r="B48" s="124" t="s">
        <v>53</v>
      </c>
      <c r="C48" s="224" t="s">
        <v>54</v>
      </c>
      <c r="D48" s="225"/>
      <c r="E48" s="225"/>
      <c r="F48" s="134" t="s">
        <v>23</v>
      </c>
      <c r="G48" s="135"/>
      <c r="H48" s="135"/>
      <c r="I48" s="223">
        <f>'Rozpočet Pol'!G17</f>
        <v>0</v>
      </c>
      <c r="J48" s="223"/>
    </row>
    <row r="49" spans="1:10" ht="25.5" customHeight="1" x14ac:dyDescent="0.2">
      <c r="A49" s="122"/>
      <c r="B49" s="124" t="s">
        <v>55</v>
      </c>
      <c r="C49" s="224" t="s">
        <v>56</v>
      </c>
      <c r="D49" s="225"/>
      <c r="E49" s="225"/>
      <c r="F49" s="134" t="s">
        <v>23</v>
      </c>
      <c r="G49" s="135"/>
      <c r="H49" s="135"/>
      <c r="I49" s="223">
        <f>'Rozpočet Pol'!G21</f>
        <v>0</v>
      </c>
      <c r="J49" s="223"/>
    </row>
    <row r="50" spans="1:10" ht="25.5" customHeight="1" x14ac:dyDescent="0.2">
      <c r="A50" s="122"/>
      <c r="B50" s="124" t="s">
        <v>57</v>
      </c>
      <c r="C50" s="224" t="s">
        <v>58</v>
      </c>
      <c r="D50" s="225"/>
      <c r="E50" s="225"/>
      <c r="F50" s="134" t="s">
        <v>23</v>
      </c>
      <c r="G50" s="135"/>
      <c r="H50" s="135"/>
      <c r="I50" s="223">
        <f>'Rozpočet Pol'!G32</f>
        <v>0</v>
      </c>
      <c r="J50" s="223"/>
    </row>
    <row r="51" spans="1:10" ht="25.5" customHeight="1" x14ac:dyDescent="0.2">
      <c r="A51" s="122"/>
      <c r="B51" s="124" t="s">
        <v>59</v>
      </c>
      <c r="C51" s="224" t="s">
        <v>60</v>
      </c>
      <c r="D51" s="225"/>
      <c r="E51" s="225"/>
      <c r="F51" s="134" t="s">
        <v>23</v>
      </c>
      <c r="G51" s="135"/>
      <c r="H51" s="135"/>
      <c r="I51" s="223">
        <f>'Rozpočet Pol'!G39</f>
        <v>0</v>
      </c>
      <c r="J51" s="223"/>
    </row>
    <row r="52" spans="1:10" ht="25.5" customHeight="1" x14ac:dyDescent="0.2">
      <c r="A52" s="122"/>
      <c r="B52" s="124" t="s">
        <v>61</v>
      </c>
      <c r="C52" s="224" t="s">
        <v>62</v>
      </c>
      <c r="D52" s="225"/>
      <c r="E52" s="225"/>
      <c r="F52" s="134" t="s">
        <v>23</v>
      </c>
      <c r="G52" s="135"/>
      <c r="H52" s="135"/>
      <c r="I52" s="223">
        <f>'Rozpočet Pol'!G44</f>
        <v>0</v>
      </c>
      <c r="J52" s="223"/>
    </row>
    <row r="53" spans="1:10" ht="25.5" customHeight="1" x14ac:dyDescent="0.2">
      <c r="A53" s="122"/>
      <c r="B53" s="124" t="s">
        <v>63</v>
      </c>
      <c r="C53" s="224" t="s">
        <v>64</v>
      </c>
      <c r="D53" s="225"/>
      <c r="E53" s="225"/>
      <c r="F53" s="134" t="s">
        <v>23</v>
      </c>
      <c r="G53" s="135"/>
      <c r="H53" s="135"/>
      <c r="I53" s="223">
        <f>'Rozpočet Pol'!G46</f>
        <v>0</v>
      </c>
      <c r="J53" s="223"/>
    </row>
    <row r="54" spans="1:10" ht="25.5" customHeight="1" x14ac:dyDescent="0.2">
      <c r="A54" s="122"/>
      <c r="B54" s="124" t="s">
        <v>65</v>
      </c>
      <c r="C54" s="224" t="s">
        <v>66</v>
      </c>
      <c r="D54" s="225"/>
      <c r="E54" s="225"/>
      <c r="F54" s="134" t="s">
        <v>23</v>
      </c>
      <c r="G54" s="135"/>
      <c r="H54" s="135"/>
      <c r="I54" s="223">
        <f>'Rozpočet Pol'!G49</f>
        <v>0</v>
      </c>
      <c r="J54" s="223"/>
    </row>
    <row r="55" spans="1:10" ht="25.5" customHeight="1" x14ac:dyDescent="0.2">
      <c r="A55" s="122"/>
      <c r="B55" s="124" t="s">
        <v>67</v>
      </c>
      <c r="C55" s="224" t="s">
        <v>68</v>
      </c>
      <c r="D55" s="225"/>
      <c r="E55" s="225"/>
      <c r="F55" s="134" t="s">
        <v>23</v>
      </c>
      <c r="G55" s="135"/>
      <c r="H55" s="135"/>
      <c r="I55" s="223">
        <f>'Rozpočet Pol'!G58</f>
        <v>0</v>
      </c>
      <c r="J55" s="223"/>
    </row>
    <row r="56" spans="1:10" ht="25.5" customHeight="1" x14ac:dyDescent="0.2">
      <c r="A56" s="122"/>
      <c r="B56" s="124" t="s">
        <v>69</v>
      </c>
      <c r="C56" s="224" t="s">
        <v>70</v>
      </c>
      <c r="D56" s="225"/>
      <c r="E56" s="225"/>
      <c r="F56" s="134" t="s">
        <v>23</v>
      </c>
      <c r="G56" s="135"/>
      <c r="H56" s="135"/>
      <c r="I56" s="223">
        <f>'Rozpočet Pol'!G77</f>
        <v>0</v>
      </c>
      <c r="J56" s="223"/>
    </row>
    <row r="57" spans="1:10" ht="25.5" customHeight="1" x14ac:dyDescent="0.2">
      <c r="A57" s="122"/>
      <c r="B57" s="124" t="s">
        <v>71</v>
      </c>
      <c r="C57" s="224" t="s">
        <v>72</v>
      </c>
      <c r="D57" s="225"/>
      <c r="E57" s="225"/>
      <c r="F57" s="134" t="s">
        <v>24</v>
      </c>
      <c r="G57" s="135"/>
      <c r="H57" s="135"/>
      <c r="I57" s="223">
        <f>'Rozpočet Pol'!G79</f>
        <v>0</v>
      </c>
      <c r="J57" s="223"/>
    </row>
    <row r="58" spans="1:10" ht="25.5" customHeight="1" x14ac:dyDescent="0.2">
      <c r="A58" s="122"/>
      <c r="B58" s="124" t="s">
        <v>73</v>
      </c>
      <c r="C58" s="224" t="s">
        <v>74</v>
      </c>
      <c r="D58" s="225"/>
      <c r="E58" s="225"/>
      <c r="F58" s="134" t="s">
        <v>24</v>
      </c>
      <c r="G58" s="135"/>
      <c r="H58" s="135"/>
      <c r="I58" s="223">
        <f>'Rozpočet Pol'!G83</f>
        <v>0</v>
      </c>
      <c r="J58" s="223"/>
    </row>
    <row r="59" spans="1:10" ht="25.5" customHeight="1" x14ac:dyDescent="0.2">
      <c r="A59" s="122"/>
      <c r="B59" s="124" t="s">
        <v>75</v>
      </c>
      <c r="C59" s="224" t="s">
        <v>76</v>
      </c>
      <c r="D59" s="225"/>
      <c r="E59" s="225"/>
      <c r="F59" s="134" t="s">
        <v>24</v>
      </c>
      <c r="G59" s="135"/>
      <c r="H59" s="135"/>
      <c r="I59" s="223">
        <f>'Rozpočet Pol'!G86</f>
        <v>0</v>
      </c>
      <c r="J59" s="223"/>
    </row>
    <row r="60" spans="1:10" ht="25.5" customHeight="1" x14ac:dyDescent="0.2">
      <c r="A60" s="122"/>
      <c r="B60" s="124" t="s">
        <v>77</v>
      </c>
      <c r="C60" s="224" t="s">
        <v>78</v>
      </c>
      <c r="D60" s="225"/>
      <c r="E60" s="225"/>
      <c r="F60" s="134" t="s">
        <v>24</v>
      </c>
      <c r="G60" s="135"/>
      <c r="H60" s="135"/>
      <c r="I60" s="223">
        <f>'Rozpočet Pol'!G101</f>
        <v>0</v>
      </c>
      <c r="J60" s="223"/>
    </row>
    <row r="61" spans="1:10" ht="25.5" customHeight="1" x14ac:dyDescent="0.2">
      <c r="A61" s="122"/>
      <c r="B61" s="124" t="s">
        <v>79</v>
      </c>
      <c r="C61" s="224" t="s">
        <v>80</v>
      </c>
      <c r="D61" s="225"/>
      <c r="E61" s="225"/>
      <c r="F61" s="134" t="s">
        <v>24</v>
      </c>
      <c r="G61" s="135"/>
      <c r="H61" s="135"/>
      <c r="I61" s="223">
        <f>'Rozpočet Pol'!G107</f>
        <v>0</v>
      </c>
      <c r="J61" s="223"/>
    </row>
    <row r="62" spans="1:10" ht="25.5" customHeight="1" x14ac:dyDescent="0.2">
      <c r="A62" s="122"/>
      <c r="B62" s="124" t="s">
        <v>81</v>
      </c>
      <c r="C62" s="224" t="s">
        <v>82</v>
      </c>
      <c r="D62" s="225"/>
      <c r="E62" s="225"/>
      <c r="F62" s="134" t="s">
        <v>24</v>
      </c>
      <c r="G62" s="135"/>
      <c r="H62" s="135"/>
      <c r="I62" s="223">
        <f>'Rozpočet Pol'!G126</f>
        <v>0</v>
      </c>
      <c r="J62" s="223"/>
    </row>
    <row r="63" spans="1:10" ht="25.5" customHeight="1" x14ac:dyDescent="0.2">
      <c r="A63" s="122"/>
      <c r="B63" s="124" t="s">
        <v>83</v>
      </c>
      <c r="C63" s="224" t="s">
        <v>84</v>
      </c>
      <c r="D63" s="225"/>
      <c r="E63" s="225"/>
      <c r="F63" s="134" t="s">
        <v>24</v>
      </c>
      <c r="G63" s="135"/>
      <c r="H63" s="135"/>
      <c r="I63" s="223">
        <f>'Rozpočet Pol'!G132</f>
        <v>0</v>
      </c>
      <c r="J63" s="223"/>
    </row>
    <row r="64" spans="1:10" ht="25.5" customHeight="1" x14ac:dyDescent="0.2">
      <c r="A64" s="122"/>
      <c r="B64" s="124" t="s">
        <v>85</v>
      </c>
      <c r="C64" s="224" t="s">
        <v>86</v>
      </c>
      <c r="D64" s="225"/>
      <c r="E64" s="225"/>
      <c r="F64" s="134" t="s">
        <v>24</v>
      </c>
      <c r="G64" s="135"/>
      <c r="H64" s="135"/>
      <c r="I64" s="223">
        <f>'Rozpočet Pol'!G134</f>
        <v>0</v>
      </c>
      <c r="J64" s="223"/>
    </row>
    <row r="65" spans="1:10" ht="25.5" customHeight="1" x14ac:dyDescent="0.2">
      <c r="A65" s="122"/>
      <c r="B65" s="124" t="s">
        <v>87</v>
      </c>
      <c r="C65" s="224" t="s">
        <v>88</v>
      </c>
      <c r="D65" s="225"/>
      <c r="E65" s="225"/>
      <c r="F65" s="134" t="s">
        <v>24</v>
      </c>
      <c r="G65" s="135"/>
      <c r="H65" s="135"/>
      <c r="I65" s="223">
        <f>'Rozpočet Pol'!G142</f>
        <v>0</v>
      </c>
      <c r="J65" s="223"/>
    </row>
    <row r="66" spans="1:10" ht="25.5" customHeight="1" x14ac:dyDescent="0.2">
      <c r="A66" s="122"/>
      <c r="B66" s="124" t="s">
        <v>89</v>
      </c>
      <c r="C66" s="224" t="s">
        <v>90</v>
      </c>
      <c r="D66" s="225"/>
      <c r="E66" s="225"/>
      <c r="F66" s="134" t="s">
        <v>24</v>
      </c>
      <c r="G66" s="135"/>
      <c r="H66" s="135"/>
      <c r="I66" s="223">
        <f>'Rozpočet Pol'!G148</f>
        <v>0</v>
      </c>
      <c r="J66" s="223"/>
    </row>
    <row r="67" spans="1:10" ht="25.5" customHeight="1" x14ac:dyDescent="0.2">
      <c r="A67" s="122"/>
      <c r="B67" s="124" t="s">
        <v>91</v>
      </c>
      <c r="C67" s="224" t="s">
        <v>92</v>
      </c>
      <c r="D67" s="225"/>
      <c r="E67" s="225"/>
      <c r="F67" s="134" t="s">
        <v>24</v>
      </c>
      <c r="G67" s="135"/>
      <c r="H67" s="135"/>
      <c r="I67" s="223">
        <f>'Rozpočet Pol'!G150</f>
        <v>0</v>
      </c>
      <c r="J67" s="223"/>
    </row>
    <row r="68" spans="1:10" ht="25.5" customHeight="1" x14ac:dyDescent="0.2">
      <c r="A68" s="122"/>
      <c r="B68" s="124" t="s">
        <v>93</v>
      </c>
      <c r="C68" s="224" t="s">
        <v>94</v>
      </c>
      <c r="D68" s="225"/>
      <c r="E68" s="225"/>
      <c r="F68" s="134" t="s">
        <v>24</v>
      </c>
      <c r="G68" s="135"/>
      <c r="H68" s="135"/>
      <c r="I68" s="223">
        <f>'Rozpočet Pol'!G156</f>
        <v>0</v>
      </c>
      <c r="J68" s="223"/>
    </row>
    <row r="69" spans="1:10" ht="25.5" customHeight="1" x14ac:dyDescent="0.2">
      <c r="A69" s="122"/>
      <c r="B69" s="124" t="s">
        <v>95</v>
      </c>
      <c r="C69" s="224" t="s">
        <v>96</v>
      </c>
      <c r="D69" s="225"/>
      <c r="E69" s="225"/>
      <c r="F69" s="134" t="s">
        <v>24</v>
      </c>
      <c r="G69" s="135"/>
      <c r="H69" s="135"/>
      <c r="I69" s="223">
        <f>'Rozpočet Pol'!G162</f>
        <v>0</v>
      </c>
      <c r="J69" s="223"/>
    </row>
    <row r="70" spans="1:10" ht="25.5" customHeight="1" x14ac:dyDescent="0.2">
      <c r="A70" s="122"/>
      <c r="B70" s="124" t="s">
        <v>97</v>
      </c>
      <c r="C70" s="224" t="s">
        <v>98</v>
      </c>
      <c r="D70" s="225"/>
      <c r="E70" s="225"/>
      <c r="F70" s="134" t="s">
        <v>24</v>
      </c>
      <c r="G70" s="135"/>
      <c r="H70" s="135"/>
      <c r="I70" s="223">
        <f>'Rozpočet Pol'!G164</f>
        <v>0</v>
      </c>
      <c r="J70" s="223"/>
    </row>
    <row r="71" spans="1:10" ht="25.5" customHeight="1" x14ac:dyDescent="0.2">
      <c r="A71" s="122"/>
      <c r="B71" s="131" t="s">
        <v>99</v>
      </c>
      <c r="C71" s="244" t="s">
        <v>100</v>
      </c>
      <c r="D71" s="245"/>
      <c r="E71" s="245"/>
      <c r="F71" s="136" t="s">
        <v>25</v>
      </c>
      <c r="G71" s="137"/>
      <c r="H71" s="137"/>
      <c r="I71" s="243">
        <f>'Rozpočet Pol'!G170</f>
        <v>0</v>
      </c>
      <c r="J71" s="243"/>
    </row>
    <row r="72" spans="1:10" ht="25.5" customHeight="1" x14ac:dyDescent="0.2">
      <c r="A72" s="123"/>
      <c r="B72" s="127" t="s">
        <v>1</v>
      </c>
      <c r="C72" s="127"/>
      <c r="D72" s="128"/>
      <c r="E72" s="128"/>
      <c r="F72" s="138"/>
      <c r="G72" s="139"/>
      <c r="H72" s="139"/>
      <c r="I72" s="246">
        <f>SUM(I47:I71)</f>
        <v>0</v>
      </c>
      <c r="J72" s="246"/>
    </row>
    <row r="73" spans="1:10" x14ac:dyDescent="0.2">
      <c r="F73" s="140"/>
      <c r="G73" s="96"/>
      <c r="H73" s="140"/>
      <c r="I73" s="96"/>
      <c r="J73" s="96"/>
    </row>
    <row r="74" spans="1:10" x14ac:dyDescent="0.2">
      <c r="F74" s="140"/>
      <c r="G74" s="96"/>
      <c r="H74" s="140"/>
      <c r="I74" s="96"/>
      <c r="J74" s="96"/>
    </row>
    <row r="75" spans="1:10" x14ac:dyDescent="0.2">
      <c r="F75" s="140"/>
      <c r="G75" s="96"/>
      <c r="H75" s="140"/>
      <c r="I75" s="96"/>
      <c r="J7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I70:J70"/>
    <mergeCell ref="C70:E70"/>
    <mergeCell ref="I71:J71"/>
    <mergeCell ref="C71:E71"/>
    <mergeCell ref="I72:J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76"/>
  <sheetViews>
    <sheetView zoomScale="115" zoomScaleNormal="115" workbookViewId="0">
      <selection activeCell="W171" sqref="W17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104</v>
      </c>
    </row>
    <row r="2" spans="1:60" ht="25.15" customHeight="1" x14ac:dyDescent="0.2">
      <c r="A2" s="145" t="s">
        <v>103</v>
      </c>
      <c r="B2" s="143"/>
      <c r="C2" s="252" t="s">
        <v>419</v>
      </c>
      <c r="D2" s="253"/>
      <c r="E2" s="253"/>
      <c r="F2" s="253"/>
      <c r="G2" s="254"/>
      <c r="AE2" t="s">
        <v>105</v>
      </c>
    </row>
    <row r="3" spans="1:60" ht="25.15" hidden="1" customHeight="1" x14ac:dyDescent="0.2">
      <c r="A3" s="146" t="s">
        <v>7</v>
      </c>
      <c r="B3" s="144"/>
      <c r="C3" s="255"/>
      <c r="D3" s="256"/>
      <c r="E3" s="256"/>
      <c r="F3" s="256"/>
      <c r="G3" s="257"/>
      <c r="AE3" t="s">
        <v>106</v>
      </c>
    </row>
    <row r="4" spans="1:60" ht="25.1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107</v>
      </c>
    </row>
    <row r="5" spans="1:60" hidden="1" x14ac:dyDescent="0.2">
      <c r="A5" s="147" t="s">
        <v>108</v>
      </c>
      <c r="B5" s="148"/>
      <c r="C5" s="149"/>
      <c r="D5" s="150"/>
      <c r="E5" s="150"/>
      <c r="F5" s="150"/>
      <c r="G5" s="151"/>
      <c r="AE5" t="s">
        <v>109</v>
      </c>
    </row>
    <row r="7" spans="1:60" ht="38.25" x14ac:dyDescent="0.2">
      <c r="A7" s="156" t="s">
        <v>110</v>
      </c>
      <c r="B7" s="157" t="s">
        <v>111</v>
      </c>
      <c r="C7" s="157" t="s">
        <v>112</v>
      </c>
      <c r="D7" s="156" t="s">
        <v>113</v>
      </c>
      <c r="E7" s="156" t="s">
        <v>114</v>
      </c>
      <c r="F7" s="152" t="s">
        <v>115</v>
      </c>
      <c r="G7" s="173" t="s">
        <v>28</v>
      </c>
      <c r="H7" s="174" t="s">
        <v>29</v>
      </c>
      <c r="I7" s="174" t="s">
        <v>116</v>
      </c>
      <c r="J7" s="174" t="s">
        <v>30</v>
      </c>
      <c r="K7" s="174" t="s">
        <v>117</v>
      </c>
      <c r="L7" s="174" t="s">
        <v>118</v>
      </c>
      <c r="M7" s="174" t="s">
        <v>119</v>
      </c>
      <c r="N7" s="174" t="s">
        <v>120</v>
      </c>
      <c r="O7" s="174" t="s">
        <v>121</v>
      </c>
      <c r="P7" s="174" t="s">
        <v>122</v>
      </c>
      <c r="Q7" s="174" t="s">
        <v>123</v>
      </c>
      <c r="R7" s="174" t="s">
        <v>124</v>
      </c>
      <c r="S7" s="174" t="s">
        <v>125</v>
      </c>
      <c r="T7" s="174" t="s">
        <v>126</v>
      </c>
      <c r="U7" s="159" t="s">
        <v>127</v>
      </c>
    </row>
    <row r="8" spans="1:60" x14ac:dyDescent="0.2">
      <c r="A8" s="175" t="s">
        <v>128</v>
      </c>
      <c r="B8" s="176" t="s">
        <v>51</v>
      </c>
      <c r="C8" s="177" t="s">
        <v>52</v>
      </c>
      <c r="D8" s="178"/>
      <c r="E8" s="179"/>
      <c r="F8" s="180"/>
      <c r="G8" s="180">
        <f>SUMIF(AE9:AE16,"&lt;&gt;NOR",G9:G16)</f>
        <v>0</v>
      </c>
      <c r="H8" s="180"/>
      <c r="I8" s="180">
        <f>SUM(I9:I16)</f>
        <v>0</v>
      </c>
      <c r="J8" s="180"/>
      <c r="K8" s="180">
        <f>SUM(K9:K16)</f>
        <v>0</v>
      </c>
      <c r="L8" s="180"/>
      <c r="M8" s="180">
        <f>SUM(M9:M16)</f>
        <v>0</v>
      </c>
      <c r="N8" s="158"/>
      <c r="O8" s="158">
        <f>SUM(O9:O16)</f>
        <v>3.6476599999999997</v>
      </c>
      <c r="P8" s="158"/>
      <c r="Q8" s="158">
        <f>SUM(Q9:Q16)</f>
        <v>6.4000000000000001E-2</v>
      </c>
      <c r="R8" s="158"/>
      <c r="S8" s="158"/>
      <c r="T8" s="175"/>
      <c r="U8" s="158">
        <f>SUM(U9:U16)</f>
        <v>29.35</v>
      </c>
      <c r="AE8" t="s">
        <v>129</v>
      </c>
    </row>
    <row r="9" spans="1:60" outlineLevel="1" x14ac:dyDescent="0.2">
      <c r="A9" s="154">
        <v>1</v>
      </c>
      <c r="B9" s="160" t="s">
        <v>130</v>
      </c>
      <c r="C9" s="193" t="s">
        <v>131</v>
      </c>
      <c r="D9" s="162" t="s">
        <v>132</v>
      </c>
      <c r="E9" s="168">
        <v>0.33</v>
      </c>
      <c r="F9" s="170"/>
      <c r="G9" s="171">
        <f t="shared" ref="G9:G16" si="0">ROUND(E9*F9,2)</f>
        <v>0</v>
      </c>
      <c r="H9" s="170"/>
      <c r="I9" s="171">
        <f t="shared" ref="I9:I16" si="1">ROUND(E9*H9,2)</f>
        <v>0</v>
      </c>
      <c r="J9" s="170"/>
      <c r="K9" s="171">
        <f t="shared" ref="K9:K16" si="2">ROUND(E9*J9,2)</f>
        <v>0</v>
      </c>
      <c r="L9" s="171">
        <v>21</v>
      </c>
      <c r="M9" s="171">
        <f t="shared" ref="M9:M16" si="3">G9*(1+L9/100)</f>
        <v>0</v>
      </c>
      <c r="N9" s="163">
        <v>0.26563999999999999</v>
      </c>
      <c r="O9" s="163">
        <f t="shared" ref="O9:O16" si="4">ROUND(E9*N9,5)</f>
        <v>8.7660000000000002E-2</v>
      </c>
      <c r="P9" s="163">
        <v>0</v>
      </c>
      <c r="Q9" s="163">
        <f t="shared" ref="Q9:Q16" si="5">ROUND(E9*P9,5)</f>
        <v>0</v>
      </c>
      <c r="R9" s="163"/>
      <c r="S9" s="163"/>
      <c r="T9" s="164">
        <v>1.621</v>
      </c>
      <c r="U9" s="163">
        <f t="shared" ref="U9:U16" si="6">ROUND(E9*T9,2)</f>
        <v>0.53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133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134</v>
      </c>
      <c r="C10" s="193" t="s">
        <v>135</v>
      </c>
      <c r="D10" s="162" t="s">
        <v>132</v>
      </c>
      <c r="E10" s="168">
        <v>0.49199999999999999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0.47738000000000003</v>
      </c>
      <c r="O10" s="163">
        <f t="shared" si="4"/>
        <v>0.23487</v>
      </c>
      <c r="P10" s="163">
        <v>0</v>
      </c>
      <c r="Q10" s="163">
        <f t="shared" si="5"/>
        <v>0</v>
      </c>
      <c r="R10" s="163"/>
      <c r="S10" s="163"/>
      <c r="T10" s="164">
        <v>2.2360000000000002</v>
      </c>
      <c r="U10" s="163">
        <f t="shared" si="6"/>
        <v>1.1000000000000001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133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136</v>
      </c>
      <c r="C11" s="193" t="s">
        <v>137</v>
      </c>
      <c r="D11" s="162" t="s">
        <v>132</v>
      </c>
      <c r="E11" s="168">
        <v>11.7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5.654E-2</v>
      </c>
      <c r="O11" s="163">
        <f t="shared" si="4"/>
        <v>0.66152</v>
      </c>
      <c r="P11" s="163">
        <v>0</v>
      </c>
      <c r="Q11" s="163">
        <f t="shared" si="5"/>
        <v>0</v>
      </c>
      <c r="R11" s="163"/>
      <c r="S11" s="163"/>
      <c r="T11" s="164">
        <v>0.51744999999999997</v>
      </c>
      <c r="U11" s="163">
        <f t="shared" si="6"/>
        <v>6.05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133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138</v>
      </c>
      <c r="C12" s="193" t="s">
        <v>139</v>
      </c>
      <c r="D12" s="162" t="s">
        <v>132</v>
      </c>
      <c r="E12" s="168">
        <v>10.311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7.4709999999999999E-2</v>
      </c>
      <c r="O12" s="163">
        <f t="shared" si="4"/>
        <v>0.77032999999999996</v>
      </c>
      <c r="P12" s="163">
        <v>0</v>
      </c>
      <c r="Q12" s="163">
        <f t="shared" si="5"/>
        <v>0</v>
      </c>
      <c r="R12" s="163"/>
      <c r="S12" s="163"/>
      <c r="T12" s="164">
        <v>0.52915000000000001</v>
      </c>
      <c r="U12" s="163">
        <f t="shared" si="6"/>
        <v>5.46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133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140</v>
      </c>
      <c r="C13" s="193" t="s">
        <v>141</v>
      </c>
      <c r="D13" s="162" t="s">
        <v>142</v>
      </c>
      <c r="E13" s="168">
        <v>22.65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1.0200000000000001E-3</v>
      </c>
      <c r="O13" s="163">
        <f t="shared" si="4"/>
        <v>2.3099999999999999E-2</v>
      </c>
      <c r="P13" s="163">
        <v>0</v>
      </c>
      <c r="Q13" s="163">
        <f t="shared" si="5"/>
        <v>0</v>
      </c>
      <c r="R13" s="163"/>
      <c r="S13" s="163"/>
      <c r="T13" s="164">
        <v>0.223</v>
      </c>
      <c r="U13" s="163">
        <f t="shared" si="6"/>
        <v>5.05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133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143</v>
      </c>
      <c r="C14" s="193" t="s">
        <v>144</v>
      </c>
      <c r="D14" s="162" t="s">
        <v>142</v>
      </c>
      <c r="E14" s="168">
        <v>6.14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8.0000000000000007E-5</v>
      </c>
      <c r="O14" s="163">
        <f t="shared" si="4"/>
        <v>4.8999999999999998E-4</v>
      </c>
      <c r="P14" s="163">
        <v>0</v>
      </c>
      <c r="Q14" s="163">
        <f t="shared" si="5"/>
        <v>0</v>
      </c>
      <c r="R14" s="163"/>
      <c r="S14" s="163"/>
      <c r="T14" s="164">
        <v>0.18</v>
      </c>
      <c r="U14" s="163">
        <f t="shared" si="6"/>
        <v>1.1100000000000001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133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7</v>
      </c>
      <c r="B15" s="160" t="s">
        <v>145</v>
      </c>
      <c r="C15" s="193" t="s">
        <v>146</v>
      </c>
      <c r="D15" s="162" t="s">
        <v>132</v>
      </c>
      <c r="E15" s="168">
        <v>7.371999999999999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0.23976</v>
      </c>
      <c r="O15" s="163">
        <f t="shared" si="4"/>
        <v>1.7675099999999999</v>
      </c>
      <c r="P15" s="163">
        <v>0</v>
      </c>
      <c r="Q15" s="163">
        <f t="shared" si="5"/>
        <v>0</v>
      </c>
      <c r="R15" s="163"/>
      <c r="S15" s="163"/>
      <c r="T15" s="164">
        <v>1.0329999999999999</v>
      </c>
      <c r="U15" s="163">
        <f t="shared" si="6"/>
        <v>7.62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133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147</v>
      </c>
      <c r="C16" s="193" t="s">
        <v>148</v>
      </c>
      <c r="D16" s="162" t="s">
        <v>149</v>
      </c>
      <c r="E16" s="168">
        <v>1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0.10218000000000001</v>
      </c>
      <c r="O16" s="163">
        <f t="shared" si="4"/>
        <v>0.10218000000000001</v>
      </c>
      <c r="P16" s="163">
        <v>6.4000000000000001E-2</v>
      </c>
      <c r="Q16" s="163">
        <f t="shared" si="5"/>
        <v>6.4000000000000001E-2</v>
      </c>
      <c r="R16" s="163"/>
      <c r="S16" s="163"/>
      <c r="T16" s="164">
        <v>2.4275600000000002</v>
      </c>
      <c r="U16" s="163">
        <f t="shared" si="6"/>
        <v>2.4300000000000002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150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128</v>
      </c>
      <c r="B17" s="161" t="s">
        <v>53</v>
      </c>
      <c r="C17" s="194" t="s">
        <v>54</v>
      </c>
      <c r="D17" s="165"/>
      <c r="E17" s="169"/>
      <c r="F17" s="172"/>
      <c r="G17" s="172">
        <f>SUMIF(AE18:AE20,"&lt;&gt;NOR",G18:G20)</f>
        <v>0</v>
      </c>
      <c r="H17" s="172"/>
      <c r="I17" s="172">
        <f>SUM(I18:I20)</f>
        <v>0</v>
      </c>
      <c r="J17" s="172"/>
      <c r="K17" s="172">
        <f>SUM(K18:K20)</f>
        <v>0</v>
      </c>
      <c r="L17" s="172"/>
      <c r="M17" s="172">
        <f>SUM(M18:M20)</f>
        <v>0</v>
      </c>
      <c r="N17" s="166"/>
      <c r="O17" s="166">
        <f>SUM(O18:O20)</f>
        <v>0.24909000000000001</v>
      </c>
      <c r="P17" s="166"/>
      <c r="Q17" s="166">
        <f>SUM(Q18:Q20)</f>
        <v>0</v>
      </c>
      <c r="R17" s="166"/>
      <c r="S17" s="166"/>
      <c r="T17" s="167"/>
      <c r="U17" s="166">
        <f>SUM(U18:U20)</f>
        <v>8.98</v>
      </c>
      <c r="AE17" t="s">
        <v>129</v>
      </c>
    </row>
    <row r="18" spans="1:60" outlineLevel="1" x14ac:dyDescent="0.2">
      <c r="A18" s="154">
        <v>9</v>
      </c>
      <c r="B18" s="160" t="s">
        <v>151</v>
      </c>
      <c r="C18" s="193" t="s">
        <v>152</v>
      </c>
      <c r="D18" s="162" t="s">
        <v>132</v>
      </c>
      <c r="E18" s="168">
        <v>3.8540000000000001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3">
        <v>1.2529999999999999E-2</v>
      </c>
      <c r="O18" s="163">
        <f>ROUND(E18*N18,5)</f>
        <v>4.829E-2</v>
      </c>
      <c r="P18" s="163">
        <v>0</v>
      </c>
      <c r="Q18" s="163">
        <f>ROUND(E18*P18,5)</f>
        <v>0</v>
      </c>
      <c r="R18" s="163"/>
      <c r="S18" s="163"/>
      <c r="T18" s="164">
        <v>0.95</v>
      </c>
      <c r="U18" s="163">
        <f>ROUND(E18*T18,2)</f>
        <v>3.66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133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10</v>
      </c>
      <c r="B19" s="160" t="s">
        <v>153</v>
      </c>
      <c r="C19" s="193" t="s">
        <v>154</v>
      </c>
      <c r="D19" s="162" t="s">
        <v>132</v>
      </c>
      <c r="E19" s="168">
        <v>3.8540000000000001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3">
        <v>0</v>
      </c>
      <c r="O19" s="163">
        <f>ROUND(E19*N19,5)</f>
        <v>0</v>
      </c>
      <c r="P19" s="163">
        <v>0</v>
      </c>
      <c r="Q19" s="163">
        <f>ROUND(E19*P19,5)</f>
        <v>0</v>
      </c>
      <c r="R19" s="163"/>
      <c r="S19" s="163"/>
      <c r="T19" s="164">
        <v>0.57999999999999996</v>
      </c>
      <c r="U19" s="163">
        <f>ROUND(E19*T19,2)</f>
        <v>2.2400000000000002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133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11</v>
      </c>
      <c r="B20" s="160" t="s">
        <v>155</v>
      </c>
      <c r="C20" s="193" t="s">
        <v>156</v>
      </c>
      <c r="D20" s="162" t="s">
        <v>149</v>
      </c>
      <c r="E20" s="168">
        <v>4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3">
        <v>5.0200000000000002E-2</v>
      </c>
      <c r="O20" s="163">
        <f>ROUND(E20*N20,5)</f>
        <v>0.20080000000000001</v>
      </c>
      <c r="P20" s="163">
        <v>0</v>
      </c>
      <c r="Q20" s="163">
        <f>ROUND(E20*P20,5)</f>
        <v>0</v>
      </c>
      <c r="R20" s="163"/>
      <c r="S20" s="163"/>
      <c r="T20" s="164">
        <v>0.77</v>
      </c>
      <c r="U20" s="163">
        <f>ROUND(E20*T20,2)</f>
        <v>3.08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133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55" t="s">
        <v>128</v>
      </c>
      <c r="B21" s="161" t="s">
        <v>55</v>
      </c>
      <c r="C21" s="194" t="s">
        <v>56</v>
      </c>
      <c r="D21" s="165"/>
      <c r="E21" s="169"/>
      <c r="F21" s="172"/>
      <c r="G21" s="172">
        <f>SUMIF(AE22:AE31,"&lt;&gt;NOR",G22:G31)</f>
        <v>0</v>
      </c>
      <c r="H21" s="172"/>
      <c r="I21" s="172">
        <f>SUM(I22:I31)</f>
        <v>0</v>
      </c>
      <c r="J21" s="172"/>
      <c r="K21" s="172">
        <f>SUM(K22:K31)</f>
        <v>0</v>
      </c>
      <c r="L21" s="172"/>
      <c r="M21" s="172">
        <f>SUM(M22:M31)</f>
        <v>0</v>
      </c>
      <c r="N21" s="166"/>
      <c r="O21" s="166">
        <f>SUM(O22:O31)</f>
        <v>2.2685499999999998</v>
      </c>
      <c r="P21" s="166"/>
      <c r="Q21" s="166">
        <f>SUM(Q22:Q31)</f>
        <v>0</v>
      </c>
      <c r="R21" s="166"/>
      <c r="S21" s="166"/>
      <c r="T21" s="167"/>
      <c r="U21" s="166">
        <f>SUM(U22:U31)</f>
        <v>72.960000000000008</v>
      </c>
      <c r="AE21" t="s">
        <v>129</v>
      </c>
    </row>
    <row r="22" spans="1:60" ht="22.5" outlineLevel="1" x14ac:dyDescent="0.2">
      <c r="A22" s="154">
        <v>12</v>
      </c>
      <c r="B22" s="160" t="s">
        <v>157</v>
      </c>
      <c r="C22" s="193" t="s">
        <v>158</v>
      </c>
      <c r="D22" s="162" t="s">
        <v>142</v>
      </c>
      <c r="E22" s="168">
        <v>22.5</v>
      </c>
      <c r="F22" s="170"/>
      <c r="G22" s="171">
        <f t="shared" ref="G22:G31" si="7">ROUND(E22*F22,2)</f>
        <v>0</v>
      </c>
      <c r="H22" s="170"/>
      <c r="I22" s="171">
        <f t="shared" ref="I22:I31" si="8">ROUND(E22*H22,2)</f>
        <v>0</v>
      </c>
      <c r="J22" s="170"/>
      <c r="K22" s="171">
        <f t="shared" ref="K22:K31" si="9">ROUND(E22*J22,2)</f>
        <v>0</v>
      </c>
      <c r="L22" s="171">
        <v>21</v>
      </c>
      <c r="M22" s="171">
        <f t="shared" ref="M22:M31" si="10">G22*(1+L22/100)</f>
        <v>0</v>
      </c>
      <c r="N22" s="163">
        <v>8.6599999999999993E-3</v>
      </c>
      <c r="O22" s="163">
        <f t="shared" ref="O22:O31" si="11">ROUND(E22*N22,5)</f>
        <v>0.19485</v>
      </c>
      <c r="P22" s="163">
        <v>0</v>
      </c>
      <c r="Q22" s="163">
        <f t="shared" ref="Q22:Q31" si="12">ROUND(E22*P22,5)</f>
        <v>0</v>
      </c>
      <c r="R22" s="163"/>
      <c r="S22" s="163"/>
      <c r="T22" s="164">
        <v>0.186</v>
      </c>
      <c r="U22" s="163">
        <f t="shared" ref="U22:U31" si="13">ROUND(E22*T22,2)</f>
        <v>4.1900000000000004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133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54">
        <v>13</v>
      </c>
      <c r="B23" s="160" t="s">
        <v>159</v>
      </c>
      <c r="C23" s="193" t="s">
        <v>160</v>
      </c>
      <c r="D23" s="162" t="s">
        <v>142</v>
      </c>
      <c r="E23" s="168">
        <v>6</v>
      </c>
      <c r="F23" s="170"/>
      <c r="G23" s="171">
        <f t="shared" si="7"/>
        <v>0</v>
      </c>
      <c r="H23" s="170"/>
      <c r="I23" s="171">
        <f t="shared" si="8"/>
        <v>0</v>
      </c>
      <c r="J23" s="170"/>
      <c r="K23" s="171">
        <f t="shared" si="9"/>
        <v>0</v>
      </c>
      <c r="L23" s="171">
        <v>21</v>
      </c>
      <c r="M23" s="171">
        <f t="shared" si="10"/>
        <v>0</v>
      </c>
      <c r="N23" s="163">
        <v>4.3299999999999996E-3</v>
      </c>
      <c r="O23" s="163">
        <f t="shared" si="11"/>
        <v>2.598E-2</v>
      </c>
      <c r="P23" s="163">
        <v>0</v>
      </c>
      <c r="Q23" s="163">
        <f t="shared" si="12"/>
        <v>0</v>
      </c>
      <c r="R23" s="163"/>
      <c r="S23" s="163"/>
      <c r="T23" s="164">
        <v>0.152</v>
      </c>
      <c r="U23" s="163">
        <f t="shared" si="13"/>
        <v>0.91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133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14</v>
      </c>
      <c r="B24" s="160" t="s">
        <v>161</v>
      </c>
      <c r="C24" s="193" t="s">
        <v>162</v>
      </c>
      <c r="D24" s="162" t="s">
        <v>132</v>
      </c>
      <c r="E24" s="168">
        <v>49.670000000000009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63">
        <v>1.038E-2</v>
      </c>
      <c r="O24" s="163">
        <f t="shared" si="11"/>
        <v>0.51556999999999997</v>
      </c>
      <c r="P24" s="163">
        <v>0</v>
      </c>
      <c r="Q24" s="163">
        <f t="shared" si="12"/>
        <v>0</v>
      </c>
      <c r="R24" s="163"/>
      <c r="S24" s="163"/>
      <c r="T24" s="164">
        <v>0.33688000000000001</v>
      </c>
      <c r="U24" s="163">
        <f t="shared" si="13"/>
        <v>16.73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15</v>
      </c>
      <c r="B25" s="160" t="s">
        <v>163</v>
      </c>
      <c r="C25" s="193" t="s">
        <v>164</v>
      </c>
      <c r="D25" s="162" t="s">
        <v>132</v>
      </c>
      <c r="E25" s="168">
        <v>54.400000000000006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63">
        <v>3.9899999999999996E-3</v>
      </c>
      <c r="O25" s="163">
        <f t="shared" si="11"/>
        <v>0.21706</v>
      </c>
      <c r="P25" s="163">
        <v>0</v>
      </c>
      <c r="Q25" s="163">
        <f t="shared" si="12"/>
        <v>0</v>
      </c>
      <c r="R25" s="163"/>
      <c r="S25" s="163"/>
      <c r="T25" s="164">
        <v>9.5899999999999999E-2</v>
      </c>
      <c r="U25" s="163">
        <f t="shared" si="13"/>
        <v>5.22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133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16</v>
      </c>
      <c r="B26" s="160" t="s">
        <v>165</v>
      </c>
      <c r="C26" s="193" t="s">
        <v>166</v>
      </c>
      <c r="D26" s="162" t="s">
        <v>132</v>
      </c>
      <c r="E26" s="168">
        <v>0.98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63">
        <v>3.4909999999999997E-2</v>
      </c>
      <c r="O26" s="163">
        <f t="shared" si="11"/>
        <v>3.4209999999999997E-2</v>
      </c>
      <c r="P26" s="163">
        <v>0</v>
      </c>
      <c r="Q26" s="163">
        <f t="shared" si="12"/>
        <v>0</v>
      </c>
      <c r="R26" s="163"/>
      <c r="S26" s="163"/>
      <c r="T26" s="164">
        <v>1.1841699999999999</v>
      </c>
      <c r="U26" s="163">
        <f t="shared" si="13"/>
        <v>1.1599999999999999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133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17</v>
      </c>
      <c r="B27" s="160" t="s">
        <v>167</v>
      </c>
      <c r="C27" s="193" t="s">
        <v>168</v>
      </c>
      <c r="D27" s="162" t="s">
        <v>149</v>
      </c>
      <c r="E27" s="168">
        <v>4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3">
        <v>1.074E-2</v>
      </c>
      <c r="O27" s="163">
        <f t="shared" si="11"/>
        <v>4.2959999999999998E-2</v>
      </c>
      <c r="P27" s="163">
        <v>0</v>
      </c>
      <c r="Q27" s="163">
        <f t="shared" si="12"/>
        <v>0</v>
      </c>
      <c r="R27" s="163"/>
      <c r="S27" s="163"/>
      <c r="T27" s="164">
        <v>0.51171</v>
      </c>
      <c r="U27" s="163">
        <f t="shared" si="13"/>
        <v>2.0499999999999998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18</v>
      </c>
      <c r="B28" s="160" t="s">
        <v>169</v>
      </c>
      <c r="C28" s="193" t="s">
        <v>170</v>
      </c>
      <c r="D28" s="162" t="s">
        <v>132</v>
      </c>
      <c r="E28" s="168">
        <v>108.313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5.0000000000000002E-5</v>
      </c>
      <c r="O28" s="163">
        <f t="shared" si="11"/>
        <v>5.4200000000000003E-3</v>
      </c>
      <c r="P28" s="163">
        <v>0</v>
      </c>
      <c r="Q28" s="163">
        <f t="shared" si="12"/>
        <v>0</v>
      </c>
      <c r="R28" s="163"/>
      <c r="S28" s="163"/>
      <c r="T28" s="164">
        <v>7.0000000000000007E-2</v>
      </c>
      <c r="U28" s="163">
        <f t="shared" si="13"/>
        <v>7.58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133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19</v>
      </c>
      <c r="B29" s="160" t="s">
        <v>171</v>
      </c>
      <c r="C29" s="193" t="s">
        <v>172</v>
      </c>
      <c r="D29" s="162" t="s">
        <v>132</v>
      </c>
      <c r="E29" s="168">
        <v>18.858000000000001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3">
        <v>4.3800000000000002E-3</v>
      </c>
      <c r="O29" s="163">
        <f t="shared" si="11"/>
        <v>8.2600000000000007E-2</v>
      </c>
      <c r="P29" s="163">
        <v>0</v>
      </c>
      <c r="Q29" s="163">
        <f t="shared" si="12"/>
        <v>0</v>
      </c>
      <c r="R29" s="163"/>
      <c r="S29" s="163"/>
      <c r="T29" s="164">
        <v>0.36199999999999999</v>
      </c>
      <c r="U29" s="163">
        <f t="shared" si="13"/>
        <v>6.83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133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20</v>
      </c>
      <c r="B30" s="160" t="s">
        <v>173</v>
      </c>
      <c r="C30" s="193" t="s">
        <v>174</v>
      </c>
      <c r="D30" s="162" t="s">
        <v>132</v>
      </c>
      <c r="E30" s="168">
        <v>24.256999999999998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3">
        <v>4.4099999999999999E-3</v>
      </c>
      <c r="O30" s="163">
        <f t="shared" si="11"/>
        <v>0.10697</v>
      </c>
      <c r="P30" s="163">
        <v>0</v>
      </c>
      <c r="Q30" s="163">
        <f t="shared" si="12"/>
        <v>0</v>
      </c>
      <c r="R30" s="163"/>
      <c r="S30" s="163"/>
      <c r="T30" s="164">
        <v>0.245</v>
      </c>
      <c r="U30" s="163">
        <f t="shared" si="13"/>
        <v>5.94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133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21</v>
      </c>
      <c r="B31" s="160" t="s">
        <v>175</v>
      </c>
      <c r="C31" s="193" t="s">
        <v>176</v>
      </c>
      <c r="D31" s="162" t="s">
        <v>132</v>
      </c>
      <c r="E31" s="168">
        <v>62.079000000000001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3">
        <v>1.6799999999999999E-2</v>
      </c>
      <c r="O31" s="163">
        <f t="shared" si="11"/>
        <v>1.0429299999999999</v>
      </c>
      <c r="P31" s="163">
        <v>0</v>
      </c>
      <c r="Q31" s="163">
        <f t="shared" si="12"/>
        <v>0</v>
      </c>
      <c r="R31" s="163"/>
      <c r="S31" s="163"/>
      <c r="T31" s="164">
        <v>0.36</v>
      </c>
      <c r="U31" s="163">
        <f t="shared" si="13"/>
        <v>22.35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133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128</v>
      </c>
      <c r="B32" s="161" t="s">
        <v>57</v>
      </c>
      <c r="C32" s="194" t="s">
        <v>58</v>
      </c>
      <c r="D32" s="165"/>
      <c r="E32" s="169"/>
      <c r="F32" s="172"/>
      <c r="G32" s="172">
        <f>SUMIF(AE33:AE38,"&lt;&gt;NOR",G33:G38)</f>
        <v>0</v>
      </c>
      <c r="H32" s="172"/>
      <c r="I32" s="172">
        <f>SUM(I33:I38)</f>
        <v>0</v>
      </c>
      <c r="J32" s="172"/>
      <c r="K32" s="172">
        <f>SUM(K33:K38)</f>
        <v>0</v>
      </c>
      <c r="L32" s="172"/>
      <c r="M32" s="172">
        <f>SUM(M33:M38)</f>
        <v>0</v>
      </c>
      <c r="N32" s="166"/>
      <c r="O32" s="166">
        <f>SUM(O33:O38)</f>
        <v>3.0157900000000004</v>
      </c>
      <c r="P32" s="166"/>
      <c r="Q32" s="166">
        <f>SUM(Q33:Q38)</f>
        <v>0</v>
      </c>
      <c r="R32" s="166"/>
      <c r="S32" s="166"/>
      <c r="T32" s="167"/>
      <c r="U32" s="166">
        <f>SUM(U33:U38)</f>
        <v>11.76</v>
      </c>
      <c r="AE32" t="s">
        <v>129</v>
      </c>
    </row>
    <row r="33" spans="1:60" outlineLevel="1" x14ac:dyDescent="0.2">
      <c r="A33" s="154">
        <v>22</v>
      </c>
      <c r="B33" s="160" t="s">
        <v>177</v>
      </c>
      <c r="C33" s="193" t="s">
        <v>178</v>
      </c>
      <c r="D33" s="162" t="s">
        <v>132</v>
      </c>
      <c r="E33" s="168">
        <v>0.58499999999999996</v>
      </c>
      <c r="F33" s="170"/>
      <c r="G33" s="171">
        <f t="shared" ref="G33:G38" si="14">ROUND(E33*F33,2)</f>
        <v>0</v>
      </c>
      <c r="H33" s="170"/>
      <c r="I33" s="171">
        <f t="shared" ref="I33:I38" si="15">ROUND(E33*H33,2)</f>
        <v>0</v>
      </c>
      <c r="J33" s="170"/>
      <c r="K33" s="171">
        <f t="shared" ref="K33:K38" si="16">ROUND(E33*J33,2)</f>
        <v>0</v>
      </c>
      <c r="L33" s="171">
        <v>21</v>
      </c>
      <c r="M33" s="171">
        <f t="shared" ref="M33:M38" si="17">G33*(1+L33/100)</f>
        <v>0</v>
      </c>
      <c r="N33" s="163">
        <v>0.10237</v>
      </c>
      <c r="O33" s="163">
        <f t="shared" ref="O33:O38" si="18">ROUND(E33*N33,5)</f>
        <v>5.9889999999999999E-2</v>
      </c>
      <c r="P33" s="163">
        <v>0</v>
      </c>
      <c r="Q33" s="163">
        <f t="shared" ref="Q33:Q38" si="19">ROUND(E33*P33,5)</f>
        <v>0</v>
      </c>
      <c r="R33" s="163"/>
      <c r="S33" s="163"/>
      <c r="T33" s="164">
        <v>0.80700000000000005</v>
      </c>
      <c r="U33" s="163">
        <f t="shared" ref="U33:U38" si="20">ROUND(E33*T33,2)</f>
        <v>0.47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133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23</v>
      </c>
      <c r="B34" s="160" t="s">
        <v>179</v>
      </c>
      <c r="C34" s="193" t="s">
        <v>180</v>
      </c>
      <c r="D34" s="162" t="s">
        <v>132</v>
      </c>
      <c r="E34" s="168">
        <v>16.258199999999999</v>
      </c>
      <c r="F34" s="170"/>
      <c r="G34" s="171">
        <f t="shared" si="14"/>
        <v>0</v>
      </c>
      <c r="H34" s="170"/>
      <c r="I34" s="171">
        <f t="shared" si="15"/>
        <v>0</v>
      </c>
      <c r="J34" s="170"/>
      <c r="K34" s="171">
        <f t="shared" si="16"/>
        <v>0</v>
      </c>
      <c r="L34" s="171">
        <v>21</v>
      </c>
      <c r="M34" s="171">
        <f t="shared" si="17"/>
        <v>0</v>
      </c>
      <c r="N34" s="163">
        <v>0</v>
      </c>
      <c r="O34" s="163">
        <f t="shared" si="18"/>
        <v>0</v>
      </c>
      <c r="P34" s="163">
        <v>0</v>
      </c>
      <c r="Q34" s="163">
        <f t="shared" si="19"/>
        <v>0</v>
      </c>
      <c r="R34" s="163"/>
      <c r="S34" s="163"/>
      <c r="T34" s="164">
        <v>1.6E-2</v>
      </c>
      <c r="U34" s="163">
        <f t="shared" si="20"/>
        <v>0.26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133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24</v>
      </c>
      <c r="B35" s="160" t="s">
        <v>181</v>
      </c>
      <c r="C35" s="193" t="s">
        <v>182</v>
      </c>
      <c r="D35" s="162" t="s">
        <v>183</v>
      </c>
      <c r="E35" s="168">
        <v>1.150736</v>
      </c>
      <c r="F35" s="170"/>
      <c r="G35" s="171">
        <f t="shared" si="14"/>
        <v>0</v>
      </c>
      <c r="H35" s="170"/>
      <c r="I35" s="171">
        <f t="shared" si="15"/>
        <v>0</v>
      </c>
      <c r="J35" s="170"/>
      <c r="K35" s="171">
        <f t="shared" si="16"/>
        <v>0</v>
      </c>
      <c r="L35" s="171">
        <v>21</v>
      </c>
      <c r="M35" s="171">
        <f t="shared" si="17"/>
        <v>0</v>
      </c>
      <c r="N35" s="163">
        <v>2.02</v>
      </c>
      <c r="O35" s="163">
        <f t="shared" si="18"/>
        <v>2.3244899999999999</v>
      </c>
      <c r="P35" s="163">
        <v>0</v>
      </c>
      <c r="Q35" s="163">
        <f t="shared" si="19"/>
        <v>0</v>
      </c>
      <c r="R35" s="163"/>
      <c r="S35" s="163"/>
      <c r="T35" s="164">
        <v>3.2130000000000001</v>
      </c>
      <c r="U35" s="163">
        <f t="shared" si="20"/>
        <v>3.7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133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25</v>
      </c>
      <c r="B36" s="160" t="s">
        <v>184</v>
      </c>
      <c r="C36" s="193" t="s">
        <v>185</v>
      </c>
      <c r="D36" s="162" t="s">
        <v>132</v>
      </c>
      <c r="E36" s="168">
        <v>1.8740000000000001</v>
      </c>
      <c r="F36" s="170"/>
      <c r="G36" s="171">
        <f t="shared" si="14"/>
        <v>0</v>
      </c>
      <c r="H36" s="170"/>
      <c r="I36" s="171">
        <f t="shared" si="15"/>
        <v>0</v>
      </c>
      <c r="J36" s="170"/>
      <c r="K36" s="171">
        <f t="shared" si="16"/>
        <v>0</v>
      </c>
      <c r="L36" s="171">
        <v>21</v>
      </c>
      <c r="M36" s="171">
        <f t="shared" si="17"/>
        <v>0</v>
      </c>
      <c r="N36" s="163">
        <v>0.18431</v>
      </c>
      <c r="O36" s="163">
        <f t="shared" si="18"/>
        <v>0.34539999999999998</v>
      </c>
      <c r="P36" s="163">
        <v>0</v>
      </c>
      <c r="Q36" s="163">
        <f t="shared" si="19"/>
        <v>0</v>
      </c>
      <c r="R36" s="163"/>
      <c r="S36" s="163"/>
      <c r="T36" s="164">
        <v>0.62</v>
      </c>
      <c r="U36" s="163">
        <f t="shared" si="20"/>
        <v>1.1599999999999999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133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26</v>
      </c>
      <c r="B37" s="160" t="s">
        <v>186</v>
      </c>
      <c r="C37" s="193" t="s">
        <v>187</v>
      </c>
      <c r="D37" s="162" t="s">
        <v>132</v>
      </c>
      <c r="E37" s="168">
        <v>14.3842</v>
      </c>
      <c r="F37" s="170"/>
      <c r="G37" s="171">
        <f t="shared" si="14"/>
        <v>0</v>
      </c>
      <c r="H37" s="170"/>
      <c r="I37" s="171">
        <f t="shared" si="15"/>
        <v>0</v>
      </c>
      <c r="J37" s="170"/>
      <c r="K37" s="171">
        <f t="shared" si="16"/>
        <v>0</v>
      </c>
      <c r="L37" s="171">
        <v>21</v>
      </c>
      <c r="M37" s="171">
        <f t="shared" si="17"/>
        <v>0</v>
      </c>
      <c r="N37" s="163">
        <v>1.5910000000000001E-2</v>
      </c>
      <c r="O37" s="163">
        <f t="shared" si="18"/>
        <v>0.22885</v>
      </c>
      <c r="P37" s="163">
        <v>0</v>
      </c>
      <c r="Q37" s="163">
        <f t="shared" si="19"/>
        <v>0</v>
      </c>
      <c r="R37" s="163"/>
      <c r="S37" s="163"/>
      <c r="T37" s="164">
        <v>0.372</v>
      </c>
      <c r="U37" s="163">
        <f t="shared" si="20"/>
        <v>5.35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133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27</v>
      </c>
      <c r="B38" s="160" t="s">
        <v>188</v>
      </c>
      <c r="C38" s="193" t="s">
        <v>189</v>
      </c>
      <c r="D38" s="162" t="s">
        <v>190</v>
      </c>
      <c r="E38" s="168">
        <v>5.3607036560000002E-2</v>
      </c>
      <c r="F38" s="170"/>
      <c r="G38" s="171">
        <f t="shared" si="14"/>
        <v>0</v>
      </c>
      <c r="H38" s="170"/>
      <c r="I38" s="171">
        <f t="shared" si="15"/>
        <v>0</v>
      </c>
      <c r="J38" s="170"/>
      <c r="K38" s="171">
        <f t="shared" si="16"/>
        <v>0</v>
      </c>
      <c r="L38" s="171">
        <v>21</v>
      </c>
      <c r="M38" s="171">
        <f t="shared" si="17"/>
        <v>0</v>
      </c>
      <c r="N38" s="163">
        <v>1.0662499999999999</v>
      </c>
      <c r="O38" s="163">
        <f t="shared" si="18"/>
        <v>5.7160000000000002E-2</v>
      </c>
      <c r="P38" s="163">
        <v>0</v>
      </c>
      <c r="Q38" s="163">
        <f t="shared" si="19"/>
        <v>0</v>
      </c>
      <c r="R38" s="163"/>
      <c r="S38" s="163"/>
      <c r="T38" s="164">
        <v>15.231</v>
      </c>
      <c r="U38" s="163">
        <f t="shared" si="20"/>
        <v>0.82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133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128</v>
      </c>
      <c r="B39" s="161" t="s">
        <v>59</v>
      </c>
      <c r="C39" s="194" t="s">
        <v>60</v>
      </c>
      <c r="D39" s="165"/>
      <c r="E39" s="169"/>
      <c r="F39" s="172"/>
      <c r="G39" s="172">
        <f>SUMIF(AE40:AE43,"&lt;&gt;NOR",G40:G43)</f>
        <v>0</v>
      </c>
      <c r="H39" s="172"/>
      <c r="I39" s="172">
        <f>SUM(I40:I43)</f>
        <v>0</v>
      </c>
      <c r="J39" s="172"/>
      <c r="K39" s="172">
        <f>SUM(K40:K43)</f>
        <v>0</v>
      </c>
      <c r="L39" s="172"/>
      <c r="M39" s="172">
        <f>SUM(M40:M43)</f>
        <v>0</v>
      </c>
      <c r="N39" s="166"/>
      <c r="O39" s="166">
        <f>SUM(O40:O43)</f>
        <v>0.18559000000000003</v>
      </c>
      <c r="P39" s="166"/>
      <c r="Q39" s="166">
        <f>SUM(Q40:Q43)</f>
        <v>0</v>
      </c>
      <c r="R39" s="166"/>
      <c r="S39" s="166"/>
      <c r="T39" s="167"/>
      <c r="U39" s="166">
        <f>SUM(U40:U43)</f>
        <v>9.5400000000000009</v>
      </c>
      <c r="AE39" t="s">
        <v>129</v>
      </c>
    </row>
    <row r="40" spans="1:60" outlineLevel="1" x14ac:dyDescent="0.2">
      <c r="A40" s="154">
        <v>28</v>
      </c>
      <c r="B40" s="160" t="s">
        <v>191</v>
      </c>
      <c r="C40" s="193" t="s">
        <v>192</v>
      </c>
      <c r="D40" s="162" t="s">
        <v>149</v>
      </c>
      <c r="E40" s="168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3">
        <v>5.4109999999999998E-2</v>
      </c>
      <c r="O40" s="163">
        <f>ROUND(E40*N40,5)</f>
        <v>5.4109999999999998E-2</v>
      </c>
      <c r="P40" s="163">
        <v>0</v>
      </c>
      <c r="Q40" s="163">
        <f>ROUND(E40*P40,5)</f>
        <v>0</v>
      </c>
      <c r="R40" s="163"/>
      <c r="S40" s="163"/>
      <c r="T40" s="164">
        <v>2.097</v>
      </c>
      <c r="U40" s="163">
        <f>ROUND(E40*T40,2)</f>
        <v>2.1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133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29</v>
      </c>
      <c r="B41" s="160" t="s">
        <v>193</v>
      </c>
      <c r="C41" s="193" t="s">
        <v>194</v>
      </c>
      <c r="D41" s="162" t="s">
        <v>149</v>
      </c>
      <c r="E41" s="168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3">
        <v>1.44E-2</v>
      </c>
      <c r="O41" s="163">
        <f>ROUND(E41*N41,5)</f>
        <v>1.44E-2</v>
      </c>
      <c r="P41" s="163">
        <v>0</v>
      </c>
      <c r="Q41" s="163">
        <f>ROUND(E41*P41,5)</f>
        <v>0</v>
      </c>
      <c r="R41" s="163"/>
      <c r="S41" s="163"/>
      <c r="T41" s="164">
        <v>0</v>
      </c>
      <c r="U41" s="163">
        <f>ROUND(E41*T41,2)</f>
        <v>0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195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30</v>
      </c>
      <c r="B42" s="160" t="s">
        <v>196</v>
      </c>
      <c r="C42" s="193" t="s">
        <v>197</v>
      </c>
      <c r="D42" s="162" t="s">
        <v>149</v>
      </c>
      <c r="E42" s="168">
        <v>4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1.8970000000000001E-2</v>
      </c>
      <c r="O42" s="163">
        <f>ROUND(E42*N42,5)</f>
        <v>7.5880000000000003E-2</v>
      </c>
      <c r="P42" s="163">
        <v>0</v>
      </c>
      <c r="Q42" s="163">
        <f>ROUND(E42*P42,5)</f>
        <v>0</v>
      </c>
      <c r="R42" s="163"/>
      <c r="S42" s="163"/>
      <c r="T42" s="164">
        <v>1.86</v>
      </c>
      <c r="U42" s="163">
        <f>ROUND(E42*T42,2)</f>
        <v>7.44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133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31</v>
      </c>
      <c r="B43" s="160" t="s">
        <v>198</v>
      </c>
      <c r="C43" s="193" t="s">
        <v>199</v>
      </c>
      <c r="D43" s="162" t="s">
        <v>149</v>
      </c>
      <c r="E43" s="168">
        <v>4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3">
        <v>1.03E-2</v>
      </c>
      <c r="O43" s="163">
        <f>ROUND(E43*N43,5)</f>
        <v>4.1200000000000001E-2</v>
      </c>
      <c r="P43" s="163">
        <v>0</v>
      </c>
      <c r="Q43" s="163">
        <f>ROUND(E43*P43,5)</f>
        <v>0</v>
      </c>
      <c r="R43" s="163"/>
      <c r="S43" s="163"/>
      <c r="T43" s="164">
        <v>0</v>
      </c>
      <c r="U43" s="163">
        <f>ROUND(E43*T43,2)</f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195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55" t="s">
        <v>128</v>
      </c>
      <c r="B44" s="161" t="s">
        <v>61</v>
      </c>
      <c r="C44" s="194" t="s">
        <v>62</v>
      </c>
      <c r="D44" s="165"/>
      <c r="E44" s="169"/>
      <c r="F44" s="172"/>
      <c r="G44" s="172">
        <f>SUMIF(AE45:AE45,"&lt;&gt;NOR",G45:G45)</f>
        <v>0</v>
      </c>
      <c r="H44" s="172"/>
      <c r="I44" s="172">
        <f>SUM(I45:I45)</f>
        <v>0</v>
      </c>
      <c r="J44" s="172"/>
      <c r="K44" s="172">
        <f>SUM(K45:K45)</f>
        <v>0</v>
      </c>
      <c r="L44" s="172"/>
      <c r="M44" s="172">
        <f>SUM(M45:M45)</f>
        <v>0</v>
      </c>
      <c r="N44" s="166"/>
      <c r="O44" s="166">
        <f>SUM(O45:O45)</f>
        <v>3.8710000000000001E-2</v>
      </c>
      <c r="P44" s="166"/>
      <c r="Q44" s="166">
        <f>SUM(Q45:Q45)</f>
        <v>0</v>
      </c>
      <c r="R44" s="166"/>
      <c r="S44" s="166"/>
      <c r="T44" s="167"/>
      <c r="U44" s="166">
        <f>SUM(U45:U45)</f>
        <v>5.24</v>
      </c>
      <c r="AE44" t="s">
        <v>129</v>
      </c>
    </row>
    <row r="45" spans="1:60" outlineLevel="1" x14ac:dyDescent="0.2">
      <c r="A45" s="154">
        <v>32</v>
      </c>
      <c r="B45" s="160" t="s">
        <v>200</v>
      </c>
      <c r="C45" s="193" t="s">
        <v>201</v>
      </c>
      <c r="D45" s="162" t="s">
        <v>132</v>
      </c>
      <c r="E45" s="168">
        <v>24.5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3">
        <v>1.58E-3</v>
      </c>
      <c r="O45" s="163">
        <f>ROUND(E45*N45,5)</f>
        <v>3.8710000000000001E-2</v>
      </c>
      <c r="P45" s="163">
        <v>0</v>
      </c>
      <c r="Q45" s="163">
        <f>ROUND(E45*P45,5)</f>
        <v>0</v>
      </c>
      <c r="R45" s="163"/>
      <c r="S45" s="163"/>
      <c r="T45" s="164">
        <v>0.214</v>
      </c>
      <c r="U45" s="163">
        <f>ROUND(E45*T45,2)</f>
        <v>5.24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133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128</v>
      </c>
      <c r="B46" s="161" t="s">
        <v>63</v>
      </c>
      <c r="C46" s="194" t="s">
        <v>64</v>
      </c>
      <c r="D46" s="165"/>
      <c r="E46" s="169"/>
      <c r="F46" s="172"/>
      <c r="G46" s="172">
        <f>SUMIF(AE47:AE48,"&lt;&gt;NOR",G47:G48)</f>
        <v>0</v>
      </c>
      <c r="H46" s="172"/>
      <c r="I46" s="172">
        <f>SUM(I47:I48)</f>
        <v>0</v>
      </c>
      <c r="J46" s="172"/>
      <c r="K46" s="172">
        <f>SUM(K47:K48)</f>
        <v>0</v>
      </c>
      <c r="L46" s="172"/>
      <c r="M46" s="172">
        <f>SUM(M47:M48)</f>
        <v>0</v>
      </c>
      <c r="N46" s="166"/>
      <c r="O46" s="166">
        <f>SUM(O47:O48)</f>
        <v>7.0000000000000001E-3</v>
      </c>
      <c r="P46" s="166"/>
      <c r="Q46" s="166">
        <f>SUM(Q47:Q48)</f>
        <v>0</v>
      </c>
      <c r="R46" s="166"/>
      <c r="S46" s="166"/>
      <c r="T46" s="167"/>
      <c r="U46" s="166">
        <f>SUM(U47:U48)</f>
        <v>2.5299999999999998</v>
      </c>
      <c r="AE46" t="s">
        <v>129</v>
      </c>
    </row>
    <row r="47" spans="1:60" outlineLevel="1" x14ac:dyDescent="0.2">
      <c r="A47" s="154">
        <v>33</v>
      </c>
      <c r="B47" s="160" t="s">
        <v>202</v>
      </c>
      <c r="C47" s="193" t="s">
        <v>203</v>
      </c>
      <c r="D47" s="162" t="s">
        <v>132</v>
      </c>
      <c r="E47" s="168">
        <v>20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3">
        <v>3.5E-4</v>
      </c>
      <c r="O47" s="163">
        <f>ROUND(E47*N47,5)</f>
        <v>7.0000000000000001E-3</v>
      </c>
      <c r="P47" s="163">
        <v>0</v>
      </c>
      <c r="Q47" s="163">
        <f>ROUND(E47*P47,5)</f>
        <v>0</v>
      </c>
      <c r="R47" s="163"/>
      <c r="S47" s="163"/>
      <c r="T47" s="164">
        <v>1.35E-2</v>
      </c>
      <c r="U47" s="163">
        <f>ROUND(E47*T47,2)</f>
        <v>0.27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133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34</v>
      </c>
      <c r="B48" s="160" t="s">
        <v>204</v>
      </c>
      <c r="C48" s="193" t="s">
        <v>205</v>
      </c>
      <c r="D48" s="162" t="s">
        <v>132</v>
      </c>
      <c r="E48" s="168">
        <v>16.258199999999999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0.13900000000000001</v>
      </c>
      <c r="U48" s="163">
        <f>ROUND(E48*T48,2)</f>
        <v>2.2599999999999998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133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128</v>
      </c>
      <c r="B49" s="161" t="s">
        <v>65</v>
      </c>
      <c r="C49" s="194" t="s">
        <v>66</v>
      </c>
      <c r="D49" s="165"/>
      <c r="E49" s="169"/>
      <c r="F49" s="172"/>
      <c r="G49" s="172">
        <f>SUMIF(AE50:AE57,"&lt;&gt;NOR",G50:G57)</f>
        <v>0</v>
      </c>
      <c r="H49" s="172"/>
      <c r="I49" s="172">
        <f>SUM(I50:I57)</f>
        <v>0</v>
      </c>
      <c r="J49" s="172"/>
      <c r="K49" s="172">
        <f>SUM(K50:K57)</f>
        <v>0</v>
      </c>
      <c r="L49" s="172"/>
      <c r="M49" s="172">
        <f>SUM(M50:M57)</f>
        <v>0</v>
      </c>
      <c r="N49" s="166"/>
      <c r="O49" s="166">
        <f>SUM(O50:O57)</f>
        <v>1.086E-2</v>
      </c>
      <c r="P49" s="166"/>
      <c r="Q49" s="166">
        <f>SUM(Q50:Q57)</f>
        <v>8.9090199999999999</v>
      </c>
      <c r="R49" s="166"/>
      <c r="S49" s="166"/>
      <c r="T49" s="167"/>
      <c r="U49" s="166">
        <f>SUM(U50:U57)</f>
        <v>33.199999999999996</v>
      </c>
      <c r="AE49" t="s">
        <v>129</v>
      </c>
    </row>
    <row r="50" spans="1:60" outlineLevel="1" x14ac:dyDescent="0.2">
      <c r="A50" s="154">
        <v>35</v>
      </c>
      <c r="B50" s="160" t="s">
        <v>206</v>
      </c>
      <c r="C50" s="193" t="s">
        <v>207</v>
      </c>
      <c r="D50" s="162" t="s">
        <v>149</v>
      </c>
      <c r="E50" s="168">
        <v>4</v>
      </c>
      <c r="F50" s="170"/>
      <c r="G50" s="171">
        <f t="shared" ref="G50:G57" si="21">ROUND(E50*F50,2)</f>
        <v>0</v>
      </c>
      <c r="H50" s="170"/>
      <c r="I50" s="171">
        <f t="shared" ref="I50:I57" si="22">ROUND(E50*H50,2)</f>
        <v>0</v>
      </c>
      <c r="J50" s="170"/>
      <c r="K50" s="171">
        <f t="shared" ref="K50:K57" si="23">ROUND(E50*J50,2)</f>
        <v>0</v>
      </c>
      <c r="L50" s="171">
        <v>21</v>
      </c>
      <c r="M50" s="171">
        <f t="shared" ref="M50:M57" si="24">G50*(1+L50/100)</f>
        <v>0</v>
      </c>
      <c r="N50" s="163">
        <v>0</v>
      </c>
      <c r="O50" s="163">
        <f t="shared" ref="O50:O57" si="25">ROUND(E50*N50,5)</f>
        <v>0</v>
      </c>
      <c r="P50" s="163">
        <v>0</v>
      </c>
      <c r="Q50" s="163">
        <f t="shared" ref="Q50:Q57" si="26">ROUND(E50*P50,5)</f>
        <v>0</v>
      </c>
      <c r="R50" s="163"/>
      <c r="S50" s="163"/>
      <c r="T50" s="164">
        <v>0.09</v>
      </c>
      <c r="U50" s="163">
        <f t="shared" ref="U50:U57" si="27">ROUND(E50*T50,2)</f>
        <v>0.36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133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36</v>
      </c>
      <c r="B51" s="160" t="s">
        <v>208</v>
      </c>
      <c r="C51" s="193" t="s">
        <v>209</v>
      </c>
      <c r="D51" s="162" t="s">
        <v>132</v>
      </c>
      <c r="E51" s="168">
        <v>3.8</v>
      </c>
      <c r="F51" s="170"/>
      <c r="G51" s="171">
        <f t="shared" si="21"/>
        <v>0</v>
      </c>
      <c r="H51" s="170"/>
      <c r="I51" s="171">
        <f t="shared" si="22"/>
        <v>0</v>
      </c>
      <c r="J51" s="170"/>
      <c r="K51" s="171">
        <f t="shared" si="23"/>
        <v>0</v>
      </c>
      <c r="L51" s="171">
        <v>21</v>
      </c>
      <c r="M51" s="171">
        <f t="shared" si="24"/>
        <v>0</v>
      </c>
      <c r="N51" s="163">
        <v>1.17E-3</v>
      </c>
      <c r="O51" s="163">
        <f t="shared" si="25"/>
        <v>4.45E-3</v>
      </c>
      <c r="P51" s="163">
        <v>7.5999999999999998E-2</v>
      </c>
      <c r="Q51" s="163">
        <f t="shared" si="26"/>
        <v>0.2888</v>
      </c>
      <c r="R51" s="163"/>
      <c r="S51" s="163"/>
      <c r="T51" s="164">
        <v>0.93899999999999995</v>
      </c>
      <c r="U51" s="163">
        <f t="shared" si="27"/>
        <v>3.57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133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37</v>
      </c>
      <c r="B52" s="160" t="s">
        <v>210</v>
      </c>
      <c r="C52" s="193" t="s">
        <v>211</v>
      </c>
      <c r="D52" s="162" t="s">
        <v>132</v>
      </c>
      <c r="E52" s="168">
        <v>2.46</v>
      </c>
      <c r="F52" s="170"/>
      <c r="G52" s="171">
        <f t="shared" si="21"/>
        <v>0</v>
      </c>
      <c r="H52" s="170"/>
      <c r="I52" s="171">
        <f t="shared" si="22"/>
        <v>0</v>
      </c>
      <c r="J52" s="170"/>
      <c r="K52" s="171">
        <f t="shared" si="23"/>
        <v>0</v>
      </c>
      <c r="L52" s="171">
        <v>21</v>
      </c>
      <c r="M52" s="171">
        <f t="shared" si="24"/>
        <v>0</v>
      </c>
      <c r="N52" s="163">
        <v>0</v>
      </c>
      <c r="O52" s="163">
        <f t="shared" si="25"/>
        <v>0</v>
      </c>
      <c r="P52" s="163">
        <v>5.5E-2</v>
      </c>
      <c r="Q52" s="163">
        <f t="shared" si="26"/>
        <v>0.1353</v>
      </c>
      <c r="R52" s="163"/>
      <c r="S52" s="163"/>
      <c r="T52" s="164">
        <v>0.42499999999999999</v>
      </c>
      <c r="U52" s="163">
        <f t="shared" si="27"/>
        <v>1.05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133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38</v>
      </c>
      <c r="B53" s="160" t="s">
        <v>212</v>
      </c>
      <c r="C53" s="193" t="s">
        <v>213</v>
      </c>
      <c r="D53" s="162" t="s">
        <v>132</v>
      </c>
      <c r="E53" s="168">
        <v>17.633600000000001</v>
      </c>
      <c r="F53" s="170"/>
      <c r="G53" s="171">
        <f t="shared" si="21"/>
        <v>0</v>
      </c>
      <c r="H53" s="170"/>
      <c r="I53" s="171">
        <f t="shared" si="22"/>
        <v>0</v>
      </c>
      <c r="J53" s="170"/>
      <c r="K53" s="171">
        <f t="shared" si="23"/>
        <v>0</v>
      </c>
      <c r="L53" s="171">
        <v>21</v>
      </c>
      <c r="M53" s="171">
        <f t="shared" si="24"/>
        <v>0</v>
      </c>
      <c r="N53" s="163">
        <v>0</v>
      </c>
      <c r="O53" s="163">
        <f t="shared" si="25"/>
        <v>0</v>
      </c>
      <c r="P53" s="163">
        <v>0.02</v>
      </c>
      <c r="Q53" s="163">
        <f t="shared" si="26"/>
        <v>0.35266999999999998</v>
      </c>
      <c r="R53" s="163"/>
      <c r="S53" s="163"/>
      <c r="T53" s="164">
        <v>0.14699999999999999</v>
      </c>
      <c r="U53" s="163">
        <f t="shared" si="27"/>
        <v>2.59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133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39</v>
      </c>
      <c r="B54" s="160" t="s">
        <v>214</v>
      </c>
      <c r="C54" s="193" t="s">
        <v>215</v>
      </c>
      <c r="D54" s="162" t="s">
        <v>183</v>
      </c>
      <c r="E54" s="168">
        <v>1.0127699999999999</v>
      </c>
      <c r="F54" s="170"/>
      <c r="G54" s="171">
        <f t="shared" si="21"/>
        <v>0</v>
      </c>
      <c r="H54" s="170"/>
      <c r="I54" s="171">
        <f t="shared" si="22"/>
        <v>0</v>
      </c>
      <c r="J54" s="170"/>
      <c r="K54" s="171">
        <f t="shared" si="23"/>
        <v>0</v>
      </c>
      <c r="L54" s="171">
        <v>21</v>
      </c>
      <c r="M54" s="171">
        <f t="shared" si="24"/>
        <v>0</v>
      </c>
      <c r="N54" s="163">
        <v>0</v>
      </c>
      <c r="O54" s="163">
        <f t="shared" si="25"/>
        <v>0</v>
      </c>
      <c r="P54" s="163">
        <v>2.2000000000000002</v>
      </c>
      <c r="Q54" s="163">
        <f t="shared" si="26"/>
        <v>2.2280899999999999</v>
      </c>
      <c r="R54" s="163"/>
      <c r="S54" s="163"/>
      <c r="T54" s="164">
        <v>9.07</v>
      </c>
      <c r="U54" s="163">
        <f t="shared" si="27"/>
        <v>9.19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133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40</v>
      </c>
      <c r="B55" s="160" t="s">
        <v>216</v>
      </c>
      <c r="C55" s="193" t="s">
        <v>217</v>
      </c>
      <c r="D55" s="162" t="s">
        <v>183</v>
      </c>
      <c r="E55" s="168">
        <v>1.0127699999999999</v>
      </c>
      <c r="F55" s="170"/>
      <c r="G55" s="171">
        <f t="shared" si="21"/>
        <v>0</v>
      </c>
      <c r="H55" s="170"/>
      <c r="I55" s="171">
        <f t="shared" si="22"/>
        <v>0</v>
      </c>
      <c r="J55" s="170"/>
      <c r="K55" s="171">
        <f t="shared" si="23"/>
        <v>0</v>
      </c>
      <c r="L55" s="171">
        <v>21</v>
      </c>
      <c r="M55" s="171">
        <f t="shared" si="24"/>
        <v>0</v>
      </c>
      <c r="N55" s="163">
        <v>0</v>
      </c>
      <c r="O55" s="163">
        <f t="shared" si="25"/>
        <v>0</v>
      </c>
      <c r="P55" s="163">
        <v>0</v>
      </c>
      <c r="Q55" s="163">
        <f t="shared" si="26"/>
        <v>0</v>
      </c>
      <c r="R55" s="163"/>
      <c r="S55" s="163"/>
      <c r="T55" s="164">
        <v>4.0289999999999999</v>
      </c>
      <c r="U55" s="163">
        <f t="shared" si="27"/>
        <v>4.08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133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41</v>
      </c>
      <c r="B56" s="160" t="s">
        <v>218</v>
      </c>
      <c r="C56" s="193" t="s">
        <v>219</v>
      </c>
      <c r="D56" s="162" t="s">
        <v>183</v>
      </c>
      <c r="E56" s="168">
        <v>1.2969280000000001</v>
      </c>
      <c r="F56" s="170"/>
      <c r="G56" s="171">
        <f t="shared" si="21"/>
        <v>0</v>
      </c>
      <c r="H56" s="170"/>
      <c r="I56" s="171">
        <f t="shared" si="22"/>
        <v>0</v>
      </c>
      <c r="J56" s="170"/>
      <c r="K56" s="171">
        <f t="shared" si="23"/>
        <v>0</v>
      </c>
      <c r="L56" s="171">
        <v>21</v>
      </c>
      <c r="M56" s="171">
        <f t="shared" si="24"/>
        <v>0</v>
      </c>
      <c r="N56" s="163">
        <v>0</v>
      </c>
      <c r="O56" s="163">
        <f t="shared" si="25"/>
        <v>0</v>
      </c>
      <c r="P56" s="163">
        <v>2.2000000000000002</v>
      </c>
      <c r="Q56" s="163">
        <f t="shared" si="26"/>
        <v>2.85324</v>
      </c>
      <c r="R56" s="163"/>
      <c r="S56" s="163"/>
      <c r="T56" s="164">
        <v>7.1950000000000003</v>
      </c>
      <c r="U56" s="163">
        <f t="shared" si="27"/>
        <v>9.33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133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42</v>
      </c>
      <c r="B57" s="160" t="s">
        <v>220</v>
      </c>
      <c r="C57" s="193" t="s">
        <v>221</v>
      </c>
      <c r="D57" s="162" t="s">
        <v>132</v>
      </c>
      <c r="E57" s="168">
        <v>9.5640000000000001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3">
        <v>6.7000000000000002E-4</v>
      </c>
      <c r="O57" s="163">
        <f t="shared" si="25"/>
        <v>6.4099999999999999E-3</v>
      </c>
      <c r="P57" s="163">
        <v>0.31900000000000001</v>
      </c>
      <c r="Q57" s="163">
        <f t="shared" si="26"/>
        <v>3.0509200000000001</v>
      </c>
      <c r="R57" s="163"/>
      <c r="S57" s="163"/>
      <c r="T57" s="164">
        <v>0.317</v>
      </c>
      <c r="U57" s="163">
        <f t="shared" si="27"/>
        <v>3.03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133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128</v>
      </c>
      <c r="B58" s="161" t="s">
        <v>67</v>
      </c>
      <c r="C58" s="194" t="s">
        <v>68</v>
      </c>
      <c r="D58" s="165"/>
      <c r="E58" s="169"/>
      <c r="F58" s="172"/>
      <c r="G58" s="172">
        <f>SUMIF(AE59:AE76,"&lt;&gt;NOR",G59:G76)</f>
        <v>0</v>
      </c>
      <c r="H58" s="172"/>
      <c r="I58" s="172">
        <f>SUM(I59:I76)</f>
        <v>0</v>
      </c>
      <c r="J58" s="172"/>
      <c r="K58" s="172">
        <f>SUM(K59:K76)</f>
        <v>0</v>
      </c>
      <c r="L58" s="172"/>
      <c r="M58" s="172">
        <f>SUM(M59:M76)</f>
        <v>0</v>
      </c>
      <c r="N58" s="166"/>
      <c r="O58" s="166">
        <f>SUM(O59:O76)</f>
        <v>9.7700000000000009E-3</v>
      </c>
      <c r="P58" s="166"/>
      <c r="Q58" s="166">
        <f>SUM(Q59:Q76)</f>
        <v>6.0336599999999994</v>
      </c>
      <c r="R58" s="166"/>
      <c r="S58" s="166"/>
      <c r="T58" s="167"/>
      <c r="U58" s="166">
        <f>SUM(U59:U76)</f>
        <v>69.099999999999994</v>
      </c>
      <c r="AE58" t="s">
        <v>129</v>
      </c>
    </row>
    <row r="59" spans="1:60" outlineLevel="1" x14ac:dyDescent="0.2">
      <c r="A59" s="154">
        <v>43</v>
      </c>
      <c r="B59" s="160" t="s">
        <v>222</v>
      </c>
      <c r="C59" s="193" t="s">
        <v>223</v>
      </c>
      <c r="D59" s="162" t="s">
        <v>142</v>
      </c>
      <c r="E59" s="168">
        <v>3.9</v>
      </c>
      <c r="F59" s="170"/>
      <c r="G59" s="171">
        <f t="shared" ref="G59:G76" si="28">ROUND(E59*F59,2)</f>
        <v>0</v>
      </c>
      <c r="H59" s="170"/>
      <c r="I59" s="171">
        <f t="shared" ref="I59:I76" si="29">ROUND(E59*H59,2)</f>
        <v>0</v>
      </c>
      <c r="J59" s="170"/>
      <c r="K59" s="171">
        <f t="shared" ref="K59:K76" si="30">ROUND(E59*J59,2)</f>
        <v>0</v>
      </c>
      <c r="L59" s="171">
        <v>21</v>
      </c>
      <c r="M59" s="171">
        <f t="shared" ref="M59:M76" si="31">G59*(1+L59/100)</f>
        <v>0</v>
      </c>
      <c r="N59" s="163">
        <v>0</v>
      </c>
      <c r="O59" s="163">
        <f t="shared" ref="O59:O76" si="32">ROUND(E59*N59,5)</f>
        <v>0</v>
      </c>
      <c r="P59" s="163">
        <v>1.6E-2</v>
      </c>
      <c r="Q59" s="163">
        <f t="shared" ref="Q59:Q76" si="33">ROUND(E59*P59,5)</f>
        <v>6.2399999999999997E-2</v>
      </c>
      <c r="R59" s="163"/>
      <c r="S59" s="163"/>
      <c r="T59" s="164">
        <v>0.71699999999999997</v>
      </c>
      <c r="U59" s="163">
        <f t="shared" ref="U59:U76" si="34">ROUND(E59*T59,2)</f>
        <v>2.8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133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44</v>
      </c>
      <c r="B60" s="160" t="s">
        <v>224</v>
      </c>
      <c r="C60" s="193" t="s">
        <v>225</v>
      </c>
      <c r="D60" s="162" t="s">
        <v>142</v>
      </c>
      <c r="E60" s="168">
        <v>11.8</v>
      </c>
      <c r="F60" s="170"/>
      <c r="G60" s="171">
        <f t="shared" si="28"/>
        <v>0</v>
      </c>
      <c r="H60" s="170"/>
      <c r="I60" s="171">
        <f t="shared" si="29"/>
        <v>0</v>
      </c>
      <c r="J60" s="170"/>
      <c r="K60" s="171">
        <f t="shared" si="30"/>
        <v>0</v>
      </c>
      <c r="L60" s="171">
        <v>21</v>
      </c>
      <c r="M60" s="171">
        <f t="shared" si="31"/>
        <v>0</v>
      </c>
      <c r="N60" s="163">
        <v>4.8999999999999998E-4</v>
      </c>
      <c r="O60" s="163">
        <f t="shared" si="32"/>
        <v>5.7800000000000004E-3</v>
      </c>
      <c r="P60" s="163">
        <v>1.2999999999999999E-2</v>
      </c>
      <c r="Q60" s="163">
        <f t="shared" si="33"/>
        <v>0.15340000000000001</v>
      </c>
      <c r="R60" s="163"/>
      <c r="S60" s="163"/>
      <c r="T60" s="164">
        <v>0.34200000000000003</v>
      </c>
      <c r="U60" s="163">
        <f t="shared" si="34"/>
        <v>4.04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133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45</v>
      </c>
      <c r="B61" s="160" t="s">
        <v>226</v>
      </c>
      <c r="C61" s="193" t="s">
        <v>227</v>
      </c>
      <c r="D61" s="162" t="s">
        <v>142</v>
      </c>
      <c r="E61" s="168">
        <v>3</v>
      </c>
      <c r="F61" s="170"/>
      <c r="G61" s="171">
        <f t="shared" si="28"/>
        <v>0</v>
      </c>
      <c r="H61" s="170"/>
      <c r="I61" s="171">
        <f t="shared" si="29"/>
        <v>0</v>
      </c>
      <c r="J61" s="170"/>
      <c r="K61" s="171">
        <f t="shared" si="30"/>
        <v>0</v>
      </c>
      <c r="L61" s="171">
        <v>21</v>
      </c>
      <c r="M61" s="171">
        <f t="shared" si="31"/>
        <v>0</v>
      </c>
      <c r="N61" s="163">
        <v>4.8999999999999998E-4</v>
      </c>
      <c r="O61" s="163">
        <f t="shared" si="32"/>
        <v>1.47E-3</v>
      </c>
      <c r="P61" s="163">
        <v>6.0000000000000001E-3</v>
      </c>
      <c r="Q61" s="163">
        <f t="shared" si="33"/>
        <v>1.7999999999999999E-2</v>
      </c>
      <c r="R61" s="163"/>
      <c r="S61" s="163"/>
      <c r="T61" s="164">
        <v>0.27400000000000002</v>
      </c>
      <c r="U61" s="163">
        <f t="shared" si="34"/>
        <v>0.82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133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46</v>
      </c>
      <c r="B62" s="160" t="s">
        <v>228</v>
      </c>
      <c r="C62" s="193" t="s">
        <v>229</v>
      </c>
      <c r="D62" s="162" t="s">
        <v>142</v>
      </c>
      <c r="E62" s="168">
        <v>3</v>
      </c>
      <c r="F62" s="170"/>
      <c r="G62" s="171">
        <f t="shared" si="28"/>
        <v>0</v>
      </c>
      <c r="H62" s="170"/>
      <c r="I62" s="171">
        <f t="shared" si="29"/>
        <v>0</v>
      </c>
      <c r="J62" s="170"/>
      <c r="K62" s="171">
        <f t="shared" si="30"/>
        <v>0</v>
      </c>
      <c r="L62" s="171">
        <v>21</v>
      </c>
      <c r="M62" s="171">
        <f t="shared" si="31"/>
        <v>0</v>
      </c>
      <c r="N62" s="163">
        <v>4.8999999999999998E-4</v>
      </c>
      <c r="O62" s="163">
        <f t="shared" si="32"/>
        <v>1.47E-3</v>
      </c>
      <c r="P62" s="163">
        <v>1.2999999999999999E-2</v>
      </c>
      <c r="Q62" s="163">
        <f t="shared" si="33"/>
        <v>3.9E-2</v>
      </c>
      <c r="R62" s="163"/>
      <c r="S62" s="163"/>
      <c r="T62" s="164">
        <v>0.30099999999999999</v>
      </c>
      <c r="U62" s="163">
        <f t="shared" si="34"/>
        <v>0.9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133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47</v>
      </c>
      <c r="B63" s="160" t="s">
        <v>230</v>
      </c>
      <c r="C63" s="193" t="s">
        <v>231</v>
      </c>
      <c r="D63" s="162" t="s">
        <v>132</v>
      </c>
      <c r="E63" s="168">
        <v>56.680199999999999</v>
      </c>
      <c r="F63" s="170"/>
      <c r="G63" s="171">
        <f t="shared" si="28"/>
        <v>0</v>
      </c>
      <c r="H63" s="170"/>
      <c r="I63" s="171">
        <f t="shared" si="29"/>
        <v>0</v>
      </c>
      <c r="J63" s="170"/>
      <c r="K63" s="171">
        <f t="shared" si="30"/>
        <v>0</v>
      </c>
      <c r="L63" s="171">
        <v>21</v>
      </c>
      <c r="M63" s="171">
        <f t="shared" si="31"/>
        <v>0</v>
      </c>
      <c r="N63" s="163">
        <v>0</v>
      </c>
      <c r="O63" s="163">
        <f t="shared" si="32"/>
        <v>0</v>
      </c>
      <c r="P63" s="163">
        <v>6.8000000000000005E-2</v>
      </c>
      <c r="Q63" s="163">
        <f t="shared" si="33"/>
        <v>3.85425</v>
      </c>
      <c r="R63" s="163"/>
      <c r="S63" s="163"/>
      <c r="T63" s="164">
        <v>0.3</v>
      </c>
      <c r="U63" s="163">
        <f t="shared" si="34"/>
        <v>17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133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48</v>
      </c>
      <c r="B64" s="160" t="s">
        <v>232</v>
      </c>
      <c r="C64" s="193" t="s">
        <v>233</v>
      </c>
      <c r="D64" s="162" t="s">
        <v>132</v>
      </c>
      <c r="E64" s="168">
        <v>1.9475</v>
      </c>
      <c r="F64" s="170"/>
      <c r="G64" s="171">
        <f t="shared" si="28"/>
        <v>0</v>
      </c>
      <c r="H64" s="170"/>
      <c r="I64" s="171">
        <f t="shared" si="29"/>
        <v>0</v>
      </c>
      <c r="J64" s="170"/>
      <c r="K64" s="171">
        <f t="shared" si="30"/>
        <v>0</v>
      </c>
      <c r="L64" s="171">
        <v>21</v>
      </c>
      <c r="M64" s="171">
        <f t="shared" si="31"/>
        <v>0</v>
      </c>
      <c r="N64" s="163">
        <v>5.4000000000000001E-4</v>
      </c>
      <c r="O64" s="163">
        <f t="shared" si="32"/>
        <v>1.0499999999999999E-3</v>
      </c>
      <c r="P64" s="163">
        <v>0.27</v>
      </c>
      <c r="Q64" s="163">
        <f t="shared" si="33"/>
        <v>0.52583000000000002</v>
      </c>
      <c r="R64" s="163"/>
      <c r="S64" s="163"/>
      <c r="T64" s="164">
        <v>0.43</v>
      </c>
      <c r="U64" s="163">
        <f t="shared" si="34"/>
        <v>0.84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133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49</v>
      </c>
      <c r="B65" s="160" t="s">
        <v>234</v>
      </c>
      <c r="C65" s="193" t="s">
        <v>235</v>
      </c>
      <c r="D65" s="162" t="s">
        <v>132</v>
      </c>
      <c r="E65" s="168">
        <v>3.552</v>
      </c>
      <c r="F65" s="170"/>
      <c r="G65" s="171">
        <f t="shared" si="28"/>
        <v>0</v>
      </c>
      <c r="H65" s="170"/>
      <c r="I65" s="171">
        <f t="shared" si="29"/>
        <v>0</v>
      </c>
      <c r="J65" s="170"/>
      <c r="K65" s="171">
        <f t="shared" si="30"/>
        <v>0</v>
      </c>
      <c r="L65" s="171">
        <v>21</v>
      </c>
      <c r="M65" s="171">
        <f t="shared" si="31"/>
        <v>0</v>
      </c>
      <c r="N65" s="163">
        <v>0</v>
      </c>
      <c r="O65" s="163">
        <f t="shared" si="32"/>
        <v>0</v>
      </c>
      <c r="P65" s="163">
        <v>0.05</v>
      </c>
      <c r="Q65" s="163">
        <f t="shared" si="33"/>
        <v>0.17760000000000001</v>
      </c>
      <c r="R65" s="163"/>
      <c r="S65" s="163"/>
      <c r="T65" s="164">
        <v>0.46200000000000002</v>
      </c>
      <c r="U65" s="163">
        <f t="shared" si="34"/>
        <v>1.64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133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50</v>
      </c>
      <c r="B66" s="160" t="s">
        <v>236</v>
      </c>
      <c r="C66" s="193" t="s">
        <v>237</v>
      </c>
      <c r="D66" s="162" t="s">
        <v>132</v>
      </c>
      <c r="E66" s="168">
        <v>49.67</v>
      </c>
      <c r="F66" s="170"/>
      <c r="G66" s="171">
        <f t="shared" si="28"/>
        <v>0</v>
      </c>
      <c r="H66" s="170"/>
      <c r="I66" s="171">
        <f t="shared" si="29"/>
        <v>0</v>
      </c>
      <c r="J66" s="170"/>
      <c r="K66" s="171">
        <f t="shared" si="30"/>
        <v>0</v>
      </c>
      <c r="L66" s="171">
        <v>21</v>
      </c>
      <c r="M66" s="171">
        <f t="shared" si="31"/>
        <v>0</v>
      </c>
      <c r="N66" s="163">
        <v>0</v>
      </c>
      <c r="O66" s="163">
        <f t="shared" si="32"/>
        <v>0</v>
      </c>
      <c r="P66" s="163">
        <v>0.01</v>
      </c>
      <c r="Q66" s="163">
        <f t="shared" si="33"/>
        <v>0.49669999999999997</v>
      </c>
      <c r="R66" s="163"/>
      <c r="S66" s="163"/>
      <c r="T66" s="164">
        <v>0.08</v>
      </c>
      <c r="U66" s="163">
        <f t="shared" si="34"/>
        <v>3.97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133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51</v>
      </c>
      <c r="B67" s="160" t="s">
        <v>238</v>
      </c>
      <c r="C67" s="193" t="s">
        <v>239</v>
      </c>
      <c r="D67" s="162" t="s">
        <v>132</v>
      </c>
      <c r="E67" s="168">
        <v>54.4</v>
      </c>
      <c r="F67" s="170"/>
      <c r="G67" s="171">
        <f t="shared" si="28"/>
        <v>0</v>
      </c>
      <c r="H67" s="170"/>
      <c r="I67" s="171">
        <f t="shared" si="29"/>
        <v>0</v>
      </c>
      <c r="J67" s="170"/>
      <c r="K67" s="171">
        <f t="shared" si="30"/>
        <v>0</v>
      </c>
      <c r="L67" s="171">
        <v>21</v>
      </c>
      <c r="M67" s="171">
        <f t="shared" si="31"/>
        <v>0</v>
      </c>
      <c r="N67" s="163">
        <v>0</v>
      </c>
      <c r="O67" s="163">
        <f t="shared" si="32"/>
        <v>0</v>
      </c>
      <c r="P67" s="163">
        <v>5.0000000000000001E-3</v>
      </c>
      <c r="Q67" s="163">
        <f t="shared" si="33"/>
        <v>0.27200000000000002</v>
      </c>
      <c r="R67" s="163"/>
      <c r="S67" s="163"/>
      <c r="T67" s="164">
        <v>7.0000000000000007E-2</v>
      </c>
      <c r="U67" s="163">
        <f t="shared" si="34"/>
        <v>3.81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133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52</v>
      </c>
      <c r="B68" s="160" t="s">
        <v>240</v>
      </c>
      <c r="C68" s="193" t="s">
        <v>241</v>
      </c>
      <c r="D68" s="162" t="s">
        <v>142</v>
      </c>
      <c r="E68" s="168">
        <v>2.96</v>
      </c>
      <c r="F68" s="170"/>
      <c r="G68" s="171">
        <f t="shared" si="28"/>
        <v>0</v>
      </c>
      <c r="H68" s="170"/>
      <c r="I68" s="171">
        <f t="shared" si="29"/>
        <v>0</v>
      </c>
      <c r="J68" s="170"/>
      <c r="K68" s="171">
        <f t="shared" si="30"/>
        <v>0</v>
      </c>
      <c r="L68" s="171">
        <v>21</v>
      </c>
      <c r="M68" s="171">
        <f t="shared" si="31"/>
        <v>0</v>
      </c>
      <c r="N68" s="163">
        <v>0</v>
      </c>
      <c r="O68" s="163">
        <f t="shared" si="32"/>
        <v>0</v>
      </c>
      <c r="P68" s="163">
        <v>0.10353999999999999</v>
      </c>
      <c r="Q68" s="163">
        <f t="shared" si="33"/>
        <v>0.30647999999999997</v>
      </c>
      <c r="R68" s="163"/>
      <c r="S68" s="163"/>
      <c r="T68" s="164">
        <v>1.71</v>
      </c>
      <c r="U68" s="163">
        <f t="shared" si="34"/>
        <v>5.0599999999999996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133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53</v>
      </c>
      <c r="B69" s="160" t="s">
        <v>242</v>
      </c>
      <c r="C69" s="193" t="s">
        <v>243</v>
      </c>
      <c r="D69" s="162" t="s">
        <v>149</v>
      </c>
      <c r="E69" s="168">
        <v>4</v>
      </c>
      <c r="F69" s="170"/>
      <c r="G69" s="171">
        <f t="shared" si="28"/>
        <v>0</v>
      </c>
      <c r="H69" s="170"/>
      <c r="I69" s="171">
        <f t="shared" si="29"/>
        <v>0</v>
      </c>
      <c r="J69" s="170"/>
      <c r="K69" s="171">
        <f t="shared" si="30"/>
        <v>0</v>
      </c>
      <c r="L69" s="171">
        <v>21</v>
      </c>
      <c r="M69" s="171">
        <f t="shared" si="31"/>
        <v>0</v>
      </c>
      <c r="N69" s="163">
        <v>0</v>
      </c>
      <c r="O69" s="163">
        <f t="shared" si="32"/>
        <v>0</v>
      </c>
      <c r="P69" s="163">
        <v>3.2000000000000001E-2</v>
      </c>
      <c r="Q69" s="163">
        <f t="shared" si="33"/>
        <v>0.128</v>
      </c>
      <c r="R69" s="163"/>
      <c r="S69" s="163"/>
      <c r="T69" s="164">
        <v>0.83699999999999997</v>
      </c>
      <c r="U69" s="163">
        <f t="shared" si="34"/>
        <v>3.35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133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54</v>
      </c>
      <c r="B70" s="160" t="s">
        <v>244</v>
      </c>
      <c r="C70" s="193" t="s">
        <v>245</v>
      </c>
      <c r="D70" s="162" t="s">
        <v>190</v>
      </c>
      <c r="E70" s="168">
        <v>15.37</v>
      </c>
      <c r="F70" s="170"/>
      <c r="G70" s="171">
        <f t="shared" si="28"/>
        <v>0</v>
      </c>
      <c r="H70" s="170"/>
      <c r="I70" s="171">
        <f t="shared" si="29"/>
        <v>0</v>
      </c>
      <c r="J70" s="170"/>
      <c r="K70" s="171">
        <f t="shared" si="30"/>
        <v>0</v>
      </c>
      <c r="L70" s="171">
        <v>21</v>
      </c>
      <c r="M70" s="171">
        <f t="shared" si="31"/>
        <v>0</v>
      </c>
      <c r="N70" s="163">
        <v>0</v>
      </c>
      <c r="O70" s="163">
        <f t="shared" si="32"/>
        <v>0</v>
      </c>
      <c r="P70" s="163">
        <v>0</v>
      </c>
      <c r="Q70" s="163">
        <f t="shared" si="33"/>
        <v>0</v>
      </c>
      <c r="R70" s="163"/>
      <c r="S70" s="163"/>
      <c r="T70" s="164">
        <v>0.93300000000000005</v>
      </c>
      <c r="U70" s="163">
        <f t="shared" si="34"/>
        <v>14.34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133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55</v>
      </c>
      <c r="B71" s="160" t="s">
        <v>246</v>
      </c>
      <c r="C71" s="193" t="s">
        <v>247</v>
      </c>
      <c r="D71" s="162" t="s">
        <v>190</v>
      </c>
      <c r="E71" s="168">
        <v>15.370000000000001</v>
      </c>
      <c r="F71" s="170"/>
      <c r="G71" s="171">
        <f t="shared" si="28"/>
        <v>0</v>
      </c>
      <c r="H71" s="170"/>
      <c r="I71" s="171">
        <f t="shared" si="29"/>
        <v>0</v>
      </c>
      <c r="J71" s="170"/>
      <c r="K71" s="171">
        <f t="shared" si="30"/>
        <v>0</v>
      </c>
      <c r="L71" s="171">
        <v>21</v>
      </c>
      <c r="M71" s="171">
        <f t="shared" si="31"/>
        <v>0</v>
      </c>
      <c r="N71" s="163">
        <v>0</v>
      </c>
      <c r="O71" s="163">
        <f t="shared" si="32"/>
        <v>0</v>
      </c>
      <c r="P71" s="163">
        <v>0</v>
      </c>
      <c r="Q71" s="163">
        <f t="shared" si="33"/>
        <v>0</v>
      </c>
      <c r="R71" s="163"/>
      <c r="S71" s="163"/>
      <c r="T71" s="164">
        <v>0</v>
      </c>
      <c r="U71" s="163">
        <f t="shared" si="34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195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56</v>
      </c>
      <c r="B72" s="160" t="s">
        <v>248</v>
      </c>
      <c r="C72" s="193" t="s">
        <v>249</v>
      </c>
      <c r="D72" s="162" t="s">
        <v>190</v>
      </c>
      <c r="E72" s="168">
        <v>61.48</v>
      </c>
      <c r="F72" s="170"/>
      <c r="G72" s="171">
        <f t="shared" si="28"/>
        <v>0</v>
      </c>
      <c r="H72" s="170"/>
      <c r="I72" s="171">
        <f t="shared" si="29"/>
        <v>0</v>
      </c>
      <c r="J72" s="170"/>
      <c r="K72" s="171">
        <f t="shared" si="30"/>
        <v>0</v>
      </c>
      <c r="L72" s="171">
        <v>21</v>
      </c>
      <c r="M72" s="171">
        <f t="shared" si="31"/>
        <v>0</v>
      </c>
      <c r="N72" s="163">
        <v>0</v>
      </c>
      <c r="O72" s="163">
        <f t="shared" si="32"/>
        <v>0</v>
      </c>
      <c r="P72" s="163">
        <v>0</v>
      </c>
      <c r="Q72" s="163">
        <f t="shared" si="33"/>
        <v>0</v>
      </c>
      <c r="R72" s="163"/>
      <c r="S72" s="163"/>
      <c r="T72" s="164">
        <v>0.105</v>
      </c>
      <c r="U72" s="163">
        <f t="shared" si="34"/>
        <v>6.46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133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57</v>
      </c>
      <c r="B73" s="160" t="s">
        <v>250</v>
      </c>
      <c r="C73" s="193" t="s">
        <v>251</v>
      </c>
      <c r="D73" s="162" t="s">
        <v>190</v>
      </c>
      <c r="E73" s="168">
        <v>15.37</v>
      </c>
      <c r="F73" s="170"/>
      <c r="G73" s="171">
        <f t="shared" si="28"/>
        <v>0</v>
      </c>
      <c r="H73" s="170"/>
      <c r="I73" s="171">
        <f t="shared" si="29"/>
        <v>0</v>
      </c>
      <c r="J73" s="170"/>
      <c r="K73" s="171">
        <f t="shared" si="30"/>
        <v>0</v>
      </c>
      <c r="L73" s="171">
        <v>21</v>
      </c>
      <c r="M73" s="171">
        <f t="shared" si="31"/>
        <v>0</v>
      </c>
      <c r="N73" s="163">
        <v>0</v>
      </c>
      <c r="O73" s="163">
        <f t="shared" si="32"/>
        <v>0</v>
      </c>
      <c r="P73" s="163">
        <v>0</v>
      </c>
      <c r="Q73" s="163">
        <f t="shared" si="33"/>
        <v>0</v>
      </c>
      <c r="R73" s="163"/>
      <c r="S73" s="163"/>
      <c r="T73" s="164">
        <v>0.26500000000000001</v>
      </c>
      <c r="U73" s="163">
        <f t="shared" si="34"/>
        <v>4.07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133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58</v>
      </c>
      <c r="B74" s="160" t="s">
        <v>252</v>
      </c>
      <c r="C74" s="193" t="s">
        <v>253</v>
      </c>
      <c r="D74" s="162" t="s">
        <v>190</v>
      </c>
      <c r="E74" s="168">
        <v>15.37</v>
      </c>
      <c r="F74" s="170"/>
      <c r="G74" s="171">
        <f t="shared" si="28"/>
        <v>0</v>
      </c>
      <c r="H74" s="170"/>
      <c r="I74" s="171">
        <f t="shared" si="29"/>
        <v>0</v>
      </c>
      <c r="J74" s="170"/>
      <c r="K74" s="171">
        <f t="shared" si="30"/>
        <v>0</v>
      </c>
      <c r="L74" s="171">
        <v>21</v>
      </c>
      <c r="M74" s="171">
        <f t="shared" si="31"/>
        <v>0</v>
      </c>
      <c r="N74" s="163">
        <v>0</v>
      </c>
      <c r="O74" s="163">
        <f t="shared" si="32"/>
        <v>0</v>
      </c>
      <c r="P74" s="163">
        <v>0</v>
      </c>
      <c r="Q74" s="163">
        <f t="shared" si="33"/>
        <v>0</v>
      </c>
      <c r="R74" s="163"/>
      <c r="S74" s="163"/>
      <c r="T74" s="164">
        <v>0</v>
      </c>
      <c r="U74" s="163">
        <f t="shared" si="34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195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59</v>
      </c>
      <c r="B75" s="160" t="s">
        <v>254</v>
      </c>
      <c r="C75" s="193" t="s">
        <v>255</v>
      </c>
      <c r="D75" s="162" t="s">
        <v>190</v>
      </c>
      <c r="E75" s="168">
        <v>153.69999999999999</v>
      </c>
      <c r="F75" s="170"/>
      <c r="G75" s="171">
        <f t="shared" si="28"/>
        <v>0</v>
      </c>
      <c r="H75" s="170"/>
      <c r="I75" s="171">
        <f t="shared" si="29"/>
        <v>0</v>
      </c>
      <c r="J75" s="170"/>
      <c r="K75" s="171">
        <f t="shared" si="30"/>
        <v>0</v>
      </c>
      <c r="L75" s="171">
        <v>21</v>
      </c>
      <c r="M75" s="171">
        <f t="shared" si="31"/>
        <v>0</v>
      </c>
      <c r="N75" s="163">
        <v>0</v>
      </c>
      <c r="O75" s="163">
        <f t="shared" si="32"/>
        <v>0</v>
      </c>
      <c r="P75" s="163">
        <v>0</v>
      </c>
      <c r="Q75" s="163">
        <f t="shared" si="33"/>
        <v>0</v>
      </c>
      <c r="R75" s="163"/>
      <c r="S75" s="163"/>
      <c r="T75" s="164">
        <v>0</v>
      </c>
      <c r="U75" s="163">
        <f t="shared" si="34"/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195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60</v>
      </c>
      <c r="B76" s="160" t="s">
        <v>256</v>
      </c>
      <c r="C76" s="193" t="s">
        <v>257</v>
      </c>
      <c r="D76" s="162" t="s">
        <v>190</v>
      </c>
      <c r="E76" s="168">
        <v>15.37</v>
      </c>
      <c r="F76" s="170"/>
      <c r="G76" s="171">
        <f t="shared" si="28"/>
        <v>0</v>
      </c>
      <c r="H76" s="170"/>
      <c r="I76" s="171">
        <f t="shared" si="29"/>
        <v>0</v>
      </c>
      <c r="J76" s="170"/>
      <c r="K76" s="171">
        <f t="shared" si="30"/>
        <v>0</v>
      </c>
      <c r="L76" s="171">
        <v>21</v>
      </c>
      <c r="M76" s="171">
        <f t="shared" si="31"/>
        <v>0</v>
      </c>
      <c r="N76" s="163">
        <v>0</v>
      </c>
      <c r="O76" s="163">
        <f t="shared" si="32"/>
        <v>0</v>
      </c>
      <c r="P76" s="163">
        <v>0</v>
      </c>
      <c r="Q76" s="163">
        <f t="shared" si="33"/>
        <v>0</v>
      </c>
      <c r="R76" s="163"/>
      <c r="S76" s="163"/>
      <c r="T76" s="164">
        <v>0</v>
      </c>
      <c r="U76" s="163">
        <f t="shared" si="34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195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155" t="s">
        <v>128</v>
      </c>
      <c r="B77" s="161" t="s">
        <v>69</v>
      </c>
      <c r="C77" s="194" t="s">
        <v>70</v>
      </c>
      <c r="D77" s="165"/>
      <c r="E77" s="169"/>
      <c r="F77" s="172"/>
      <c r="G77" s="172">
        <f>SUMIF(AE78:AE78,"&lt;&gt;NOR",G78:G78)</f>
        <v>0</v>
      </c>
      <c r="H77" s="172"/>
      <c r="I77" s="172">
        <f>SUM(I78:I78)</f>
        <v>0</v>
      </c>
      <c r="J77" s="172"/>
      <c r="K77" s="172">
        <f>SUM(K78:K78)</f>
        <v>0</v>
      </c>
      <c r="L77" s="172"/>
      <c r="M77" s="172">
        <f>SUM(M78:M78)</f>
        <v>0</v>
      </c>
      <c r="N77" s="166"/>
      <c r="O77" s="166">
        <f>SUM(O78:O78)</f>
        <v>0</v>
      </c>
      <c r="P77" s="166"/>
      <c r="Q77" s="166">
        <f>SUM(Q78:Q78)</f>
        <v>0</v>
      </c>
      <c r="R77" s="166"/>
      <c r="S77" s="166"/>
      <c r="T77" s="167"/>
      <c r="U77" s="166">
        <f>SUM(U78:U78)</f>
        <v>39.880000000000003</v>
      </c>
      <c r="AE77" t="s">
        <v>129</v>
      </c>
    </row>
    <row r="78" spans="1:60" ht="22.5" outlineLevel="1" x14ac:dyDescent="0.2">
      <c r="A78" s="154">
        <v>61</v>
      </c>
      <c r="B78" s="160" t="s">
        <v>258</v>
      </c>
      <c r="C78" s="193" t="s">
        <v>259</v>
      </c>
      <c r="D78" s="162" t="s">
        <v>190</v>
      </c>
      <c r="E78" s="168">
        <v>18.989999999999998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2.1</v>
      </c>
      <c r="U78" s="163">
        <f>ROUND(E78*T78,2)</f>
        <v>39.880000000000003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133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55" t="s">
        <v>128</v>
      </c>
      <c r="B79" s="161" t="s">
        <v>71</v>
      </c>
      <c r="C79" s="194" t="s">
        <v>72</v>
      </c>
      <c r="D79" s="165"/>
      <c r="E79" s="169"/>
      <c r="F79" s="172"/>
      <c r="G79" s="172">
        <f>SUMIF(AE80:AE82,"&lt;&gt;NOR",G80:G82)</f>
        <v>0</v>
      </c>
      <c r="H79" s="172"/>
      <c r="I79" s="172">
        <f>SUM(I80:I82)</f>
        <v>0</v>
      </c>
      <c r="J79" s="172"/>
      <c r="K79" s="172">
        <f>SUM(K80:K82)</f>
        <v>0</v>
      </c>
      <c r="L79" s="172"/>
      <c r="M79" s="172">
        <f>SUM(M80:M82)</f>
        <v>0</v>
      </c>
      <c r="N79" s="166"/>
      <c r="O79" s="166">
        <f>SUM(O80:O82)</f>
        <v>3.7269999999999998E-2</v>
      </c>
      <c r="P79" s="166"/>
      <c r="Q79" s="166">
        <f>SUM(Q80:Q82)</f>
        <v>0</v>
      </c>
      <c r="R79" s="166"/>
      <c r="S79" s="166"/>
      <c r="T79" s="167"/>
      <c r="U79" s="166">
        <f>SUM(U80:U82)</f>
        <v>8.81</v>
      </c>
      <c r="AE79" t="s">
        <v>129</v>
      </c>
    </row>
    <row r="80" spans="1:60" outlineLevel="1" x14ac:dyDescent="0.2">
      <c r="A80" s="154">
        <v>62</v>
      </c>
      <c r="B80" s="160" t="s">
        <v>260</v>
      </c>
      <c r="C80" s="193" t="s">
        <v>261</v>
      </c>
      <c r="D80" s="162" t="s">
        <v>132</v>
      </c>
      <c r="E80" s="168">
        <v>18.326000000000001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3">
        <v>2.1000000000000001E-4</v>
      </c>
      <c r="O80" s="163">
        <f>ROUND(E80*N80,5)</f>
        <v>3.8500000000000001E-3</v>
      </c>
      <c r="P80" s="163">
        <v>0</v>
      </c>
      <c r="Q80" s="163">
        <f>ROUND(E80*P80,5)</f>
        <v>0</v>
      </c>
      <c r="R80" s="163"/>
      <c r="S80" s="163"/>
      <c r="T80" s="164">
        <v>9.5000000000000001E-2</v>
      </c>
      <c r="U80" s="163">
        <f>ROUND(E80*T80,2)</f>
        <v>1.74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133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63</v>
      </c>
      <c r="B81" s="160" t="s">
        <v>262</v>
      </c>
      <c r="C81" s="193" t="s">
        <v>263</v>
      </c>
      <c r="D81" s="162" t="s">
        <v>132</v>
      </c>
      <c r="E81" s="168">
        <v>18.326000000000001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3">
        <v>1.58E-3</v>
      </c>
      <c r="O81" s="163">
        <f>ROUND(E81*N81,5)</f>
        <v>2.896E-2</v>
      </c>
      <c r="P81" s="163">
        <v>0</v>
      </c>
      <c r="Q81" s="163">
        <f>ROUND(E81*P81,5)</f>
        <v>0</v>
      </c>
      <c r="R81" s="163"/>
      <c r="S81" s="163"/>
      <c r="T81" s="164">
        <v>0.24</v>
      </c>
      <c r="U81" s="163">
        <f>ROUND(E81*T81,2)</f>
        <v>4.4000000000000004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133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>
        <v>64</v>
      </c>
      <c r="B82" s="160" t="s">
        <v>264</v>
      </c>
      <c r="C82" s="193" t="s">
        <v>265</v>
      </c>
      <c r="D82" s="162" t="s">
        <v>142</v>
      </c>
      <c r="E82" s="168">
        <v>29.7</v>
      </c>
      <c r="F82" s="170"/>
      <c r="G82" s="171">
        <f>ROUND(E82*F82,2)</f>
        <v>0</v>
      </c>
      <c r="H82" s="170"/>
      <c r="I82" s="171">
        <f>ROUND(E82*H82,2)</f>
        <v>0</v>
      </c>
      <c r="J82" s="170"/>
      <c r="K82" s="171">
        <f>ROUND(E82*J82,2)</f>
        <v>0</v>
      </c>
      <c r="L82" s="171">
        <v>21</v>
      </c>
      <c r="M82" s="171">
        <f>G82*(1+L82/100)</f>
        <v>0</v>
      </c>
      <c r="N82" s="163">
        <v>1.4999999999999999E-4</v>
      </c>
      <c r="O82" s="163">
        <f>ROUND(E82*N82,5)</f>
        <v>4.4600000000000004E-3</v>
      </c>
      <c r="P82" s="163">
        <v>0</v>
      </c>
      <c r="Q82" s="163">
        <f>ROUND(E82*P82,5)</f>
        <v>0</v>
      </c>
      <c r="R82" s="163"/>
      <c r="S82" s="163"/>
      <c r="T82" s="164">
        <v>0.09</v>
      </c>
      <c r="U82" s="163">
        <f>ROUND(E82*T82,2)</f>
        <v>2.67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133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x14ac:dyDescent="0.2">
      <c r="A83" s="155" t="s">
        <v>128</v>
      </c>
      <c r="B83" s="161" t="s">
        <v>73</v>
      </c>
      <c r="C83" s="194" t="s">
        <v>74</v>
      </c>
      <c r="D83" s="165"/>
      <c r="E83" s="169"/>
      <c r="F83" s="172"/>
      <c r="G83" s="172">
        <f>SUMIF(AE84:AE85,"&lt;&gt;NOR",G84:G85)</f>
        <v>0</v>
      </c>
      <c r="H83" s="172"/>
      <c r="I83" s="172">
        <f>SUM(I84:I85)</f>
        <v>0</v>
      </c>
      <c r="J83" s="172"/>
      <c r="K83" s="172">
        <f>SUM(K84:K85)</f>
        <v>0</v>
      </c>
      <c r="L83" s="172"/>
      <c r="M83" s="172">
        <f>SUM(M84:M85)</f>
        <v>0</v>
      </c>
      <c r="N83" s="166"/>
      <c r="O83" s="166">
        <f>SUM(O84:O85)</f>
        <v>1.3999999999999999E-4</v>
      </c>
      <c r="P83" s="166"/>
      <c r="Q83" s="166">
        <f>SUM(Q84:Q85)</f>
        <v>0</v>
      </c>
      <c r="R83" s="166"/>
      <c r="S83" s="166"/>
      <c r="T83" s="167"/>
      <c r="U83" s="166">
        <f>SUM(U84:U85)</f>
        <v>2.7199999999999998</v>
      </c>
      <c r="AE83" t="s">
        <v>129</v>
      </c>
    </row>
    <row r="84" spans="1:60" outlineLevel="1" x14ac:dyDescent="0.2">
      <c r="A84" s="154">
        <v>65</v>
      </c>
      <c r="B84" s="160" t="s">
        <v>266</v>
      </c>
      <c r="C84" s="193" t="s">
        <v>267</v>
      </c>
      <c r="D84" s="162" t="s">
        <v>132</v>
      </c>
      <c r="E84" s="168">
        <v>14.3842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63">
        <v>1.0000000000000001E-5</v>
      </c>
      <c r="O84" s="163">
        <f>ROUND(E84*N84,5)</f>
        <v>1.3999999999999999E-4</v>
      </c>
      <c r="P84" s="163">
        <v>0</v>
      </c>
      <c r="Q84" s="163">
        <f>ROUND(E84*P84,5)</f>
        <v>0</v>
      </c>
      <c r="R84" s="163"/>
      <c r="S84" s="163"/>
      <c r="T84" s="164">
        <v>7.0000000000000007E-2</v>
      </c>
      <c r="U84" s="163">
        <f>ROUND(E84*T84,2)</f>
        <v>1.01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133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54">
        <v>66</v>
      </c>
      <c r="B85" s="160" t="s">
        <v>268</v>
      </c>
      <c r="C85" s="193" t="s">
        <v>269</v>
      </c>
      <c r="D85" s="162" t="s">
        <v>142</v>
      </c>
      <c r="E85" s="168">
        <v>34.119999999999997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3">
        <v>0</v>
      </c>
      <c r="O85" s="163">
        <f>ROUND(E85*N85,5)</f>
        <v>0</v>
      </c>
      <c r="P85" s="163">
        <v>0</v>
      </c>
      <c r="Q85" s="163">
        <f>ROUND(E85*P85,5)</f>
        <v>0</v>
      </c>
      <c r="R85" s="163"/>
      <c r="S85" s="163"/>
      <c r="T85" s="164">
        <v>0.05</v>
      </c>
      <c r="U85" s="163">
        <f>ROUND(E85*T85,2)</f>
        <v>1.71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133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x14ac:dyDescent="0.2">
      <c r="A86" s="155" t="s">
        <v>128</v>
      </c>
      <c r="B86" s="161" t="s">
        <v>75</v>
      </c>
      <c r="C86" s="194" t="s">
        <v>76</v>
      </c>
      <c r="D86" s="165"/>
      <c r="E86" s="169"/>
      <c r="F86" s="172"/>
      <c r="G86" s="172">
        <f>SUMIF(AE87:AE100,"&lt;&gt;NOR",G87:G100)</f>
        <v>0</v>
      </c>
      <c r="H86" s="172"/>
      <c r="I86" s="172">
        <f>SUM(I87:I100)</f>
        <v>0</v>
      </c>
      <c r="J86" s="172"/>
      <c r="K86" s="172">
        <f>SUM(K87:K100)</f>
        <v>0</v>
      </c>
      <c r="L86" s="172"/>
      <c r="M86" s="172">
        <f>SUM(M87:M100)</f>
        <v>0</v>
      </c>
      <c r="N86" s="166"/>
      <c r="O86" s="166">
        <f>SUM(O87:O100)</f>
        <v>0.18141999999999997</v>
      </c>
      <c r="P86" s="166"/>
      <c r="Q86" s="166">
        <f>SUM(Q87:Q100)</f>
        <v>5.1290000000000002E-2</v>
      </c>
      <c r="R86" s="166"/>
      <c r="S86" s="166"/>
      <c r="T86" s="167"/>
      <c r="U86" s="166">
        <f>SUM(U87:U100)</f>
        <v>23.03</v>
      </c>
      <c r="AE86" t="s">
        <v>129</v>
      </c>
    </row>
    <row r="87" spans="1:60" outlineLevel="1" x14ac:dyDescent="0.2">
      <c r="A87" s="154">
        <v>67</v>
      </c>
      <c r="B87" s="160" t="s">
        <v>270</v>
      </c>
      <c r="C87" s="193" t="s">
        <v>271</v>
      </c>
      <c r="D87" s="162" t="s">
        <v>149</v>
      </c>
      <c r="E87" s="168">
        <v>4</v>
      </c>
      <c r="F87" s="170"/>
      <c r="G87" s="171">
        <f t="shared" ref="G87:G100" si="35">ROUND(E87*F87,2)</f>
        <v>0</v>
      </c>
      <c r="H87" s="170"/>
      <c r="I87" s="171">
        <f t="shared" ref="I87:I100" si="36">ROUND(E87*H87,2)</f>
        <v>0</v>
      </c>
      <c r="J87" s="170"/>
      <c r="K87" s="171">
        <f t="shared" ref="K87:K100" si="37">ROUND(E87*J87,2)</f>
        <v>0</v>
      </c>
      <c r="L87" s="171">
        <v>21</v>
      </c>
      <c r="M87" s="171">
        <f t="shared" ref="M87:M100" si="38">G87*(1+L87/100)</f>
        <v>0</v>
      </c>
      <c r="N87" s="163">
        <v>0</v>
      </c>
      <c r="O87" s="163">
        <f t="shared" ref="O87:O100" si="39">ROUND(E87*N87,5)</f>
        <v>0</v>
      </c>
      <c r="P87" s="163">
        <v>1.218E-2</v>
      </c>
      <c r="Q87" s="163">
        <f t="shared" ref="Q87:Q100" si="40">ROUND(E87*P87,5)</f>
        <v>4.8719999999999999E-2</v>
      </c>
      <c r="R87" s="163"/>
      <c r="S87" s="163"/>
      <c r="T87" s="164">
        <v>0.33100000000000002</v>
      </c>
      <c r="U87" s="163">
        <f t="shared" ref="U87:U100" si="41">ROUND(E87*T87,2)</f>
        <v>1.32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133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68</v>
      </c>
      <c r="B88" s="160" t="s">
        <v>272</v>
      </c>
      <c r="C88" s="193" t="s">
        <v>273</v>
      </c>
      <c r="D88" s="162" t="s">
        <v>142</v>
      </c>
      <c r="E88" s="168">
        <v>1.3</v>
      </c>
      <c r="F88" s="170"/>
      <c r="G88" s="171">
        <f t="shared" si="35"/>
        <v>0</v>
      </c>
      <c r="H88" s="170"/>
      <c r="I88" s="171">
        <f t="shared" si="36"/>
        <v>0</v>
      </c>
      <c r="J88" s="170"/>
      <c r="K88" s="171">
        <f t="shared" si="37"/>
        <v>0</v>
      </c>
      <c r="L88" s="171">
        <v>21</v>
      </c>
      <c r="M88" s="171">
        <f t="shared" si="38"/>
        <v>0</v>
      </c>
      <c r="N88" s="163">
        <v>0</v>
      </c>
      <c r="O88" s="163">
        <f t="shared" si="39"/>
        <v>0</v>
      </c>
      <c r="P88" s="163">
        <v>1.98E-3</v>
      </c>
      <c r="Q88" s="163">
        <f t="shared" si="40"/>
        <v>2.5699999999999998E-3</v>
      </c>
      <c r="R88" s="163"/>
      <c r="S88" s="163"/>
      <c r="T88" s="164">
        <v>8.3000000000000004E-2</v>
      </c>
      <c r="U88" s="163">
        <f t="shared" si="41"/>
        <v>0.11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133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69</v>
      </c>
      <c r="B89" s="160" t="s">
        <v>274</v>
      </c>
      <c r="C89" s="193" t="s">
        <v>275</v>
      </c>
      <c r="D89" s="162" t="s">
        <v>149</v>
      </c>
      <c r="E89" s="168">
        <v>1</v>
      </c>
      <c r="F89" s="170"/>
      <c r="G89" s="171">
        <f t="shared" si="35"/>
        <v>0</v>
      </c>
      <c r="H89" s="170"/>
      <c r="I89" s="171">
        <f t="shared" si="36"/>
        <v>0</v>
      </c>
      <c r="J89" s="170"/>
      <c r="K89" s="171">
        <f t="shared" si="37"/>
        <v>0</v>
      </c>
      <c r="L89" s="171">
        <v>21</v>
      </c>
      <c r="M89" s="171">
        <f t="shared" si="38"/>
        <v>0</v>
      </c>
      <c r="N89" s="163">
        <v>7.1459999999999996E-2</v>
      </c>
      <c r="O89" s="163">
        <f t="shared" si="39"/>
        <v>7.1459999999999996E-2</v>
      </c>
      <c r="P89" s="163">
        <v>0</v>
      </c>
      <c r="Q89" s="163">
        <f t="shared" si="40"/>
        <v>0</v>
      </c>
      <c r="R89" s="163"/>
      <c r="S89" s="163"/>
      <c r="T89" s="164">
        <v>1.458</v>
      </c>
      <c r="U89" s="163">
        <f t="shared" si="41"/>
        <v>1.46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133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70</v>
      </c>
      <c r="B90" s="160" t="s">
        <v>276</v>
      </c>
      <c r="C90" s="193" t="s">
        <v>277</v>
      </c>
      <c r="D90" s="162" t="s">
        <v>149</v>
      </c>
      <c r="E90" s="168">
        <v>1</v>
      </c>
      <c r="F90" s="170"/>
      <c r="G90" s="171">
        <f t="shared" si="35"/>
        <v>0</v>
      </c>
      <c r="H90" s="170"/>
      <c r="I90" s="171">
        <f t="shared" si="36"/>
        <v>0</v>
      </c>
      <c r="J90" s="170"/>
      <c r="K90" s="171">
        <f t="shared" si="37"/>
        <v>0</v>
      </c>
      <c r="L90" s="171">
        <v>21</v>
      </c>
      <c r="M90" s="171">
        <f t="shared" si="38"/>
        <v>0</v>
      </c>
      <c r="N90" s="163">
        <v>7.9659999999999995E-2</v>
      </c>
      <c r="O90" s="163">
        <f t="shared" si="39"/>
        <v>7.9659999999999995E-2</v>
      </c>
      <c r="P90" s="163">
        <v>0</v>
      </c>
      <c r="Q90" s="163">
        <f t="shared" si="40"/>
        <v>0</v>
      </c>
      <c r="R90" s="163"/>
      <c r="S90" s="163"/>
      <c r="T90" s="164">
        <v>1.508</v>
      </c>
      <c r="U90" s="163">
        <f t="shared" si="41"/>
        <v>1.51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133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71</v>
      </c>
      <c r="B91" s="160" t="s">
        <v>278</v>
      </c>
      <c r="C91" s="193" t="s">
        <v>279</v>
      </c>
      <c r="D91" s="162" t="s">
        <v>142</v>
      </c>
      <c r="E91" s="168">
        <v>3</v>
      </c>
      <c r="F91" s="170"/>
      <c r="G91" s="171">
        <f t="shared" si="35"/>
        <v>0</v>
      </c>
      <c r="H91" s="170"/>
      <c r="I91" s="171">
        <f t="shared" si="36"/>
        <v>0</v>
      </c>
      <c r="J91" s="170"/>
      <c r="K91" s="171">
        <f t="shared" si="37"/>
        <v>0</v>
      </c>
      <c r="L91" s="171">
        <v>21</v>
      </c>
      <c r="M91" s="171">
        <f t="shared" si="38"/>
        <v>0</v>
      </c>
      <c r="N91" s="163">
        <v>3.8000000000000002E-4</v>
      </c>
      <c r="O91" s="163">
        <f t="shared" si="39"/>
        <v>1.14E-3</v>
      </c>
      <c r="P91" s="163">
        <v>0</v>
      </c>
      <c r="Q91" s="163">
        <f t="shared" si="40"/>
        <v>0</v>
      </c>
      <c r="R91" s="163"/>
      <c r="S91" s="163"/>
      <c r="T91" s="164">
        <v>0.32</v>
      </c>
      <c r="U91" s="163">
        <f t="shared" si="41"/>
        <v>0.96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133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72</v>
      </c>
      <c r="B92" s="160" t="s">
        <v>280</v>
      </c>
      <c r="C92" s="193" t="s">
        <v>281</v>
      </c>
      <c r="D92" s="162" t="s">
        <v>142</v>
      </c>
      <c r="E92" s="168">
        <v>1</v>
      </c>
      <c r="F92" s="170"/>
      <c r="G92" s="171">
        <f t="shared" si="35"/>
        <v>0</v>
      </c>
      <c r="H92" s="170"/>
      <c r="I92" s="171">
        <f t="shared" si="36"/>
        <v>0</v>
      </c>
      <c r="J92" s="170"/>
      <c r="K92" s="171">
        <f t="shared" si="37"/>
        <v>0</v>
      </c>
      <c r="L92" s="171">
        <v>21</v>
      </c>
      <c r="M92" s="171">
        <f t="shared" si="38"/>
        <v>0</v>
      </c>
      <c r="N92" s="163">
        <v>4.6999999999999999E-4</v>
      </c>
      <c r="O92" s="163">
        <f t="shared" si="39"/>
        <v>4.6999999999999999E-4</v>
      </c>
      <c r="P92" s="163">
        <v>0</v>
      </c>
      <c r="Q92" s="163">
        <f t="shared" si="40"/>
        <v>0</v>
      </c>
      <c r="R92" s="163"/>
      <c r="S92" s="163"/>
      <c r="T92" s="164">
        <v>0.35899999999999999</v>
      </c>
      <c r="U92" s="163">
        <f t="shared" si="41"/>
        <v>0.36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133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73</v>
      </c>
      <c r="B93" s="160" t="s">
        <v>282</v>
      </c>
      <c r="C93" s="193" t="s">
        <v>283</v>
      </c>
      <c r="D93" s="162" t="s">
        <v>142</v>
      </c>
      <c r="E93" s="168">
        <v>2.5</v>
      </c>
      <c r="F93" s="170"/>
      <c r="G93" s="171">
        <f t="shared" si="35"/>
        <v>0</v>
      </c>
      <c r="H93" s="170"/>
      <c r="I93" s="171">
        <f t="shared" si="36"/>
        <v>0</v>
      </c>
      <c r="J93" s="170"/>
      <c r="K93" s="171">
        <f t="shared" si="37"/>
        <v>0</v>
      </c>
      <c r="L93" s="171">
        <v>21</v>
      </c>
      <c r="M93" s="171">
        <f t="shared" si="38"/>
        <v>0</v>
      </c>
      <c r="N93" s="163">
        <v>1.5200000000000001E-3</v>
      </c>
      <c r="O93" s="163">
        <f t="shared" si="39"/>
        <v>3.8E-3</v>
      </c>
      <c r="P93" s="163">
        <v>0</v>
      </c>
      <c r="Q93" s="163">
        <f t="shared" si="40"/>
        <v>0</v>
      </c>
      <c r="R93" s="163"/>
      <c r="S93" s="163"/>
      <c r="T93" s="164">
        <v>1.173</v>
      </c>
      <c r="U93" s="163">
        <f t="shared" si="41"/>
        <v>2.93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133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74</v>
      </c>
      <c r="B94" s="160" t="s">
        <v>284</v>
      </c>
      <c r="C94" s="193" t="s">
        <v>285</v>
      </c>
      <c r="D94" s="162" t="s">
        <v>149</v>
      </c>
      <c r="E94" s="168">
        <v>1</v>
      </c>
      <c r="F94" s="170"/>
      <c r="G94" s="171">
        <f t="shared" si="35"/>
        <v>0</v>
      </c>
      <c r="H94" s="170"/>
      <c r="I94" s="171">
        <f t="shared" si="36"/>
        <v>0</v>
      </c>
      <c r="J94" s="170"/>
      <c r="K94" s="171">
        <f t="shared" si="37"/>
        <v>0</v>
      </c>
      <c r="L94" s="171">
        <v>21</v>
      </c>
      <c r="M94" s="171">
        <f t="shared" si="38"/>
        <v>0</v>
      </c>
      <c r="N94" s="163">
        <v>6.7499999999999999E-3</v>
      </c>
      <c r="O94" s="163">
        <f t="shared" si="39"/>
        <v>6.7499999999999999E-3</v>
      </c>
      <c r="P94" s="163">
        <v>0</v>
      </c>
      <c r="Q94" s="163">
        <f t="shared" si="40"/>
        <v>0</v>
      </c>
      <c r="R94" s="163"/>
      <c r="S94" s="163"/>
      <c r="T94" s="164">
        <v>0.70899999999999996</v>
      </c>
      <c r="U94" s="163">
        <f t="shared" si="41"/>
        <v>0.71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133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54">
        <v>75</v>
      </c>
      <c r="B95" s="160" t="s">
        <v>286</v>
      </c>
      <c r="C95" s="193" t="s">
        <v>287</v>
      </c>
      <c r="D95" s="162" t="s">
        <v>149</v>
      </c>
      <c r="E95" s="168">
        <v>1</v>
      </c>
      <c r="F95" s="170"/>
      <c r="G95" s="171">
        <f t="shared" si="35"/>
        <v>0</v>
      </c>
      <c r="H95" s="170"/>
      <c r="I95" s="171">
        <f t="shared" si="36"/>
        <v>0</v>
      </c>
      <c r="J95" s="170"/>
      <c r="K95" s="171">
        <f t="shared" si="37"/>
        <v>0</v>
      </c>
      <c r="L95" s="171">
        <v>21</v>
      </c>
      <c r="M95" s="171">
        <f t="shared" si="38"/>
        <v>0</v>
      </c>
      <c r="N95" s="163">
        <v>7.3999999999999999E-4</v>
      </c>
      <c r="O95" s="163">
        <f t="shared" si="39"/>
        <v>7.3999999999999999E-4</v>
      </c>
      <c r="P95" s="163">
        <v>0</v>
      </c>
      <c r="Q95" s="163">
        <f t="shared" si="40"/>
        <v>0</v>
      </c>
      <c r="R95" s="163"/>
      <c r="S95" s="163"/>
      <c r="T95" s="164">
        <v>0.92300000000000004</v>
      </c>
      <c r="U95" s="163">
        <f t="shared" si="41"/>
        <v>0.92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133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76</v>
      </c>
      <c r="B96" s="160" t="s">
        <v>288</v>
      </c>
      <c r="C96" s="193" t="s">
        <v>422</v>
      </c>
      <c r="D96" s="162" t="s">
        <v>142</v>
      </c>
      <c r="E96" s="168">
        <v>5</v>
      </c>
      <c r="F96" s="170"/>
      <c r="G96" s="171">
        <f t="shared" si="35"/>
        <v>0</v>
      </c>
      <c r="H96" s="170"/>
      <c r="I96" s="171">
        <f t="shared" si="36"/>
        <v>0</v>
      </c>
      <c r="J96" s="170"/>
      <c r="K96" s="171">
        <f t="shared" si="37"/>
        <v>0</v>
      </c>
      <c r="L96" s="171">
        <v>21</v>
      </c>
      <c r="M96" s="171">
        <f t="shared" si="38"/>
        <v>0</v>
      </c>
      <c r="N96" s="163">
        <v>7.3999999999999999E-4</v>
      </c>
      <c r="O96" s="163">
        <f t="shared" si="39"/>
        <v>3.7000000000000002E-3</v>
      </c>
      <c r="P96" s="163">
        <v>0</v>
      </c>
      <c r="Q96" s="163">
        <f t="shared" si="40"/>
        <v>0</v>
      </c>
      <c r="R96" s="163"/>
      <c r="S96" s="163"/>
      <c r="T96" s="164">
        <v>0.66820000000000002</v>
      </c>
      <c r="U96" s="163">
        <f t="shared" si="41"/>
        <v>3.34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133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54">
        <v>77</v>
      </c>
      <c r="B97" s="160" t="s">
        <v>289</v>
      </c>
      <c r="C97" s="193" t="s">
        <v>423</v>
      </c>
      <c r="D97" s="162" t="s">
        <v>142</v>
      </c>
      <c r="E97" s="168">
        <v>10</v>
      </c>
      <c r="F97" s="170"/>
      <c r="G97" s="171">
        <f t="shared" si="35"/>
        <v>0</v>
      </c>
      <c r="H97" s="170"/>
      <c r="I97" s="171">
        <f t="shared" si="36"/>
        <v>0</v>
      </c>
      <c r="J97" s="170"/>
      <c r="K97" s="171">
        <f t="shared" si="37"/>
        <v>0</v>
      </c>
      <c r="L97" s="171">
        <v>21</v>
      </c>
      <c r="M97" s="171">
        <f t="shared" si="38"/>
        <v>0</v>
      </c>
      <c r="N97" s="163">
        <v>1.3699999999999999E-3</v>
      </c>
      <c r="O97" s="163">
        <f t="shared" si="39"/>
        <v>1.37E-2</v>
      </c>
      <c r="P97" s="163">
        <v>0</v>
      </c>
      <c r="Q97" s="163">
        <f t="shared" si="40"/>
        <v>0</v>
      </c>
      <c r="R97" s="163"/>
      <c r="S97" s="163"/>
      <c r="T97" s="164">
        <v>0.79669999999999996</v>
      </c>
      <c r="U97" s="163">
        <f t="shared" si="41"/>
        <v>7.97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133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78</v>
      </c>
      <c r="B98" s="160" t="s">
        <v>290</v>
      </c>
      <c r="C98" s="193" t="s">
        <v>291</v>
      </c>
      <c r="D98" s="162" t="s">
        <v>149</v>
      </c>
      <c r="E98" s="168">
        <v>2</v>
      </c>
      <c r="F98" s="170"/>
      <c r="G98" s="171">
        <f t="shared" si="35"/>
        <v>0</v>
      </c>
      <c r="H98" s="170"/>
      <c r="I98" s="171">
        <f t="shared" si="36"/>
        <v>0</v>
      </c>
      <c r="J98" s="170"/>
      <c r="K98" s="171">
        <f t="shared" si="37"/>
        <v>0</v>
      </c>
      <c r="L98" s="171">
        <v>21</v>
      </c>
      <c r="M98" s="171">
        <f t="shared" si="38"/>
        <v>0</v>
      </c>
      <c r="N98" s="163">
        <v>0</v>
      </c>
      <c r="O98" s="163">
        <f t="shared" si="39"/>
        <v>0</v>
      </c>
      <c r="P98" s="163">
        <v>0</v>
      </c>
      <c r="Q98" s="163">
        <f t="shared" si="40"/>
        <v>0</v>
      </c>
      <c r="R98" s="163"/>
      <c r="S98" s="163"/>
      <c r="T98" s="164">
        <v>0.157</v>
      </c>
      <c r="U98" s="163">
        <f t="shared" si="41"/>
        <v>0.31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133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79</v>
      </c>
      <c r="B99" s="160" t="s">
        <v>292</v>
      </c>
      <c r="C99" s="193" t="s">
        <v>293</v>
      </c>
      <c r="D99" s="162" t="s">
        <v>149</v>
      </c>
      <c r="E99" s="168">
        <v>2</v>
      </c>
      <c r="F99" s="170"/>
      <c r="G99" s="171">
        <f t="shared" si="35"/>
        <v>0</v>
      </c>
      <c r="H99" s="170"/>
      <c r="I99" s="171">
        <f t="shared" si="36"/>
        <v>0</v>
      </c>
      <c r="J99" s="170"/>
      <c r="K99" s="171">
        <f t="shared" si="37"/>
        <v>0</v>
      </c>
      <c r="L99" s="171">
        <v>21</v>
      </c>
      <c r="M99" s="171">
        <f t="shared" si="38"/>
        <v>0</v>
      </c>
      <c r="N99" s="163">
        <v>0</v>
      </c>
      <c r="O99" s="163">
        <f t="shared" si="39"/>
        <v>0</v>
      </c>
      <c r="P99" s="163">
        <v>0</v>
      </c>
      <c r="Q99" s="163">
        <f t="shared" si="40"/>
        <v>0</v>
      </c>
      <c r="R99" s="163"/>
      <c r="S99" s="163"/>
      <c r="T99" s="164">
        <v>0.17399999999999999</v>
      </c>
      <c r="U99" s="163">
        <f t="shared" si="41"/>
        <v>0.35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133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80</v>
      </c>
      <c r="B100" s="160" t="s">
        <v>294</v>
      </c>
      <c r="C100" s="193" t="s">
        <v>295</v>
      </c>
      <c r="D100" s="162" t="s">
        <v>149</v>
      </c>
      <c r="E100" s="168">
        <v>3</v>
      </c>
      <c r="F100" s="170"/>
      <c r="G100" s="171">
        <f t="shared" si="35"/>
        <v>0</v>
      </c>
      <c r="H100" s="170"/>
      <c r="I100" s="171">
        <f t="shared" si="36"/>
        <v>0</v>
      </c>
      <c r="J100" s="170"/>
      <c r="K100" s="171">
        <f t="shared" si="37"/>
        <v>0</v>
      </c>
      <c r="L100" s="171">
        <v>21</v>
      </c>
      <c r="M100" s="171">
        <f t="shared" si="38"/>
        <v>0</v>
      </c>
      <c r="N100" s="163">
        <v>0</v>
      </c>
      <c r="O100" s="163">
        <f t="shared" si="39"/>
        <v>0</v>
      </c>
      <c r="P100" s="163">
        <v>0</v>
      </c>
      <c r="Q100" s="163">
        <f t="shared" si="40"/>
        <v>0</v>
      </c>
      <c r="R100" s="163"/>
      <c r="S100" s="163"/>
      <c r="T100" s="164">
        <v>0.25900000000000001</v>
      </c>
      <c r="U100" s="163">
        <f t="shared" si="41"/>
        <v>0.78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133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55" t="s">
        <v>128</v>
      </c>
      <c r="B101" s="161" t="s">
        <v>77</v>
      </c>
      <c r="C101" s="194" t="s">
        <v>78</v>
      </c>
      <c r="D101" s="165"/>
      <c r="E101" s="169"/>
      <c r="F101" s="172"/>
      <c r="G101" s="172">
        <f>SUMIF(AE102:AE106,"&lt;&gt;NOR",G102:G106)</f>
        <v>0</v>
      </c>
      <c r="H101" s="172"/>
      <c r="I101" s="172">
        <f>SUM(I102:I106)</f>
        <v>0</v>
      </c>
      <c r="J101" s="172"/>
      <c r="K101" s="172">
        <f>SUM(K102:K106)</f>
        <v>0</v>
      </c>
      <c r="L101" s="172"/>
      <c r="M101" s="172">
        <f>SUM(M102:M106)</f>
        <v>0</v>
      </c>
      <c r="N101" s="166"/>
      <c r="O101" s="166">
        <f>SUM(O102:O106)</f>
        <v>1.7320000000000002E-2</v>
      </c>
      <c r="P101" s="166"/>
      <c r="Q101" s="166">
        <f>SUM(Q102:Q106)</f>
        <v>0</v>
      </c>
      <c r="R101" s="166"/>
      <c r="S101" s="166"/>
      <c r="T101" s="167"/>
      <c r="U101" s="166">
        <f>SUM(U102:U106)</f>
        <v>11.520000000000001</v>
      </c>
      <c r="AE101" t="s">
        <v>129</v>
      </c>
    </row>
    <row r="102" spans="1:60" outlineLevel="1" x14ac:dyDescent="0.2">
      <c r="A102" s="154">
        <v>81</v>
      </c>
      <c r="B102" s="160" t="s">
        <v>296</v>
      </c>
      <c r="C102" s="193" t="s">
        <v>297</v>
      </c>
      <c r="D102" s="162" t="s">
        <v>149</v>
      </c>
      <c r="E102" s="168">
        <v>4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3">
        <v>6.9999999999999999E-4</v>
      </c>
      <c r="O102" s="163">
        <f>ROUND(E102*N102,5)</f>
        <v>2.8E-3</v>
      </c>
      <c r="P102" s="163">
        <v>0</v>
      </c>
      <c r="Q102" s="163">
        <f>ROUND(E102*P102,5)</f>
        <v>0</v>
      </c>
      <c r="R102" s="163"/>
      <c r="S102" s="163"/>
      <c r="T102" s="164">
        <v>0.54200000000000004</v>
      </c>
      <c r="U102" s="163">
        <f>ROUND(E102*T102,2)</f>
        <v>2.17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133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82</v>
      </c>
      <c r="B103" s="160" t="s">
        <v>298</v>
      </c>
      <c r="C103" s="193" t="s">
        <v>299</v>
      </c>
      <c r="D103" s="162" t="s">
        <v>142</v>
      </c>
      <c r="E103" s="168">
        <v>14.6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63">
        <v>5.0000000000000001E-4</v>
      </c>
      <c r="O103" s="163">
        <f>ROUND(E103*N103,5)</f>
        <v>7.3000000000000001E-3</v>
      </c>
      <c r="P103" s="163">
        <v>0</v>
      </c>
      <c r="Q103" s="163">
        <f>ROUND(E103*P103,5)</f>
        <v>0</v>
      </c>
      <c r="R103" s="163"/>
      <c r="S103" s="163"/>
      <c r="T103" s="164">
        <v>0.27889999999999998</v>
      </c>
      <c r="U103" s="163">
        <f>ROUND(E103*T103,2)</f>
        <v>4.07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133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54">
        <v>83</v>
      </c>
      <c r="B104" s="160" t="s">
        <v>300</v>
      </c>
      <c r="C104" s="193" t="s">
        <v>301</v>
      </c>
      <c r="D104" s="162" t="s">
        <v>142</v>
      </c>
      <c r="E104" s="168">
        <v>14.6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3">
        <v>2.0000000000000002E-5</v>
      </c>
      <c r="O104" s="163">
        <f>ROUND(E104*N104,5)</f>
        <v>2.9E-4</v>
      </c>
      <c r="P104" s="163">
        <v>0</v>
      </c>
      <c r="Q104" s="163">
        <f>ROUND(E104*P104,5)</f>
        <v>0</v>
      </c>
      <c r="R104" s="163"/>
      <c r="S104" s="163"/>
      <c r="T104" s="164">
        <v>0.13500000000000001</v>
      </c>
      <c r="U104" s="163">
        <f>ROUND(E104*T104,2)</f>
        <v>1.97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133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84</v>
      </c>
      <c r="B105" s="160" t="s">
        <v>302</v>
      </c>
      <c r="C105" s="193" t="s">
        <v>303</v>
      </c>
      <c r="D105" s="162" t="s">
        <v>149</v>
      </c>
      <c r="E105" s="168">
        <v>11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3">
        <v>6.3000000000000003E-4</v>
      </c>
      <c r="O105" s="163">
        <f>ROUND(E105*N105,5)</f>
        <v>6.9300000000000004E-3</v>
      </c>
      <c r="P105" s="163">
        <v>0</v>
      </c>
      <c r="Q105" s="163">
        <f>ROUND(E105*P105,5)</f>
        <v>0</v>
      </c>
      <c r="R105" s="163"/>
      <c r="S105" s="163"/>
      <c r="T105" s="164">
        <v>0.27200000000000002</v>
      </c>
      <c r="U105" s="163">
        <f>ROUND(E105*T105,2)</f>
        <v>2.99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133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85</v>
      </c>
      <c r="B106" s="160" t="s">
        <v>304</v>
      </c>
      <c r="C106" s="193" t="s">
        <v>305</v>
      </c>
      <c r="D106" s="162" t="s">
        <v>306</v>
      </c>
      <c r="E106" s="168">
        <v>3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3">
        <v>0</v>
      </c>
      <c r="O106" s="163">
        <f>ROUND(E106*N106,5)</f>
        <v>0</v>
      </c>
      <c r="P106" s="163">
        <v>0</v>
      </c>
      <c r="Q106" s="163">
        <f>ROUND(E106*P106,5)</f>
        <v>0</v>
      </c>
      <c r="R106" s="163"/>
      <c r="S106" s="163"/>
      <c r="T106" s="164">
        <v>0.105</v>
      </c>
      <c r="U106" s="163">
        <f>ROUND(E106*T106,2)</f>
        <v>0.32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133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55" t="s">
        <v>128</v>
      </c>
      <c r="B107" s="161" t="s">
        <v>79</v>
      </c>
      <c r="C107" s="194" t="s">
        <v>80</v>
      </c>
      <c r="D107" s="165"/>
      <c r="E107" s="169"/>
      <c r="F107" s="172"/>
      <c r="G107" s="172">
        <f>SUMIF(AE108:AE125,"&lt;&gt;NOR",G108:G125)</f>
        <v>0</v>
      </c>
      <c r="H107" s="172"/>
      <c r="I107" s="172">
        <f>SUM(I108:I125)</f>
        <v>0</v>
      </c>
      <c r="J107" s="172"/>
      <c r="K107" s="172">
        <f>SUM(K108:K125)</f>
        <v>0</v>
      </c>
      <c r="L107" s="172"/>
      <c r="M107" s="172">
        <f>SUM(M108:M125)</f>
        <v>0</v>
      </c>
      <c r="N107" s="166"/>
      <c r="O107" s="166">
        <f>SUM(O108:O125)</f>
        <v>0.14340999999999998</v>
      </c>
      <c r="P107" s="166"/>
      <c r="Q107" s="166">
        <f>SUM(Q108:Q125)</f>
        <v>0.16586000000000001</v>
      </c>
      <c r="R107" s="166"/>
      <c r="S107" s="166"/>
      <c r="T107" s="167"/>
      <c r="U107" s="166">
        <f>SUM(U108:U125)</f>
        <v>25.83</v>
      </c>
      <c r="AE107" t="s">
        <v>129</v>
      </c>
    </row>
    <row r="108" spans="1:60" outlineLevel="1" x14ac:dyDescent="0.2">
      <c r="A108" s="154">
        <v>86</v>
      </c>
      <c r="B108" s="160" t="s">
        <v>307</v>
      </c>
      <c r="C108" s="193" t="s">
        <v>308</v>
      </c>
      <c r="D108" s="162" t="s">
        <v>306</v>
      </c>
      <c r="E108" s="168">
        <v>2</v>
      </c>
      <c r="F108" s="170"/>
      <c r="G108" s="171">
        <f t="shared" ref="G108:G125" si="42">ROUND(E108*F108,2)</f>
        <v>0</v>
      </c>
      <c r="H108" s="170"/>
      <c r="I108" s="171">
        <f t="shared" ref="I108:I125" si="43">ROUND(E108*H108,2)</f>
        <v>0</v>
      </c>
      <c r="J108" s="170"/>
      <c r="K108" s="171">
        <f t="shared" ref="K108:K125" si="44">ROUND(E108*J108,2)</f>
        <v>0</v>
      </c>
      <c r="L108" s="171">
        <v>21</v>
      </c>
      <c r="M108" s="171">
        <f t="shared" ref="M108:M125" si="45">G108*(1+L108/100)</f>
        <v>0</v>
      </c>
      <c r="N108" s="163">
        <v>0</v>
      </c>
      <c r="O108" s="163">
        <f t="shared" ref="O108:O125" si="46">ROUND(E108*N108,5)</f>
        <v>0</v>
      </c>
      <c r="P108" s="163">
        <v>3.4200000000000001E-2</v>
      </c>
      <c r="Q108" s="163">
        <f t="shared" ref="Q108:Q125" si="47">ROUND(E108*P108,5)</f>
        <v>6.8400000000000002E-2</v>
      </c>
      <c r="R108" s="163"/>
      <c r="S108" s="163"/>
      <c r="T108" s="164">
        <v>0.46500000000000002</v>
      </c>
      <c r="U108" s="163">
        <f t="shared" ref="U108:U125" si="48">ROUND(E108*T108,2)</f>
        <v>0.93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133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>
        <v>87</v>
      </c>
      <c r="B109" s="160" t="s">
        <v>309</v>
      </c>
      <c r="C109" s="193" t="s">
        <v>310</v>
      </c>
      <c r="D109" s="162" t="s">
        <v>306</v>
      </c>
      <c r="E109" s="168">
        <v>4</v>
      </c>
      <c r="F109" s="170"/>
      <c r="G109" s="171">
        <f t="shared" si="42"/>
        <v>0</v>
      </c>
      <c r="H109" s="170"/>
      <c r="I109" s="171">
        <f t="shared" si="43"/>
        <v>0</v>
      </c>
      <c r="J109" s="170"/>
      <c r="K109" s="171">
        <f t="shared" si="44"/>
        <v>0</v>
      </c>
      <c r="L109" s="171">
        <v>21</v>
      </c>
      <c r="M109" s="171">
        <f t="shared" si="45"/>
        <v>0</v>
      </c>
      <c r="N109" s="163">
        <v>0</v>
      </c>
      <c r="O109" s="163">
        <f t="shared" si="46"/>
        <v>0</v>
      </c>
      <c r="P109" s="163">
        <v>1.9460000000000002E-2</v>
      </c>
      <c r="Q109" s="163">
        <f t="shared" si="47"/>
        <v>7.7840000000000006E-2</v>
      </c>
      <c r="R109" s="163"/>
      <c r="S109" s="163"/>
      <c r="T109" s="164">
        <v>0.38200000000000001</v>
      </c>
      <c r="U109" s="163">
        <f t="shared" si="48"/>
        <v>1.53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133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88</v>
      </c>
      <c r="B110" s="160" t="s">
        <v>311</v>
      </c>
      <c r="C110" s="193" t="s">
        <v>312</v>
      </c>
      <c r="D110" s="162" t="s">
        <v>149</v>
      </c>
      <c r="E110" s="168">
        <v>4</v>
      </c>
      <c r="F110" s="170"/>
      <c r="G110" s="171">
        <f t="shared" si="42"/>
        <v>0</v>
      </c>
      <c r="H110" s="170"/>
      <c r="I110" s="171">
        <f t="shared" si="43"/>
        <v>0</v>
      </c>
      <c r="J110" s="170"/>
      <c r="K110" s="171">
        <f t="shared" si="44"/>
        <v>0</v>
      </c>
      <c r="L110" s="171">
        <v>21</v>
      </c>
      <c r="M110" s="171">
        <f t="shared" si="45"/>
        <v>0</v>
      </c>
      <c r="N110" s="163">
        <v>0</v>
      </c>
      <c r="O110" s="163">
        <f t="shared" si="46"/>
        <v>0</v>
      </c>
      <c r="P110" s="163">
        <v>8.4999999999999995E-4</v>
      </c>
      <c r="Q110" s="163">
        <f t="shared" si="47"/>
        <v>3.3999999999999998E-3</v>
      </c>
      <c r="R110" s="163"/>
      <c r="S110" s="163"/>
      <c r="T110" s="164">
        <v>3.7999999999999999E-2</v>
      </c>
      <c r="U110" s="163">
        <f t="shared" si="48"/>
        <v>0.15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133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89</v>
      </c>
      <c r="B111" s="160" t="s">
        <v>313</v>
      </c>
      <c r="C111" s="193" t="s">
        <v>314</v>
      </c>
      <c r="D111" s="162" t="s">
        <v>306</v>
      </c>
      <c r="E111" s="168">
        <v>4</v>
      </c>
      <c r="F111" s="170"/>
      <c r="G111" s="171">
        <f t="shared" si="42"/>
        <v>0</v>
      </c>
      <c r="H111" s="170"/>
      <c r="I111" s="171">
        <f t="shared" si="43"/>
        <v>0</v>
      </c>
      <c r="J111" s="170"/>
      <c r="K111" s="171">
        <f t="shared" si="44"/>
        <v>0</v>
      </c>
      <c r="L111" s="171">
        <v>21</v>
      </c>
      <c r="M111" s="171">
        <f t="shared" si="45"/>
        <v>0</v>
      </c>
      <c r="N111" s="163">
        <v>0</v>
      </c>
      <c r="O111" s="163">
        <f t="shared" si="46"/>
        <v>0</v>
      </c>
      <c r="P111" s="163">
        <v>1.56E-3</v>
      </c>
      <c r="Q111" s="163">
        <f t="shared" si="47"/>
        <v>6.2399999999999999E-3</v>
      </c>
      <c r="R111" s="163"/>
      <c r="S111" s="163"/>
      <c r="T111" s="164">
        <v>0.217</v>
      </c>
      <c r="U111" s="163">
        <f t="shared" si="48"/>
        <v>0.87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133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90</v>
      </c>
      <c r="B112" s="160" t="s">
        <v>315</v>
      </c>
      <c r="C112" s="193" t="s">
        <v>316</v>
      </c>
      <c r="D112" s="162" t="s">
        <v>149</v>
      </c>
      <c r="E112" s="168">
        <v>4</v>
      </c>
      <c r="F112" s="170"/>
      <c r="G112" s="171">
        <f t="shared" si="42"/>
        <v>0</v>
      </c>
      <c r="H112" s="170"/>
      <c r="I112" s="171">
        <f t="shared" si="43"/>
        <v>0</v>
      </c>
      <c r="J112" s="170"/>
      <c r="K112" s="171">
        <f t="shared" si="44"/>
        <v>0</v>
      </c>
      <c r="L112" s="171">
        <v>21</v>
      </c>
      <c r="M112" s="171">
        <f t="shared" si="45"/>
        <v>0</v>
      </c>
      <c r="N112" s="163">
        <v>0</v>
      </c>
      <c r="O112" s="163">
        <f t="shared" si="46"/>
        <v>0</v>
      </c>
      <c r="P112" s="163">
        <v>2.2499999999999998E-3</v>
      </c>
      <c r="Q112" s="163">
        <f t="shared" si="47"/>
        <v>8.9999999999999993E-3</v>
      </c>
      <c r="R112" s="163"/>
      <c r="S112" s="163"/>
      <c r="T112" s="164">
        <v>0.40699999999999997</v>
      </c>
      <c r="U112" s="163">
        <f t="shared" si="48"/>
        <v>1.63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133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91</v>
      </c>
      <c r="B113" s="160" t="s">
        <v>317</v>
      </c>
      <c r="C113" s="193" t="s">
        <v>318</v>
      </c>
      <c r="D113" s="162" t="s">
        <v>149</v>
      </c>
      <c r="E113" s="168">
        <v>2</v>
      </c>
      <c r="F113" s="170"/>
      <c r="G113" s="171">
        <f t="shared" si="42"/>
        <v>0</v>
      </c>
      <c r="H113" s="170"/>
      <c r="I113" s="171">
        <f t="shared" si="43"/>
        <v>0</v>
      </c>
      <c r="J113" s="170"/>
      <c r="K113" s="171">
        <f t="shared" si="44"/>
        <v>0</v>
      </c>
      <c r="L113" s="171">
        <v>21</v>
      </c>
      <c r="M113" s="171">
        <f t="shared" si="45"/>
        <v>0</v>
      </c>
      <c r="N113" s="163">
        <v>0</v>
      </c>
      <c r="O113" s="163">
        <f t="shared" si="46"/>
        <v>0</v>
      </c>
      <c r="P113" s="163">
        <v>4.8999999999999998E-4</v>
      </c>
      <c r="Q113" s="163">
        <f t="shared" si="47"/>
        <v>9.7999999999999997E-4</v>
      </c>
      <c r="R113" s="163"/>
      <c r="S113" s="163"/>
      <c r="T113" s="164">
        <v>0.114</v>
      </c>
      <c r="U113" s="163">
        <f t="shared" si="48"/>
        <v>0.23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133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92</v>
      </c>
      <c r="B114" s="160" t="s">
        <v>319</v>
      </c>
      <c r="C114" s="193" t="s">
        <v>320</v>
      </c>
      <c r="D114" s="162" t="s">
        <v>306</v>
      </c>
      <c r="E114" s="168">
        <v>3</v>
      </c>
      <c r="F114" s="170"/>
      <c r="G114" s="171">
        <f t="shared" si="42"/>
        <v>0</v>
      </c>
      <c r="H114" s="170"/>
      <c r="I114" s="171">
        <f t="shared" si="43"/>
        <v>0</v>
      </c>
      <c r="J114" s="170"/>
      <c r="K114" s="171">
        <f t="shared" si="44"/>
        <v>0</v>
      </c>
      <c r="L114" s="171">
        <v>21</v>
      </c>
      <c r="M114" s="171">
        <f t="shared" si="45"/>
        <v>0</v>
      </c>
      <c r="N114" s="163">
        <v>1.8600000000000001E-3</v>
      </c>
      <c r="O114" s="163">
        <f t="shared" si="46"/>
        <v>5.5799999999999999E-3</v>
      </c>
      <c r="P114" s="163">
        <v>0</v>
      </c>
      <c r="Q114" s="163">
        <f t="shared" si="47"/>
        <v>0</v>
      </c>
      <c r="R114" s="163"/>
      <c r="S114" s="163"/>
      <c r="T114" s="164">
        <v>1.3340000000000001</v>
      </c>
      <c r="U114" s="163">
        <f t="shared" si="48"/>
        <v>4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133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93</v>
      </c>
      <c r="B115" s="160" t="s">
        <v>321</v>
      </c>
      <c r="C115" s="193" t="s">
        <v>322</v>
      </c>
      <c r="D115" s="162" t="s">
        <v>149</v>
      </c>
      <c r="E115" s="168">
        <v>3</v>
      </c>
      <c r="F115" s="170"/>
      <c r="G115" s="171">
        <f t="shared" si="42"/>
        <v>0</v>
      </c>
      <c r="H115" s="170"/>
      <c r="I115" s="171">
        <f t="shared" si="43"/>
        <v>0</v>
      </c>
      <c r="J115" s="170"/>
      <c r="K115" s="171">
        <f t="shared" si="44"/>
        <v>0</v>
      </c>
      <c r="L115" s="171">
        <v>21</v>
      </c>
      <c r="M115" s="171">
        <f t="shared" si="45"/>
        <v>0</v>
      </c>
      <c r="N115" s="163">
        <v>2.5000000000000001E-2</v>
      </c>
      <c r="O115" s="163">
        <f t="shared" si="46"/>
        <v>7.4999999999999997E-2</v>
      </c>
      <c r="P115" s="163">
        <v>0</v>
      </c>
      <c r="Q115" s="163">
        <f t="shared" si="47"/>
        <v>0</v>
      </c>
      <c r="R115" s="163"/>
      <c r="S115" s="163"/>
      <c r="T115" s="164">
        <v>0</v>
      </c>
      <c r="U115" s="163">
        <f t="shared" si="48"/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195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94</v>
      </c>
      <c r="B116" s="160" t="s">
        <v>323</v>
      </c>
      <c r="C116" s="193" t="s">
        <v>324</v>
      </c>
      <c r="D116" s="162" t="s">
        <v>306</v>
      </c>
      <c r="E116" s="168">
        <v>2</v>
      </c>
      <c r="F116" s="170"/>
      <c r="G116" s="171">
        <f t="shared" si="42"/>
        <v>0</v>
      </c>
      <c r="H116" s="170"/>
      <c r="I116" s="171">
        <f t="shared" si="43"/>
        <v>0</v>
      </c>
      <c r="J116" s="170"/>
      <c r="K116" s="171">
        <f t="shared" si="44"/>
        <v>0</v>
      </c>
      <c r="L116" s="171">
        <v>21</v>
      </c>
      <c r="M116" s="171">
        <f t="shared" si="45"/>
        <v>0</v>
      </c>
      <c r="N116" s="163">
        <v>1.41E-3</v>
      </c>
      <c r="O116" s="163">
        <f t="shared" si="46"/>
        <v>2.82E-3</v>
      </c>
      <c r="P116" s="163">
        <v>0</v>
      </c>
      <c r="Q116" s="163">
        <f t="shared" si="47"/>
        <v>0</v>
      </c>
      <c r="R116" s="163"/>
      <c r="S116" s="163"/>
      <c r="T116" s="164">
        <v>1.575</v>
      </c>
      <c r="U116" s="163">
        <f t="shared" si="48"/>
        <v>3.15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133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95</v>
      </c>
      <c r="B117" s="160" t="s">
        <v>325</v>
      </c>
      <c r="C117" s="193" t="s">
        <v>326</v>
      </c>
      <c r="D117" s="162" t="s">
        <v>149</v>
      </c>
      <c r="E117" s="168">
        <v>2</v>
      </c>
      <c r="F117" s="170"/>
      <c r="G117" s="171">
        <f t="shared" si="42"/>
        <v>0</v>
      </c>
      <c r="H117" s="170"/>
      <c r="I117" s="171">
        <f t="shared" si="43"/>
        <v>0</v>
      </c>
      <c r="J117" s="170"/>
      <c r="K117" s="171">
        <f t="shared" si="44"/>
        <v>0</v>
      </c>
      <c r="L117" s="171">
        <v>21</v>
      </c>
      <c r="M117" s="171">
        <f t="shared" si="45"/>
        <v>0</v>
      </c>
      <c r="N117" s="163">
        <v>0.01</v>
      </c>
      <c r="O117" s="163">
        <f t="shared" si="46"/>
        <v>0.02</v>
      </c>
      <c r="P117" s="163">
        <v>0</v>
      </c>
      <c r="Q117" s="163">
        <f t="shared" si="47"/>
        <v>0</v>
      </c>
      <c r="R117" s="163"/>
      <c r="S117" s="163"/>
      <c r="T117" s="164">
        <v>0</v>
      </c>
      <c r="U117" s="163">
        <f t="shared" si="48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195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96</v>
      </c>
      <c r="B118" s="160" t="s">
        <v>327</v>
      </c>
      <c r="C118" s="193" t="s">
        <v>328</v>
      </c>
      <c r="D118" s="162" t="s">
        <v>149</v>
      </c>
      <c r="E118" s="168">
        <v>2</v>
      </c>
      <c r="F118" s="170"/>
      <c r="G118" s="171">
        <f t="shared" si="42"/>
        <v>0</v>
      </c>
      <c r="H118" s="170"/>
      <c r="I118" s="171">
        <f t="shared" si="43"/>
        <v>0</v>
      </c>
      <c r="J118" s="170"/>
      <c r="K118" s="171">
        <f t="shared" si="44"/>
        <v>0</v>
      </c>
      <c r="L118" s="171">
        <v>21</v>
      </c>
      <c r="M118" s="171">
        <f t="shared" si="45"/>
        <v>0</v>
      </c>
      <c r="N118" s="163">
        <v>4.2000000000000002E-4</v>
      </c>
      <c r="O118" s="163">
        <f t="shared" si="46"/>
        <v>8.4000000000000003E-4</v>
      </c>
      <c r="P118" s="163">
        <v>0</v>
      </c>
      <c r="Q118" s="163">
        <f t="shared" si="47"/>
        <v>0</v>
      </c>
      <c r="R118" s="163"/>
      <c r="S118" s="163"/>
      <c r="T118" s="164">
        <v>0.246</v>
      </c>
      <c r="U118" s="163">
        <f t="shared" si="48"/>
        <v>0.49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133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97</v>
      </c>
      <c r="B119" s="160" t="s">
        <v>329</v>
      </c>
      <c r="C119" s="193" t="s">
        <v>330</v>
      </c>
      <c r="D119" s="162" t="s">
        <v>306</v>
      </c>
      <c r="E119" s="168">
        <v>7</v>
      </c>
      <c r="F119" s="170"/>
      <c r="G119" s="171">
        <f t="shared" si="42"/>
        <v>0</v>
      </c>
      <c r="H119" s="170"/>
      <c r="I119" s="171">
        <f t="shared" si="43"/>
        <v>0</v>
      </c>
      <c r="J119" s="170"/>
      <c r="K119" s="171">
        <f t="shared" si="44"/>
        <v>0</v>
      </c>
      <c r="L119" s="171">
        <v>21</v>
      </c>
      <c r="M119" s="171">
        <f t="shared" si="45"/>
        <v>0</v>
      </c>
      <c r="N119" s="163">
        <v>1.7000000000000001E-4</v>
      </c>
      <c r="O119" s="163">
        <f t="shared" si="46"/>
        <v>1.1900000000000001E-3</v>
      </c>
      <c r="P119" s="163">
        <v>0</v>
      </c>
      <c r="Q119" s="163">
        <f t="shared" si="47"/>
        <v>0</v>
      </c>
      <c r="R119" s="163"/>
      <c r="S119" s="163"/>
      <c r="T119" s="164">
        <v>0.22700000000000001</v>
      </c>
      <c r="U119" s="163">
        <f t="shared" si="48"/>
        <v>1.59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133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2.5" outlineLevel="1" x14ac:dyDescent="0.2">
      <c r="A120" s="154">
        <v>98</v>
      </c>
      <c r="B120" s="160" t="s">
        <v>331</v>
      </c>
      <c r="C120" s="193" t="s">
        <v>332</v>
      </c>
      <c r="D120" s="162" t="s">
        <v>149</v>
      </c>
      <c r="E120" s="168">
        <v>2</v>
      </c>
      <c r="F120" s="170"/>
      <c r="G120" s="171">
        <f t="shared" si="42"/>
        <v>0</v>
      </c>
      <c r="H120" s="170"/>
      <c r="I120" s="171">
        <f t="shared" si="43"/>
        <v>0</v>
      </c>
      <c r="J120" s="170"/>
      <c r="K120" s="171">
        <f t="shared" si="44"/>
        <v>0</v>
      </c>
      <c r="L120" s="171">
        <v>21</v>
      </c>
      <c r="M120" s="171">
        <f t="shared" si="45"/>
        <v>0</v>
      </c>
      <c r="N120" s="163">
        <v>1.8000000000000001E-4</v>
      </c>
      <c r="O120" s="163">
        <f t="shared" si="46"/>
        <v>3.6000000000000002E-4</v>
      </c>
      <c r="P120" s="163">
        <v>0</v>
      </c>
      <c r="Q120" s="163">
        <f t="shared" si="47"/>
        <v>0</v>
      </c>
      <c r="R120" s="163"/>
      <c r="S120" s="163"/>
      <c r="T120" s="164">
        <v>0.47599999999999998</v>
      </c>
      <c r="U120" s="163">
        <f t="shared" si="48"/>
        <v>0.95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133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99</v>
      </c>
      <c r="B121" s="160" t="s">
        <v>333</v>
      </c>
      <c r="C121" s="193" t="s">
        <v>334</v>
      </c>
      <c r="D121" s="162" t="s">
        <v>149</v>
      </c>
      <c r="E121" s="168">
        <v>2</v>
      </c>
      <c r="F121" s="170"/>
      <c r="G121" s="171">
        <f t="shared" si="42"/>
        <v>0</v>
      </c>
      <c r="H121" s="170"/>
      <c r="I121" s="171">
        <f t="shared" si="43"/>
        <v>0</v>
      </c>
      <c r="J121" s="170"/>
      <c r="K121" s="171">
        <f t="shared" si="44"/>
        <v>0</v>
      </c>
      <c r="L121" s="171">
        <v>21</v>
      </c>
      <c r="M121" s="171">
        <f t="shared" si="45"/>
        <v>0</v>
      </c>
      <c r="N121" s="163">
        <v>1E-3</v>
      </c>
      <c r="O121" s="163">
        <f t="shared" si="46"/>
        <v>2E-3</v>
      </c>
      <c r="P121" s="163">
        <v>0</v>
      </c>
      <c r="Q121" s="163">
        <f t="shared" si="47"/>
        <v>0</v>
      </c>
      <c r="R121" s="163"/>
      <c r="S121" s="163"/>
      <c r="T121" s="164">
        <v>0</v>
      </c>
      <c r="U121" s="163">
        <f t="shared" si="48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195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>
        <v>100</v>
      </c>
      <c r="B122" s="160" t="s">
        <v>335</v>
      </c>
      <c r="C122" s="193" t="s">
        <v>336</v>
      </c>
      <c r="D122" s="162" t="s">
        <v>149</v>
      </c>
      <c r="E122" s="168">
        <v>2</v>
      </c>
      <c r="F122" s="170"/>
      <c r="G122" s="171">
        <f t="shared" si="42"/>
        <v>0</v>
      </c>
      <c r="H122" s="170"/>
      <c r="I122" s="171">
        <f t="shared" si="43"/>
        <v>0</v>
      </c>
      <c r="J122" s="170"/>
      <c r="K122" s="171">
        <f t="shared" si="44"/>
        <v>0</v>
      </c>
      <c r="L122" s="171">
        <v>21</v>
      </c>
      <c r="M122" s="171">
        <f t="shared" si="45"/>
        <v>0</v>
      </c>
      <c r="N122" s="163">
        <v>1.2999999999999999E-4</v>
      </c>
      <c r="O122" s="163">
        <f t="shared" si="46"/>
        <v>2.5999999999999998E-4</v>
      </c>
      <c r="P122" s="163">
        <v>0</v>
      </c>
      <c r="Q122" s="163">
        <f t="shared" si="47"/>
        <v>0</v>
      </c>
      <c r="R122" s="163"/>
      <c r="S122" s="163"/>
      <c r="T122" s="164">
        <v>0.65500000000000003</v>
      </c>
      <c r="U122" s="163">
        <f t="shared" si="48"/>
        <v>1.31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133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>
        <v>101</v>
      </c>
      <c r="B123" s="160" t="s">
        <v>337</v>
      </c>
      <c r="C123" s="193" t="s">
        <v>338</v>
      </c>
      <c r="D123" s="162" t="s">
        <v>149</v>
      </c>
      <c r="E123" s="168">
        <v>2</v>
      </c>
      <c r="F123" s="170"/>
      <c r="G123" s="171">
        <f t="shared" si="42"/>
        <v>0</v>
      </c>
      <c r="H123" s="170"/>
      <c r="I123" s="171">
        <f t="shared" si="43"/>
        <v>0</v>
      </c>
      <c r="J123" s="170"/>
      <c r="K123" s="171">
        <f t="shared" si="44"/>
        <v>0</v>
      </c>
      <c r="L123" s="171">
        <v>21</v>
      </c>
      <c r="M123" s="171">
        <f t="shared" si="45"/>
        <v>0</v>
      </c>
      <c r="N123" s="163">
        <v>1.48E-3</v>
      </c>
      <c r="O123" s="163">
        <f t="shared" si="46"/>
        <v>2.96E-3</v>
      </c>
      <c r="P123" s="163">
        <v>0</v>
      </c>
      <c r="Q123" s="163">
        <f t="shared" si="47"/>
        <v>0</v>
      </c>
      <c r="R123" s="163"/>
      <c r="S123" s="163"/>
      <c r="T123" s="164">
        <v>0</v>
      </c>
      <c r="U123" s="163">
        <f t="shared" si="48"/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195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22.5" outlineLevel="1" x14ac:dyDescent="0.2">
      <c r="A124" s="154">
        <v>102</v>
      </c>
      <c r="B124" s="160" t="s">
        <v>339</v>
      </c>
      <c r="C124" s="193" t="s">
        <v>340</v>
      </c>
      <c r="D124" s="162" t="s">
        <v>306</v>
      </c>
      <c r="E124" s="168">
        <v>2</v>
      </c>
      <c r="F124" s="170"/>
      <c r="G124" s="171">
        <f t="shared" si="42"/>
        <v>0</v>
      </c>
      <c r="H124" s="170"/>
      <c r="I124" s="171">
        <f t="shared" si="43"/>
        <v>0</v>
      </c>
      <c r="J124" s="170"/>
      <c r="K124" s="171">
        <f t="shared" si="44"/>
        <v>0</v>
      </c>
      <c r="L124" s="171">
        <v>21</v>
      </c>
      <c r="M124" s="171">
        <f t="shared" si="45"/>
        <v>0</v>
      </c>
      <c r="N124" s="163">
        <v>2.0000000000000001E-4</v>
      </c>
      <c r="O124" s="163">
        <f t="shared" si="46"/>
        <v>4.0000000000000002E-4</v>
      </c>
      <c r="P124" s="163">
        <v>0</v>
      </c>
      <c r="Q124" s="163">
        <f t="shared" si="47"/>
        <v>0</v>
      </c>
      <c r="R124" s="163"/>
      <c r="S124" s="163"/>
      <c r="T124" s="164">
        <v>4.5</v>
      </c>
      <c r="U124" s="163">
        <f t="shared" si="48"/>
        <v>9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133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54">
        <v>103</v>
      </c>
      <c r="B125" s="160" t="s">
        <v>341</v>
      </c>
      <c r="C125" s="193" t="s">
        <v>342</v>
      </c>
      <c r="D125" s="162" t="s">
        <v>149</v>
      </c>
      <c r="E125" s="168">
        <v>2</v>
      </c>
      <c r="F125" s="170"/>
      <c r="G125" s="171">
        <f t="shared" si="42"/>
        <v>0</v>
      </c>
      <c r="H125" s="170"/>
      <c r="I125" s="171">
        <f t="shared" si="43"/>
        <v>0</v>
      </c>
      <c r="J125" s="170"/>
      <c r="K125" s="171">
        <f t="shared" si="44"/>
        <v>0</v>
      </c>
      <c r="L125" s="171">
        <v>21</v>
      </c>
      <c r="M125" s="171">
        <f t="shared" si="45"/>
        <v>0</v>
      </c>
      <c r="N125" s="163">
        <v>1.6E-2</v>
      </c>
      <c r="O125" s="163">
        <f t="shared" si="46"/>
        <v>3.2000000000000001E-2</v>
      </c>
      <c r="P125" s="163">
        <v>0</v>
      </c>
      <c r="Q125" s="163">
        <f t="shared" si="47"/>
        <v>0</v>
      </c>
      <c r="R125" s="163"/>
      <c r="S125" s="163"/>
      <c r="T125" s="164">
        <v>0</v>
      </c>
      <c r="U125" s="163">
        <f t="shared" si="48"/>
        <v>0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195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55" t="s">
        <v>128</v>
      </c>
      <c r="B126" s="161" t="s">
        <v>81</v>
      </c>
      <c r="C126" s="194" t="s">
        <v>82</v>
      </c>
      <c r="D126" s="165"/>
      <c r="E126" s="169"/>
      <c r="F126" s="172"/>
      <c r="G126" s="172">
        <f>SUMIF(AE127:AE131,"&lt;&gt;NOR",G127:G131)</f>
        <v>0</v>
      </c>
      <c r="H126" s="172"/>
      <c r="I126" s="172">
        <f>SUM(I127:I131)</f>
        <v>0</v>
      </c>
      <c r="J126" s="172"/>
      <c r="K126" s="172">
        <f>SUM(K127:K131)</f>
        <v>0</v>
      </c>
      <c r="L126" s="172"/>
      <c r="M126" s="172">
        <f>SUM(M127:M131)</f>
        <v>0</v>
      </c>
      <c r="N126" s="166"/>
      <c r="O126" s="166">
        <f>SUM(O127:O131)</f>
        <v>1.0799999999999999E-2</v>
      </c>
      <c r="P126" s="166"/>
      <c r="Q126" s="166">
        <f>SUM(Q127:Q131)</f>
        <v>3.048E-2</v>
      </c>
      <c r="R126" s="166"/>
      <c r="S126" s="166"/>
      <c r="T126" s="167"/>
      <c r="U126" s="166">
        <f>SUM(U127:U131)</f>
        <v>8.0400000000000009</v>
      </c>
      <c r="AE126" t="s">
        <v>129</v>
      </c>
    </row>
    <row r="127" spans="1:60" outlineLevel="1" x14ac:dyDescent="0.2">
      <c r="A127" s="154">
        <v>104</v>
      </c>
      <c r="B127" s="160" t="s">
        <v>343</v>
      </c>
      <c r="C127" s="193" t="s">
        <v>344</v>
      </c>
      <c r="D127" s="162" t="s">
        <v>142</v>
      </c>
      <c r="E127" s="168">
        <v>12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63">
        <v>4.0000000000000003E-5</v>
      </c>
      <c r="O127" s="163">
        <f>ROUND(E127*N127,5)</f>
        <v>4.8000000000000001E-4</v>
      </c>
      <c r="P127" s="163">
        <v>2.5400000000000002E-3</v>
      </c>
      <c r="Q127" s="163">
        <f>ROUND(E127*P127,5)</f>
        <v>3.048E-2</v>
      </c>
      <c r="R127" s="163"/>
      <c r="S127" s="163"/>
      <c r="T127" s="164">
        <v>8.3000000000000004E-2</v>
      </c>
      <c r="U127" s="163">
        <f>ROUND(E127*T127,2)</f>
        <v>1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133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>
        <v>105</v>
      </c>
      <c r="B128" s="160" t="s">
        <v>345</v>
      </c>
      <c r="C128" s="193" t="s">
        <v>346</v>
      </c>
      <c r="D128" s="162" t="s">
        <v>142</v>
      </c>
      <c r="E128" s="168">
        <v>12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63">
        <v>7.6000000000000004E-4</v>
      </c>
      <c r="O128" s="163">
        <f>ROUND(E128*N128,5)</f>
        <v>9.1199999999999996E-3</v>
      </c>
      <c r="P128" s="163">
        <v>0</v>
      </c>
      <c r="Q128" s="163">
        <f>ROUND(E128*P128,5)</f>
        <v>0</v>
      </c>
      <c r="R128" s="163"/>
      <c r="S128" s="163"/>
      <c r="T128" s="164">
        <v>0.29737999999999998</v>
      </c>
      <c r="U128" s="163">
        <f>ROUND(E128*T128,2)</f>
        <v>3.57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133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ht="22.5" outlineLevel="1" x14ac:dyDescent="0.2">
      <c r="A129" s="154">
        <v>106</v>
      </c>
      <c r="B129" s="160" t="s">
        <v>347</v>
      </c>
      <c r="C129" s="193" t="s">
        <v>348</v>
      </c>
      <c r="D129" s="162" t="s">
        <v>142</v>
      </c>
      <c r="E129" s="168">
        <v>12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63">
        <v>1.0000000000000001E-5</v>
      </c>
      <c r="O129" s="163">
        <f>ROUND(E129*N129,5)</f>
        <v>1.2E-4</v>
      </c>
      <c r="P129" s="163">
        <v>0</v>
      </c>
      <c r="Q129" s="163">
        <f>ROUND(E129*P129,5)</f>
        <v>0</v>
      </c>
      <c r="R129" s="163"/>
      <c r="S129" s="163"/>
      <c r="T129" s="164">
        <v>0.13500000000000001</v>
      </c>
      <c r="U129" s="163">
        <f>ROUND(E129*T129,2)</f>
        <v>1.62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133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>
        <v>107</v>
      </c>
      <c r="B130" s="160" t="s">
        <v>349</v>
      </c>
      <c r="C130" s="193" t="s">
        <v>350</v>
      </c>
      <c r="D130" s="162" t="s">
        <v>149</v>
      </c>
      <c r="E130" s="168">
        <v>6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63">
        <v>0</v>
      </c>
      <c r="O130" s="163">
        <f>ROUND(E130*N130,5)</f>
        <v>0</v>
      </c>
      <c r="P130" s="163">
        <v>0</v>
      </c>
      <c r="Q130" s="163">
        <f>ROUND(E130*P130,5)</f>
        <v>0</v>
      </c>
      <c r="R130" s="163"/>
      <c r="S130" s="163"/>
      <c r="T130" s="164">
        <v>0.215</v>
      </c>
      <c r="U130" s="163">
        <f>ROUND(E130*T130,2)</f>
        <v>1.29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133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>
        <v>108</v>
      </c>
      <c r="B131" s="160" t="s">
        <v>351</v>
      </c>
      <c r="C131" s="193" t="s">
        <v>352</v>
      </c>
      <c r="D131" s="162" t="s">
        <v>149</v>
      </c>
      <c r="E131" s="168">
        <v>2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63">
        <v>5.4000000000000001E-4</v>
      </c>
      <c r="O131" s="163">
        <f>ROUND(E131*N131,5)</f>
        <v>1.08E-3</v>
      </c>
      <c r="P131" s="163">
        <v>0</v>
      </c>
      <c r="Q131" s="163">
        <f>ROUND(E131*P131,5)</f>
        <v>0</v>
      </c>
      <c r="R131" s="163"/>
      <c r="S131" s="163"/>
      <c r="T131" s="164">
        <v>0.27800000000000002</v>
      </c>
      <c r="U131" s="163">
        <f>ROUND(E131*T131,2)</f>
        <v>0.56000000000000005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133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55" t="s">
        <v>128</v>
      </c>
      <c r="B132" s="161" t="s">
        <v>83</v>
      </c>
      <c r="C132" s="194" t="s">
        <v>84</v>
      </c>
      <c r="D132" s="165"/>
      <c r="E132" s="169"/>
      <c r="F132" s="172"/>
      <c r="G132" s="172">
        <f>SUMIF(AE133:AE133,"&lt;&gt;NOR",G133:G133)</f>
        <v>0</v>
      </c>
      <c r="H132" s="172"/>
      <c r="I132" s="172">
        <f>SUM(I133:I133)</f>
        <v>0</v>
      </c>
      <c r="J132" s="172"/>
      <c r="K132" s="172">
        <f>SUM(K133:K133)</f>
        <v>0</v>
      </c>
      <c r="L132" s="172"/>
      <c r="M132" s="172">
        <f>SUM(M133:M133)</f>
        <v>0</v>
      </c>
      <c r="N132" s="166"/>
      <c r="O132" s="166">
        <f>SUM(O133:O133)</f>
        <v>1.1100000000000001E-3</v>
      </c>
      <c r="P132" s="166"/>
      <c r="Q132" s="166">
        <f>SUM(Q133:Q133)</f>
        <v>0</v>
      </c>
      <c r="R132" s="166"/>
      <c r="S132" s="166"/>
      <c r="T132" s="167"/>
      <c r="U132" s="166">
        <f>SUM(U133:U133)</f>
        <v>0.74</v>
      </c>
      <c r="AE132" t="s">
        <v>129</v>
      </c>
    </row>
    <row r="133" spans="1:60" ht="22.5" outlineLevel="1" x14ac:dyDescent="0.2">
      <c r="A133" s="154">
        <v>109</v>
      </c>
      <c r="B133" s="160" t="s">
        <v>353</v>
      </c>
      <c r="C133" s="193" t="s">
        <v>354</v>
      </c>
      <c r="D133" s="162" t="s">
        <v>149</v>
      </c>
      <c r="E133" s="168">
        <v>3</v>
      </c>
      <c r="F133" s="170"/>
      <c r="G133" s="171">
        <f>ROUND(E133*F133,2)</f>
        <v>0</v>
      </c>
      <c r="H133" s="170"/>
      <c r="I133" s="171">
        <f>ROUND(E133*H133,2)</f>
        <v>0</v>
      </c>
      <c r="J133" s="170"/>
      <c r="K133" s="171">
        <f>ROUND(E133*J133,2)</f>
        <v>0</v>
      </c>
      <c r="L133" s="171">
        <v>21</v>
      </c>
      <c r="M133" s="171">
        <f>G133*(1+L133/100)</f>
        <v>0</v>
      </c>
      <c r="N133" s="163">
        <v>3.6999999999999999E-4</v>
      </c>
      <c r="O133" s="163">
        <f>ROUND(E133*N133,5)</f>
        <v>1.1100000000000001E-3</v>
      </c>
      <c r="P133" s="163">
        <v>0</v>
      </c>
      <c r="Q133" s="163">
        <f>ROUND(E133*P133,5)</f>
        <v>0</v>
      </c>
      <c r="R133" s="163"/>
      <c r="S133" s="163"/>
      <c r="T133" s="164">
        <v>0.247</v>
      </c>
      <c r="U133" s="163">
        <f>ROUND(E133*T133,2)</f>
        <v>0.74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133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x14ac:dyDescent="0.2">
      <c r="A134" s="155" t="s">
        <v>128</v>
      </c>
      <c r="B134" s="161" t="s">
        <v>85</v>
      </c>
      <c r="C134" s="194" t="s">
        <v>86</v>
      </c>
      <c r="D134" s="165"/>
      <c r="E134" s="169"/>
      <c r="F134" s="172"/>
      <c r="G134" s="172">
        <f>SUMIF(AE135:AE141,"&lt;&gt;NOR",G135:G141)</f>
        <v>0</v>
      </c>
      <c r="H134" s="172"/>
      <c r="I134" s="172">
        <f>SUM(I135:I141)</f>
        <v>0</v>
      </c>
      <c r="J134" s="172"/>
      <c r="K134" s="172">
        <f>SUM(K135:K141)</f>
        <v>0</v>
      </c>
      <c r="L134" s="172"/>
      <c r="M134" s="172">
        <f>SUM(M135:M141)</f>
        <v>0</v>
      </c>
      <c r="N134" s="166"/>
      <c r="O134" s="166">
        <f>SUM(O135:O141)</f>
        <v>1.431E-2</v>
      </c>
      <c r="P134" s="166"/>
      <c r="Q134" s="166">
        <f>SUM(Q135:Q141)</f>
        <v>0.35899999999999999</v>
      </c>
      <c r="R134" s="166"/>
      <c r="S134" s="166"/>
      <c r="T134" s="167"/>
      <c r="U134" s="166">
        <f>SUM(U135:U141)</f>
        <v>11.59</v>
      </c>
      <c r="AE134" t="s">
        <v>129</v>
      </c>
    </row>
    <row r="135" spans="1:60" outlineLevel="1" x14ac:dyDescent="0.2">
      <c r="A135" s="154">
        <v>110</v>
      </c>
      <c r="B135" s="160" t="s">
        <v>355</v>
      </c>
      <c r="C135" s="193" t="s">
        <v>356</v>
      </c>
      <c r="D135" s="162" t="s">
        <v>357</v>
      </c>
      <c r="E135" s="168">
        <v>4</v>
      </c>
      <c r="F135" s="170"/>
      <c r="G135" s="171">
        <f t="shared" ref="G135:G141" si="49">ROUND(E135*F135,2)</f>
        <v>0</v>
      </c>
      <c r="H135" s="170"/>
      <c r="I135" s="171">
        <f t="shared" ref="I135:I141" si="50">ROUND(E135*H135,2)</f>
        <v>0</v>
      </c>
      <c r="J135" s="170"/>
      <c r="K135" s="171">
        <f t="shared" ref="K135:K141" si="51">ROUND(E135*J135,2)</f>
        <v>0</v>
      </c>
      <c r="L135" s="171">
        <v>21</v>
      </c>
      <c r="M135" s="171">
        <f t="shared" ref="M135:M141" si="52">G135*(1+L135/100)</f>
        <v>0</v>
      </c>
      <c r="N135" s="163">
        <v>0</v>
      </c>
      <c r="O135" s="163">
        <f t="shared" ref="O135:O141" si="53">ROUND(E135*N135,5)</f>
        <v>0</v>
      </c>
      <c r="P135" s="163">
        <v>0</v>
      </c>
      <c r="Q135" s="163">
        <f t="shared" ref="Q135:Q141" si="54">ROUND(E135*P135,5)</f>
        <v>0</v>
      </c>
      <c r="R135" s="163"/>
      <c r="S135" s="163"/>
      <c r="T135" s="164">
        <v>1</v>
      </c>
      <c r="U135" s="163">
        <f t="shared" ref="U135:U141" si="55">ROUND(E135*T135,2)</f>
        <v>4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133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111</v>
      </c>
      <c r="B136" s="160" t="s">
        <v>358</v>
      </c>
      <c r="C136" s="193" t="s">
        <v>359</v>
      </c>
      <c r="D136" s="162" t="s">
        <v>357</v>
      </c>
      <c r="E136" s="168">
        <v>4</v>
      </c>
      <c r="F136" s="170"/>
      <c r="G136" s="171">
        <f t="shared" si="49"/>
        <v>0</v>
      </c>
      <c r="H136" s="170"/>
      <c r="I136" s="171">
        <f t="shared" si="50"/>
        <v>0</v>
      </c>
      <c r="J136" s="170"/>
      <c r="K136" s="171">
        <f t="shared" si="51"/>
        <v>0</v>
      </c>
      <c r="L136" s="171">
        <v>21</v>
      </c>
      <c r="M136" s="171">
        <f t="shared" si="52"/>
        <v>0</v>
      </c>
      <c r="N136" s="163">
        <v>0</v>
      </c>
      <c r="O136" s="163">
        <f t="shared" si="53"/>
        <v>0</v>
      </c>
      <c r="P136" s="163">
        <v>0</v>
      </c>
      <c r="Q136" s="163">
        <f t="shared" si="54"/>
        <v>0</v>
      </c>
      <c r="R136" s="163"/>
      <c r="S136" s="163"/>
      <c r="T136" s="164">
        <v>1</v>
      </c>
      <c r="U136" s="163">
        <f t="shared" si="55"/>
        <v>4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133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>
        <v>112</v>
      </c>
      <c r="B137" s="160" t="s">
        <v>360</v>
      </c>
      <c r="C137" s="193" t="s">
        <v>361</v>
      </c>
      <c r="D137" s="162" t="s">
        <v>149</v>
      </c>
      <c r="E137" s="168">
        <v>1</v>
      </c>
      <c r="F137" s="170"/>
      <c r="G137" s="171">
        <f t="shared" si="49"/>
        <v>0</v>
      </c>
      <c r="H137" s="170"/>
      <c r="I137" s="171">
        <f t="shared" si="50"/>
        <v>0</v>
      </c>
      <c r="J137" s="170"/>
      <c r="K137" s="171">
        <f t="shared" si="51"/>
        <v>0</v>
      </c>
      <c r="L137" s="171">
        <v>21</v>
      </c>
      <c r="M137" s="171">
        <f t="shared" si="52"/>
        <v>0</v>
      </c>
      <c r="N137" s="163">
        <v>3.1E-4</v>
      </c>
      <c r="O137" s="163">
        <f t="shared" si="53"/>
        <v>3.1E-4</v>
      </c>
      <c r="P137" s="163">
        <v>0.25684000000000001</v>
      </c>
      <c r="Q137" s="163">
        <f t="shared" si="54"/>
        <v>0.25684000000000001</v>
      </c>
      <c r="R137" s="163"/>
      <c r="S137" s="163"/>
      <c r="T137" s="164">
        <v>0.55600000000000005</v>
      </c>
      <c r="U137" s="163">
        <f t="shared" si="55"/>
        <v>0.56000000000000005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133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113</v>
      </c>
      <c r="B138" s="160" t="s">
        <v>362</v>
      </c>
      <c r="C138" s="193" t="s">
        <v>363</v>
      </c>
      <c r="D138" s="162" t="s">
        <v>149</v>
      </c>
      <c r="E138" s="168">
        <v>1</v>
      </c>
      <c r="F138" s="170"/>
      <c r="G138" s="171">
        <f t="shared" si="49"/>
        <v>0</v>
      </c>
      <c r="H138" s="170"/>
      <c r="I138" s="171">
        <f t="shared" si="50"/>
        <v>0</v>
      </c>
      <c r="J138" s="170"/>
      <c r="K138" s="171">
        <f t="shared" si="51"/>
        <v>0</v>
      </c>
      <c r="L138" s="171">
        <v>21</v>
      </c>
      <c r="M138" s="171">
        <f t="shared" si="52"/>
        <v>0</v>
      </c>
      <c r="N138" s="163">
        <v>2.4000000000000001E-4</v>
      </c>
      <c r="O138" s="163">
        <f t="shared" si="53"/>
        <v>2.4000000000000001E-4</v>
      </c>
      <c r="P138" s="163">
        <v>0.10216</v>
      </c>
      <c r="Q138" s="163">
        <f t="shared" si="54"/>
        <v>0.10216</v>
      </c>
      <c r="R138" s="163"/>
      <c r="S138" s="163"/>
      <c r="T138" s="164">
        <v>0.433</v>
      </c>
      <c r="U138" s="163">
        <f t="shared" si="55"/>
        <v>0.43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133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114</v>
      </c>
      <c r="B139" s="160" t="s">
        <v>364</v>
      </c>
      <c r="C139" s="193" t="s">
        <v>365</v>
      </c>
      <c r="D139" s="162" t="s">
        <v>149</v>
      </c>
      <c r="E139" s="168">
        <v>3</v>
      </c>
      <c r="F139" s="170"/>
      <c r="G139" s="171">
        <f t="shared" si="49"/>
        <v>0</v>
      </c>
      <c r="H139" s="170"/>
      <c r="I139" s="171">
        <f t="shared" si="50"/>
        <v>0</v>
      </c>
      <c r="J139" s="170"/>
      <c r="K139" s="171">
        <f t="shared" si="51"/>
        <v>0</v>
      </c>
      <c r="L139" s="171">
        <v>21</v>
      </c>
      <c r="M139" s="171">
        <f t="shared" si="52"/>
        <v>0</v>
      </c>
      <c r="N139" s="163">
        <v>2.0000000000000002E-5</v>
      </c>
      <c r="O139" s="163">
        <f t="shared" si="53"/>
        <v>6.0000000000000002E-5</v>
      </c>
      <c r="P139" s="163">
        <v>0</v>
      </c>
      <c r="Q139" s="163">
        <f t="shared" si="54"/>
        <v>0</v>
      </c>
      <c r="R139" s="163"/>
      <c r="S139" s="163"/>
      <c r="T139" s="164">
        <v>0.86799999999999999</v>
      </c>
      <c r="U139" s="163">
        <f t="shared" si="55"/>
        <v>2.6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133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54">
        <v>115</v>
      </c>
      <c r="B140" s="160" t="s">
        <v>366</v>
      </c>
      <c r="C140" s="193" t="s">
        <v>367</v>
      </c>
      <c r="D140" s="162" t="s">
        <v>149</v>
      </c>
      <c r="E140" s="168">
        <v>2</v>
      </c>
      <c r="F140" s="170"/>
      <c r="G140" s="171">
        <f t="shared" si="49"/>
        <v>0</v>
      </c>
      <c r="H140" s="170"/>
      <c r="I140" s="171">
        <f t="shared" si="50"/>
        <v>0</v>
      </c>
      <c r="J140" s="170"/>
      <c r="K140" s="171">
        <f t="shared" si="51"/>
        <v>0</v>
      </c>
      <c r="L140" s="171">
        <v>21</v>
      </c>
      <c r="M140" s="171">
        <f t="shared" si="52"/>
        <v>0</v>
      </c>
      <c r="N140" s="163">
        <v>5.1999999999999998E-3</v>
      </c>
      <c r="O140" s="163">
        <f t="shared" si="53"/>
        <v>1.04E-2</v>
      </c>
      <c r="P140" s="163">
        <v>0</v>
      </c>
      <c r="Q140" s="163">
        <f t="shared" si="54"/>
        <v>0</v>
      </c>
      <c r="R140" s="163"/>
      <c r="S140" s="163"/>
      <c r="T140" s="164">
        <v>0</v>
      </c>
      <c r="U140" s="163">
        <f t="shared" si="55"/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195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ht="22.5" outlineLevel="1" x14ac:dyDescent="0.2">
      <c r="A141" s="154">
        <v>116</v>
      </c>
      <c r="B141" s="160" t="s">
        <v>368</v>
      </c>
      <c r="C141" s="193" t="s">
        <v>369</v>
      </c>
      <c r="D141" s="162" t="s">
        <v>149</v>
      </c>
      <c r="E141" s="168">
        <v>1</v>
      </c>
      <c r="F141" s="170"/>
      <c r="G141" s="171">
        <f t="shared" si="49"/>
        <v>0</v>
      </c>
      <c r="H141" s="170"/>
      <c r="I141" s="171">
        <f t="shared" si="50"/>
        <v>0</v>
      </c>
      <c r="J141" s="170"/>
      <c r="K141" s="171">
        <f t="shared" si="51"/>
        <v>0</v>
      </c>
      <c r="L141" s="171">
        <v>21</v>
      </c>
      <c r="M141" s="171">
        <f t="shared" si="52"/>
        <v>0</v>
      </c>
      <c r="N141" s="163">
        <v>3.3E-3</v>
      </c>
      <c r="O141" s="163">
        <f t="shared" si="53"/>
        <v>3.3E-3</v>
      </c>
      <c r="P141" s="163">
        <v>0</v>
      </c>
      <c r="Q141" s="163">
        <f t="shared" si="54"/>
        <v>0</v>
      </c>
      <c r="R141" s="163"/>
      <c r="S141" s="163"/>
      <c r="T141" s="164">
        <v>0</v>
      </c>
      <c r="U141" s="163">
        <f t="shared" si="55"/>
        <v>0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195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x14ac:dyDescent="0.2">
      <c r="A142" s="155" t="s">
        <v>128</v>
      </c>
      <c r="B142" s="161" t="s">
        <v>87</v>
      </c>
      <c r="C142" s="194" t="s">
        <v>88</v>
      </c>
      <c r="D142" s="165"/>
      <c r="E142" s="169"/>
      <c r="F142" s="172"/>
      <c r="G142" s="172">
        <f>SUMIF(AE143:AE147,"&lt;&gt;NOR",G143:G147)</f>
        <v>0</v>
      </c>
      <c r="H142" s="172"/>
      <c r="I142" s="172">
        <f>SUM(I143:I147)</f>
        <v>0</v>
      </c>
      <c r="J142" s="172"/>
      <c r="K142" s="172">
        <f>SUM(K143:K147)</f>
        <v>0</v>
      </c>
      <c r="L142" s="172"/>
      <c r="M142" s="172">
        <f>SUM(M143:M147)</f>
        <v>0</v>
      </c>
      <c r="N142" s="166"/>
      <c r="O142" s="166">
        <f>SUM(O143:O147)</f>
        <v>0.1187</v>
      </c>
      <c r="P142" s="166"/>
      <c r="Q142" s="166">
        <f>SUM(Q143:Q147)</f>
        <v>0</v>
      </c>
      <c r="R142" s="166"/>
      <c r="S142" s="166"/>
      <c r="T142" s="167"/>
      <c r="U142" s="166">
        <f>SUM(U143:U147)</f>
        <v>12.440000000000001</v>
      </c>
      <c r="AE142" t="s">
        <v>129</v>
      </c>
    </row>
    <row r="143" spans="1:60" outlineLevel="1" x14ac:dyDescent="0.2">
      <c r="A143" s="154">
        <v>117</v>
      </c>
      <c r="B143" s="160" t="s">
        <v>370</v>
      </c>
      <c r="C143" s="193" t="s">
        <v>371</v>
      </c>
      <c r="D143" s="162" t="s">
        <v>149</v>
      </c>
      <c r="E143" s="168">
        <v>7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63">
        <v>0</v>
      </c>
      <c r="O143" s="163">
        <f>ROUND(E143*N143,5)</f>
        <v>0</v>
      </c>
      <c r="P143" s="163">
        <v>0</v>
      </c>
      <c r="Q143" s="163">
        <f>ROUND(E143*P143,5)</f>
        <v>0</v>
      </c>
      <c r="R143" s="163"/>
      <c r="S143" s="163"/>
      <c r="T143" s="164">
        <v>1.45</v>
      </c>
      <c r="U143" s="163">
        <f>ROUND(E143*T143,2)</f>
        <v>10.15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133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118</v>
      </c>
      <c r="B144" s="160" t="s">
        <v>372</v>
      </c>
      <c r="C144" s="193" t="s">
        <v>373</v>
      </c>
      <c r="D144" s="162" t="s">
        <v>149</v>
      </c>
      <c r="E144" s="168">
        <v>6</v>
      </c>
      <c r="F144" s="170"/>
      <c r="G144" s="171">
        <f>ROUND(E144*F144,2)</f>
        <v>0</v>
      </c>
      <c r="H144" s="170"/>
      <c r="I144" s="171">
        <f>ROUND(E144*H144,2)</f>
        <v>0</v>
      </c>
      <c r="J144" s="170"/>
      <c r="K144" s="171">
        <f>ROUND(E144*J144,2)</f>
        <v>0</v>
      </c>
      <c r="L144" s="171">
        <v>21</v>
      </c>
      <c r="M144" s="171">
        <f>G144*(1+L144/100)</f>
        <v>0</v>
      </c>
      <c r="N144" s="163">
        <v>1.4999999999999999E-2</v>
      </c>
      <c r="O144" s="163">
        <f>ROUND(E144*N144,5)</f>
        <v>0.09</v>
      </c>
      <c r="P144" s="163">
        <v>0</v>
      </c>
      <c r="Q144" s="163">
        <f>ROUND(E144*P144,5)</f>
        <v>0</v>
      </c>
      <c r="R144" s="163"/>
      <c r="S144" s="163"/>
      <c r="T144" s="164">
        <v>0</v>
      </c>
      <c r="U144" s="163">
        <f>ROUND(E144*T144,2)</f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195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>
        <v>119</v>
      </c>
      <c r="B145" s="160" t="s">
        <v>374</v>
      </c>
      <c r="C145" s="193" t="s">
        <v>375</v>
      </c>
      <c r="D145" s="162" t="s">
        <v>149</v>
      </c>
      <c r="E145" s="168">
        <v>1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63">
        <v>1.7000000000000001E-2</v>
      </c>
      <c r="O145" s="163">
        <f>ROUND(E145*N145,5)</f>
        <v>1.7000000000000001E-2</v>
      </c>
      <c r="P145" s="163">
        <v>0</v>
      </c>
      <c r="Q145" s="163">
        <f>ROUND(E145*P145,5)</f>
        <v>0</v>
      </c>
      <c r="R145" s="163"/>
      <c r="S145" s="163"/>
      <c r="T145" s="164">
        <v>0</v>
      </c>
      <c r="U145" s="163">
        <f>ROUND(E145*T145,2)</f>
        <v>0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195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120</v>
      </c>
      <c r="B146" s="160" t="s">
        <v>376</v>
      </c>
      <c r="C146" s="193" t="s">
        <v>377</v>
      </c>
      <c r="D146" s="162" t="s">
        <v>149</v>
      </c>
      <c r="E146" s="168">
        <v>1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3">
        <v>8.9999999999999998E-4</v>
      </c>
      <c r="O146" s="163">
        <f>ROUND(E146*N146,5)</f>
        <v>8.9999999999999998E-4</v>
      </c>
      <c r="P146" s="163">
        <v>0</v>
      </c>
      <c r="Q146" s="163">
        <f>ROUND(E146*P146,5)</f>
        <v>0</v>
      </c>
      <c r="R146" s="163"/>
      <c r="S146" s="163"/>
      <c r="T146" s="164">
        <v>2.29</v>
      </c>
      <c r="U146" s="163">
        <f>ROUND(E146*T146,2)</f>
        <v>2.29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133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121</v>
      </c>
      <c r="B147" s="160" t="s">
        <v>378</v>
      </c>
      <c r="C147" s="193" t="s">
        <v>379</v>
      </c>
      <c r="D147" s="162" t="s">
        <v>149</v>
      </c>
      <c r="E147" s="168">
        <v>1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3">
        <v>1.0800000000000001E-2</v>
      </c>
      <c r="O147" s="163">
        <f>ROUND(E147*N147,5)</f>
        <v>1.0800000000000001E-2</v>
      </c>
      <c r="P147" s="163">
        <v>0</v>
      </c>
      <c r="Q147" s="163">
        <f>ROUND(E147*P147,5)</f>
        <v>0</v>
      </c>
      <c r="R147" s="163"/>
      <c r="S147" s="163"/>
      <c r="T147" s="164">
        <v>0</v>
      </c>
      <c r="U147" s="163">
        <f>ROUND(E147*T147,2)</f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195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x14ac:dyDescent="0.2">
      <c r="A148" s="155" t="s">
        <v>128</v>
      </c>
      <c r="B148" s="161" t="s">
        <v>89</v>
      </c>
      <c r="C148" s="194" t="s">
        <v>90</v>
      </c>
      <c r="D148" s="165"/>
      <c r="E148" s="169"/>
      <c r="F148" s="172"/>
      <c r="G148" s="172">
        <f>SUMIF(AE149:AE149,"&lt;&gt;NOR",G149:G149)</f>
        <v>0</v>
      </c>
      <c r="H148" s="172"/>
      <c r="I148" s="172">
        <f>SUM(I149:I149)</f>
        <v>0</v>
      </c>
      <c r="J148" s="172"/>
      <c r="K148" s="172">
        <f>SUM(K149:K149)</f>
        <v>0</v>
      </c>
      <c r="L148" s="172"/>
      <c r="M148" s="172">
        <f>SUM(M149:M149)</f>
        <v>0</v>
      </c>
      <c r="N148" s="166"/>
      <c r="O148" s="166">
        <f>SUM(O149:O149)</f>
        <v>5.0860000000000002E-2</v>
      </c>
      <c r="P148" s="166"/>
      <c r="Q148" s="166">
        <f>SUM(Q149:Q149)</f>
        <v>0</v>
      </c>
      <c r="R148" s="166"/>
      <c r="S148" s="166"/>
      <c r="T148" s="167"/>
      <c r="U148" s="166">
        <f>SUM(U149:U149)</f>
        <v>6.02</v>
      </c>
      <c r="AE148" t="s">
        <v>129</v>
      </c>
    </row>
    <row r="149" spans="1:60" ht="22.5" outlineLevel="1" x14ac:dyDescent="0.2">
      <c r="A149" s="154">
        <v>122</v>
      </c>
      <c r="B149" s="160" t="s">
        <v>380</v>
      </c>
      <c r="C149" s="193" t="s">
        <v>381</v>
      </c>
      <c r="D149" s="162" t="s">
        <v>132</v>
      </c>
      <c r="E149" s="168">
        <v>12.404199999999999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63">
        <v>4.1000000000000003E-3</v>
      </c>
      <c r="O149" s="163">
        <f>ROUND(E149*N149,5)</f>
        <v>5.0860000000000002E-2</v>
      </c>
      <c r="P149" s="163">
        <v>0</v>
      </c>
      <c r="Q149" s="163">
        <f>ROUND(E149*P149,5)</f>
        <v>0</v>
      </c>
      <c r="R149" s="163"/>
      <c r="S149" s="163"/>
      <c r="T149" s="164">
        <v>0.48499999999999999</v>
      </c>
      <c r="U149" s="163">
        <f>ROUND(E149*T149,2)</f>
        <v>6.02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133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x14ac:dyDescent="0.2">
      <c r="A150" s="155" t="s">
        <v>128</v>
      </c>
      <c r="B150" s="161" t="s">
        <v>91</v>
      </c>
      <c r="C150" s="194" t="s">
        <v>92</v>
      </c>
      <c r="D150" s="165"/>
      <c r="E150" s="169"/>
      <c r="F150" s="172"/>
      <c r="G150" s="172">
        <f>SUMIF(AE151:AE155,"&lt;&gt;NOR",G151:G155)</f>
        <v>0</v>
      </c>
      <c r="H150" s="172"/>
      <c r="I150" s="172">
        <f>SUM(I151:I155)</f>
        <v>0</v>
      </c>
      <c r="J150" s="172"/>
      <c r="K150" s="172">
        <f>SUM(K151:K155)</f>
        <v>0</v>
      </c>
      <c r="L150" s="172"/>
      <c r="M150" s="172">
        <f>SUM(M151:M155)</f>
        <v>0</v>
      </c>
      <c r="N150" s="166"/>
      <c r="O150" s="166">
        <f>SUM(O151:O155)</f>
        <v>0.44713999999999998</v>
      </c>
      <c r="P150" s="166"/>
      <c r="Q150" s="166">
        <f>SUM(Q151:Q155)</f>
        <v>0</v>
      </c>
      <c r="R150" s="166"/>
      <c r="S150" s="166"/>
      <c r="T150" s="167"/>
      <c r="U150" s="166">
        <f>SUM(U151:U155)</f>
        <v>16.43</v>
      </c>
      <c r="AE150" t="s">
        <v>129</v>
      </c>
    </row>
    <row r="151" spans="1:60" outlineLevel="1" x14ac:dyDescent="0.2">
      <c r="A151" s="154">
        <v>123</v>
      </c>
      <c r="B151" s="160" t="s">
        <v>382</v>
      </c>
      <c r="C151" s="193" t="s">
        <v>383</v>
      </c>
      <c r="D151" s="162" t="s">
        <v>132</v>
      </c>
      <c r="E151" s="168">
        <v>1.8740000000000001</v>
      </c>
      <c r="F151" s="170"/>
      <c r="G151" s="171">
        <f>ROUND(E151*F151,2)</f>
        <v>0</v>
      </c>
      <c r="H151" s="170"/>
      <c r="I151" s="171">
        <f>ROUND(E151*H151,2)</f>
        <v>0</v>
      </c>
      <c r="J151" s="170"/>
      <c r="K151" s="171">
        <f>ROUND(E151*J151,2)</f>
        <v>0</v>
      </c>
      <c r="L151" s="171">
        <v>21</v>
      </c>
      <c r="M151" s="171">
        <f>G151*(1+L151/100)</f>
        <v>0</v>
      </c>
      <c r="N151" s="163">
        <v>5.4599999999999996E-3</v>
      </c>
      <c r="O151" s="163">
        <f>ROUND(E151*N151,5)</f>
        <v>1.023E-2</v>
      </c>
      <c r="P151" s="163">
        <v>0</v>
      </c>
      <c r="Q151" s="163">
        <f>ROUND(E151*P151,5)</f>
        <v>0</v>
      </c>
      <c r="R151" s="163"/>
      <c r="S151" s="163"/>
      <c r="T151" s="164">
        <v>1</v>
      </c>
      <c r="U151" s="163">
        <f>ROUND(E151*T151,2)</f>
        <v>1.87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133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124</v>
      </c>
      <c r="B152" s="160" t="s">
        <v>384</v>
      </c>
      <c r="C152" s="193" t="s">
        <v>385</v>
      </c>
      <c r="D152" s="162" t="s">
        <v>132</v>
      </c>
      <c r="E152" s="168">
        <v>14.3842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63">
        <v>5.0400000000000002E-3</v>
      </c>
      <c r="O152" s="163">
        <f>ROUND(E152*N152,5)</f>
        <v>7.2499999999999995E-2</v>
      </c>
      <c r="P152" s="163">
        <v>0</v>
      </c>
      <c r="Q152" s="163">
        <f>ROUND(E152*P152,5)</f>
        <v>0</v>
      </c>
      <c r="R152" s="163"/>
      <c r="S152" s="163"/>
      <c r="T152" s="164">
        <v>0.97799999999999998</v>
      </c>
      <c r="U152" s="163">
        <f>ROUND(E152*T152,2)</f>
        <v>14.07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133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125</v>
      </c>
      <c r="B153" s="160" t="s">
        <v>386</v>
      </c>
      <c r="C153" s="193" t="s">
        <v>387</v>
      </c>
      <c r="D153" s="162" t="s">
        <v>132</v>
      </c>
      <c r="E153" s="168">
        <v>16.258199999999999</v>
      </c>
      <c r="F153" s="170"/>
      <c r="G153" s="171">
        <f>ROUND(E153*F153,2)</f>
        <v>0</v>
      </c>
      <c r="H153" s="170"/>
      <c r="I153" s="171">
        <f>ROUND(E153*H153,2)</f>
        <v>0</v>
      </c>
      <c r="J153" s="170"/>
      <c r="K153" s="171">
        <f>ROUND(E153*J153,2)</f>
        <v>0</v>
      </c>
      <c r="L153" s="171">
        <v>21</v>
      </c>
      <c r="M153" s="171">
        <f>G153*(1+L153/100)</f>
        <v>0</v>
      </c>
      <c r="N153" s="163">
        <v>0</v>
      </c>
      <c r="O153" s="163">
        <f>ROUND(E153*N153,5)</f>
        <v>0</v>
      </c>
      <c r="P153" s="163">
        <v>0</v>
      </c>
      <c r="Q153" s="163">
        <f>ROUND(E153*P153,5)</f>
        <v>0</v>
      </c>
      <c r="R153" s="163"/>
      <c r="S153" s="163"/>
      <c r="T153" s="164">
        <v>0.03</v>
      </c>
      <c r="U153" s="163">
        <f>ROUND(E153*T153,2)</f>
        <v>0.49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133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126</v>
      </c>
      <c r="B154" s="160" t="s">
        <v>388</v>
      </c>
      <c r="C154" s="193" t="s">
        <v>389</v>
      </c>
      <c r="D154" s="162" t="s">
        <v>132</v>
      </c>
      <c r="E154" s="168">
        <v>2.2000000000000002</v>
      </c>
      <c r="F154" s="170"/>
      <c r="G154" s="171">
        <f>ROUND(E154*F154,2)</f>
        <v>0</v>
      </c>
      <c r="H154" s="170"/>
      <c r="I154" s="171">
        <f>ROUND(E154*H154,2)</f>
        <v>0</v>
      </c>
      <c r="J154" s="170"/>
      <c r="K154" s="171">
        <f>ROUND(E154*J154,2)</f>
        <v>0</v>
      </c>
      <c r="L154" s="171">
        <v>21</v>
      </c>
      <c r="M154" s="171">
        <f>G154*(1+L154/100)</f>
        <v>0</v>
      </c>
      <c r="N154" s="163">
        <v>1.4999999999999999E-2</v>
      </c>
      <c r="O154" s="163">
        <f>ROUND(E154*N154,5)</f>
        <v>3.3000000000000002E-2</v>
      </c>
      <c r="P154" s="163">
        <v>0</v>
      </c>
      <c r="Q154" s="163">
        <f>ROUND(E154*P154,5)</f>
        <v>0</v>
      </c>
      <c r="R154" s="163"/>
      <c r="S154" s="163"/>
      <c r="T154" s="164">
        <v>0</v>
      </c>
      <c r="U154" s="163">
        <f>ROUND(E154*T154,2)</f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195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127</v>
      </c>
      <c r="B155" s="160" t="s">
        <v>390</v>
      </c>
      <c r="C155" s="193" t="s">
        <v>391</v>
      </c>
      <c r="D155" s="162" t="s">
        <v>132</v>
      </c>
      <c r="E155" s="168">
        <v>17.261040000000001</v>
      </c>
      <c r="F155" s="170"/>
      <c r="G155" s="171">
        <f>ROUND(E155*F155,2)</f>
        <v>0</v>
      </c>
      <c r="H155" s="170"/>
      <c r="I155" s="171">
        <f>ROUND(E155*H155,2)</f>
        <v>0</v>
      </c>
      <c r="J155" s="170"/>
      <c r="K155" s="171">
        <f>ROUND(E155*J155,2)</f>
        <v>0</v>
      </c>
      <c r="L155" s="171">
        <v>21</v>
      </c>
      <c r="M155" s="171">
        <f>G155*(1+L155/100)</f>
        <v>0</v>
      </c>
      <c r="N155" s="163">
        <v>1.9199999999999998E-2</v>
      </c>
      <c r="O155" s="163">
        <f>ROUND(E155*N155,5)</f>
        <v>0.33140999999999998</v>
      </c>
      <c r="P155" s="163">
        <v>0</v>
      </c>
      <c r="Q155" s="163">
        <f>ROUND(E155*P155,5)</f>
        <v>0</v>
      </c>
      <c r="R155" s="163"/>
      <c r="S155" s="163"/>
      <c r="T155" s="164">
        <v>0</v>
      </c>
      <c r="U155" s="163">
        <f>ROUND(E155*T155,2)</f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195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x14ac:dyDescent="0.2">
      <c r="A156" s="155" t="s">
        <v>128</v>
      </c>
      <c r="B156" s="161" t="s">
        <v>93</v>
      </c>
      <c r="C156" s="194" t="s">
        <v>94</v>
      </c>
      <c r="D156" s="165"/>
      <c r="E156" s="169"/>
      <c r="F156" s="172"/>
      <c r="G156" s="172">
        <f>SUMIF(AE157:AE161,"&lt;&gt;NOR",G157:G161)</f>
        <v>0</v>
      </c>
      <c r="H156" s="172"/>
      <c r="I156" s="172">
        <f>SUM(I157:I161)</f>
        <v>0</v>
      </c>
      <c r="J156" s="172"/>
      <c r="K156" s="172">
        <f>SUM(K157:K161)</f>
        <v>0</v>
      </c>
      <c r="L156" s="172"/>
      <c r="M156" s="172">
        <f>SUM(M157:M161)</f>
        <v>0</v>
      </c>
      <c r="N156" s="166"/>
      <c r="O156" s="166">
        <f>SUM(O157:O161)</f>
        <v>1.50424</v>
      </c>
      <c r="P156" s="166"/>
      <c r="Q156" s="166">
        <f>SUM(Q157:Q161)</f>
        <v>0</v>
      </c>
      <c r="R156" s="166"/>
      <c r="S156" s="166"/>
      <c r="T156" s="167"/>
      <c r="U156" s="166">
        <f>SUM(U157:U161)</f>
        <v>76.28</v>
      </c>
      <c r="AE156" t="s">
        <v>129</v>
      </c>
    </row>
    <row r="157" spans="1:60" outlineLevel="1" x14ac:dyDescent="0.2">
      <c r="A157" s="154">
        <v>128</v>
      </c>
      <c r="B157" s="160" t="s">
        <v>392</v>
      </c>
      <c r="C157" s="193" t="s">
        <v>393</v>
      </c>
      <c r="D157" s="162" t="s">
        <v>132</v>
      </c>
      <c r="E157" s="168">
        <v>76.992000000000004</v>
      </c>
      <c r="F157" s="170"/>
      <c r="G157" s="171">
        <f>ROUND(E157*F157,2)</f>
        <v>0</v>
      </c>
      <c r="H157" s="170"/>
      <c r="I157" s="171">
        <f>ROUND(E157*H157,2)</f>
        <v>0</v>
      </c>
      <c r="J157" s="170"/>
      <c r="K157" s="171">
        <f>ROUND(E157*J157,2)</f>
        <v>0</v>
      </c>
      <c r="L157" s="171">
        <v>21</v>
      </c>
      <c r="M157" s="171">
        <f>G157*(1+L157/100)</f>
        <v>0</v>
      </c>
      <c r="N157" s="163">
        <v>5.2399999999999999E-3</v>
      </c>
      <c r="O157" s="163">
        <f>ROUND(E157*N157,5)</f>
        <v>0.40344000000000002</v>
      </c>
      <c r="P157" s="163">
        <v>0</v>
      </c>
      <c r="Q157" s="163">
        <f>ROUND(E157*P157,5)</f>
        <v>0</v>
      </c>
      <c r="R157" s="163"/>
      <c r="S157" s="163"/>
      <c r="T157" s="164">
        <v>0.95840000000000003</v>
      </c>
      <c r="U157" s="163">
        <f>ROUND(E157*T157,2)</f>
        <v>73.790000000000006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133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>
        <v>129</v>
      </c>
      <c r="B158" s="160" t="s">
        <v>394</v>
      </c>
      <c r="C158" s="193" t="s">
        <v>395</v>
      </c>
      <c r="D158" s="162" t="s">
        <v>142</v>
      </c>
      <c r="E158" s="168">
        <v>3.6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63">
        <v>0</v>
      </c>
      <c r="O158" s="163">
        <f>ROUND(E158*N158,5)</f>
        <v>0</v>
      </c>
      <c r="P158" s="163">
        <v>0</v>
      </c>
      <c r="Q158" s="163">
        <f>ROUND(E158*P158,5)</f>
        <v>0</v>
      </c>
      <c r="R158" s="163"/>
      <c r="S158" s="163"/>
      <c r="T158" s="164">
        <v>0.53400000000000003</v>
      </c>
      <c r="U158" s="163">
        <f>ROUND(E158*T158,2)</f>
        <v>1.92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133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130</v>
      </c>
      <c r="B159" s="160" t="s">
        <v>396</v>
      </c>
      <c r="C159" s="193" t="s">
        <v>397</v>
      </c>
      <c r="D159" s="162" t="s">
        <v>132</v>
      </c>
      <c r="E159" s="168">
        <v>90.196799999999996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63">
        <v>1.2200000000000001E-2</v>
      </c>
      <c r="O159" s="163">
        <f>ROUND(E159*N159,5)</f>
        <v>1.1004</v>
      </c>
      <c r="P159" s="163">
        <v>0</v>
      </c>
      <c r="Q159" s="163">
        <f>ROUND(E159*P159,5)</f>
        <v>0</v>
      </c>
      <c r="R159" s="163"/>
      <c r="S159" s="163"/>
      <c r="T159" s="164">
        <v>0</v>
      </c>
      <c r="U159" s="163">
        <f>ROUND(E159*T159,2)</f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195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131</v>
      </c>
      <c r="B160" s="160" t="s">
        <v>398</v>
      </c>
      <c r="C160" s="193" t="s">
        <v>399</v>
      </c>
      <c r="D160" s="162" t="s">
        <v>142</v>
      </c>
      <c r="E160" s="168">
        <v>4.4000000000000004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63">
        <v>0</v>
      </c>
      <c r="O160" s="163">
        <f>ROUND(E160*N160,5)</f>
        <v>0</v>
      </c>
      <c r="P160" s="163">
        <v>0</v>
      </c>
      <c r="Q160" s="163">
        <f>ROUND(E160*P160,5)</f>
        <v>0</v>
      </c>
      <c r="R160" s="163"/>
      <c r="S160" s="163"/>
      <c r="T160" s="164">
        <v>0.13</v>
      </c>
      <c r="U160" s="163">
        <f>ROUND(E160*T160,2)</f>
        <v>0.56999999999999995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133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>
        <v>132</v>
      </c>
      <c r="B161" s="160" t="s">
        <v>400</v>
      </c>
      <c r="C161" s="193" t="s">
        <v>401</v>
      </c>
      <c r="D161" s="162" t="s">
        <v>149</v>
      </c>
      <c r="E161" s="168">
        <v>2</v>
      </c>
      <c r="F161" s="170"/>
      <c r="G161" s="171">
        <f>ROUND(E161*F161,2)</f>
        <v>0</v>
      </c>
      <c r="H161" s="170"/>
      <c r="I161" s="171">
        <f>ROUND(E161*H161,2)</f>
        <v>0</v>
      </c>
      <c r="J161" s="170"/>
      <c r="K161" s="171">
        <f>ROUND(E161*J161,2)</f>
        <v>0</v>
      </c>
      <c r="L161" s="171">
        <v>21</v>
      </c>
      <c r="M161" s="171">
        <f>G161*(1+L161/100)</f>
        <v>0</v>
      </c>
      <c r="N161" s="163">
        <v>2.0000000000000001E-4</v>
      </c>
      <c r="O161" s="163">
        <f>ROUND(E161*N161,5)</f>
        <v>4.0000000000000002E-4</v>
      </c>
      <c r="P161" s="163">
        <v>0</v>
      </c>
      <c r="Q161" s="163">
        <f>ROUND(E161*P161,5)</f>
        <v>0</v>
      </c>
      <c r="R161" s="163"/>
      <c r="S161" s="163"/>
      <c r="T161" s="164">
        <v>0</v>
      </c>
      <c r="U161" s="163">
        <f>ROUND(E161*T161,2)</f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195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x14ac:dyDescent="0.2">
      <c r="A162" s="155" t="s">
        <v>128</v>
      </c>
      <c r="B162" s="161" t="s">
        <v>95</v>
      </c>
      <c r="C162" s="194" t="s">
        <v>96</v>
      </c>
      <c r="D162" s="165"/>
      <c r="E162" s="169"/>
      <c r="F162" s="172"/>
      <c r="G162" s="172">
        <f>SUMIF(AE163:AE163,"&lt;&gt;NOR",G163:G163)</f>
        <v>0</v>
      </c>
      <c r="H162" s="172"/>
      <c r="I162" s="172">
        <f>SUM(I163:I163)</f>
        <v>0</v>
      </c>
      <c r="J162" s="172"/>
      <c r="K162" s="172">
        <f>SUM(K163:K163)</f>
        <v>0</v>
      </c>
      <c r="L162" s="172"/>
      <c r="M162" s="172">
        <f>SUM(M163:M163)</f>
        <v>0</v>
      </c>
      <c r="N162" s="166"/>
      <c r="O162" s="166">
        <f>SUM(O163:O163)</f>
        <v>0</v>
      </c>
      <c r="P162" s="166"/>
      <c r="Q162" s="166">
        <f>SUM(Q163:Q163)</f>
        <v>0</v>
      </c>
      <c r="R162" s="166"/>
      <c r="S162" s="166"/>
      <c r="T162" s="167"/>
      <c r="U162" s="166">
        <f>SUM(U163:U163)</f>
        <v>0</v>
      </c>
      <c r="AE162" t="s">
        <v>129</v>
      </c>
    </row>
    <row r="163" spans="1:60" outlineLevel="1" x14ac:dyDescent="0.2">
      <c r="A163" s="154">
        <v>133</v>
      </c>
      <c r="B163" s="160" t="s">
        <v>402</v>
      </c>
      <c r="C163" s="193" t="s">
        <v>403</v>
      </c>
      <c r="D163" s="162" t="s">
        <v>149</v>
      </c>
      <c r="E163" s="168">
        <v>7</v>
      </c>
      <c r="F163" s="170"/>
      <c r="G163" s="171">
        <f>ROUND(E163*F163,2)</f>
        <v>0</v>
      </c>
      <c r="H163" s="170"/>
      <c r="I163" s="171">
        <f>ROUND(E163*H163,2)</f>
        <v>0</v>
      </c>
      <c r="J163" s="170"/>
      <c r="K163" s="171">
        <f>ROUND(E163*J163,2)</f>
        <v>0</v>
      </c>
      <c r="L163" s="171">
        <v>21</v>
      </c>
      <c r="M163" s="171">
        <f>G163*(1+L163/100)</f>
        <v>0</v>
      </c>
      <c r="N163" s="163">
        <v>0</v>
      </c>
      <c r="O163" s="163">
        <f>ROUND(E163*N163,5)</f>
        <v>0</v>
      </c>
      <c r="P163" s="163">
        <v>0</v>
      </c>
      <c r="Q163" s="163">
        <f>ROUND(E163*P163,5)</f>
        <v>0</v>
      </c>
      <c r="R163" s="163"/>
      <c r="S163" s="163"/>
      <c r="T163" s="164">
        <v>0</v>
      </c>
      <c r="U163" s="163">
        <f>ROUND(E163*T163,2)</f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133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x14ac:dyDescent="0.2">
      <c r="A164" s="155" t="s">
        <v>128</v>
      </c>
      <c r="B164" s="161" t="s">
        <v>97</v>
      </c>
      <c r="C164" s="194" t="s">
        <v>98</v>
      </c>
      <c r="D164" s="165"/>
      <c r="E164" s="169"/>
      <c r="F164" s="172"/>
      <c r="G164" s="172">
        <f>SUMIF(AE165:AE169,"&lt;&gt;NOR",G165:G169)</f>
        <v>0</v>
      </c>
      <c r="H164" s="172"/>
      <c r="I164" s="172">
        <f>SUM(I165:I169)</f>
        <v>0</v>
      </c>
      <c r="J164" s="172"/>
      <c r="K164" s="172">
        <f>SUM(K165:K169)</f>
        <v>0</v>
      </c>
      <c r="L164" s="172"/>
      <c r="M164" s="172">
        <f>SUM(M165:M169)</f>
        <v>0</v>
      </c>
      <c r="N164" s="166"/>
      <c r="O164" s="166">
        <f>SUM(O165:O169)</f>
        <v>2.0729999999999998E-2</v>
      </c>
      <c r="P164" s="166"/>
      <c r="Q164" s="166">
        <f>SUM(Q165:Q169)</f>
        <v>0</v>
      </c>
      <c r="R164" s="166"/>
      <c r="S164" s="166"/>
      <c r="T164" s="167"/>
      <c r="U164" s="166">
        <f>SUM(U165:U169)</f>
        <v>12.32</v>
      </c>
      <c r="AE164" t="s">
        <v>129</v>
      </c>
    </row>
    <row r="165" spans="1:60" outlineLevel="1" x14ac:dyDescent="0.2">
      <c r="A165" s="154">
        <v>134</v>
      </c>
      <c r="B165" s="160" t="s">
        <v>404</v>
      </c>
      <c r="C165" s="193" t="s">
        <v>405</v>
      </c>
      <c r="D165" s="162" t="s">
        <v>132</v>
      </c>
      <c r="E165" s="168">
        <v>6.9321999999999999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63">
        <v>0</v>
      </c>
      <c r="O165" s="163">
        <f>ROUND(E165*N165,5)</f>
        <v>0</v>
      </c>
      <c r="P165" s="163">
        <v>0</v>
      </c>
      <c r="Q165" s="163">
        <f>ROUND(E165*P165,5)</f>
        <v>0</v>
      </c>
      <c r="R165" s="163"/>
      <c r="S165" s="163"/>
      <c r="T165" s="164">
        <v>6.9709999999999994E-2</v>
      </c>
      <c r="U165" s="163">
        <f>ROUND(E165*T165,2)</f>
        <v>0.48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133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>
        <v>135</v>
      </c>
      <c r="B166" s="160" t="s">
        <v>406</v>
      </c>
      <c r="C166" s="193" t="s">
        <v>407</v>
      </c>
      <c r="D166" s="162" t="s">
        <v>132</v>
      </c>
      <c r="E166" s="168">
        <v>6.9321999999999999</v>
      </c>
      <c r="F166" s="170"/>
      <c r="G166" s="171">
        <f>ROUND(E166*F166,2)</f>
        <v>0</v>
      </c>
      <c r="H166" s="170"/>
      <c r="I166" s="171">
        <f>ROUND(E166*H166,2)</f>
        <v>0</v>
      </c>
      <c r="J166" s="170"/>
      <c r="K166" s="171">
        <f>ROUND(E166*J166,2)</f>
        <v>0</v>
      </c>
      <c r="L166" s="171">
        <v>21</v>
      </c>
      <c r="M166" s="171">
        <f>G166*(1+L166/100)</f>
        <v>0</v>
      </c>
      <c r="N166" s="163">
        <v>2.1000000000000001E-4</v>
      </c>
      <c r="O166" s="163">
        <f>ROUND(E166*N166,5)</f>
        <v>1.4599999999999999E-3</v>
      </c>
      <c r="P166" s="163">
        <v>0</v>
      </c>
      <c r="Q166" s="163">
        <f>ROUND(E166*P166,5)</f>
        <v>0</v>
      </c>
      <c r="R166" s="163"/>
      <c r="S166" s="163"/>
      <c r="T166" s="164">
        <v>0.10191</v>
      </c>
      <c r="U166" s="163">
        <f>ROUND(E166*T166,2)</f>
        <v>0.71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133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136</v>
      </c>
      <c r="B167" s="160" t="s">
        <v>408</v>
      </c>
      <c r="C167" s="193" t="s">
        <v>409</v>
      </c>
      <c r="D167" s="162" t="s">
        <v>132</v>
      </c>
      <c r="E167" s="168">
        <v>6.9321999999999999</v>
      </c>
      <c r="F167" s="170"/>
      <c r="G167" s="171">
        <f>ROUND(E167*F167,2)</f>
        <v>0</v>
      </c>
      <c r="H167" s="170"/>
      <c r="I167" s="171">
        <f>ROUND(E167*H167,2)</f>
        <v>0</v>
      </c>
      <c r="J167" s="170"/>
      <c r="K167" s="171">
        <f>ROUND(E167*J167,2)</f>
        <v>0</v>
      </c>
      <c r="L167" s="171">
        <v>21</v>
      </c>
      <c r="M167" s="171">
        <f>G167*(1+L167/100)</f>
        <v>0</v>
      </c>
      <c r="N167" s="163">
        <v>5.8E-4</v>
      </c>
      <c r="O167" s="163">
        <f>ROUND(E167*N167,5)</f>
        <v>4.0200000000000001E-3</v>
      </c>
      <c r="P167" s="163">
        <v>0</v>
      </c>
      <c r="Q167" s="163">
        <f>ROUND(E167*P167,5)</f>
        <v>0</v>
      </c>
      <c r="R167" s="163"/>
      <c r="S167" s="163"/>
      <c r="T167" s="164">
        <v>0.26200000000000001</v>
      </c>
      <c r="U167" s="163">
        <f>ROUND(E167*T167,2)</f>
        <v>1.82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133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137</v>
      </c>
      <c r="B168" s="160" t="s">
        <v>410</v>
      </c>
      <c r="C168" s="193" t="s">
        <v>411</v>
      </c>
      <c r="D168" s="162" t="s">
        <v>132</v>
      </c>
      <c r="E168" s="168">
        <v>69.322000000000003</v>
      </c>
      <c r="F168" s="170"/>
      <c r="G168" s="171">
        <f>ROUND(E168*F168,2)</f>
        <v>0</v>
      </c>
      <c r="H168" s="170"/>
      <c r="I168" s="171">
        <f>ROUND(E168*H168,2)</f>
        <v>0</v>
      </c>
      <c r="J168" s="170"/>
      <c r="K168" s="171">
        <f>ROUND(E168*J168,2)</f>
        <v>0</v>
      </c>
      <c r="L168" s="171">
        <v>21</v>
      </c>
      <c r="M168" s="171">
        <f>G168*(1+L168/100)</f>
        <v>0</v>
      </c>
      <c r="N168" s="163">
        <v>6.9999999999999994E-5</v>
      </c>
      <c r="O168" s="163">
        <f>ROUND(E168*N168,5)</f>
        <v>4.8500000000000001E-3</v>
      </c>
      <c r="P168" s="163">
        <v>0</v>
      </c>
      <c r="Q168" s="163">
        <f>ROUND(E168*P168,5)</f>
        <v>0</v>
      </c>
      <c r="R168" s="163"/>
      <c r="S168" s="163"/>
      <c r="T168" s="164">
        <v>3.2480000000000002E-2</v>
      </c>
      <c r="U168" s="163">
        <f>ROUND(E168*T168,2)</f>
        <v>2.25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133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>
        <v>138</v>
      </c>
      <c r="B169" s="160" t="s">
        <v>412</v>
      </c>
      <c r="C169" s="193" t="s">
        <v>413</v>
      </c>
      <c r="D169" s="162" t="s">
        <v>132</v>
      </c>
      <c r="E169" s="168">
        <v>69.322000000000003</v>
      </c>
      <c r="F169" s="170"/>
      <c r="G169" s="171">
        <f>ROUND(E169*F169,2)</f>
        <v>0</v>
      </c>
      <c r="H169" s="170"/>
      <c r="I169" s="171">
        <f>ROUND(E169*H169,2)</f>
        <v>0</v>
      </c>
      <c r="J169" s="170"/>
      <c r="K169" s="171">
        <f>ROUND(E169*J169,2)</f>
        <v>0</v>
      </c>
      <c r="L169" s="171">
        <v>21</v>
      </c>
      <c r="M169" s="171">
        <f>G169*(1+L169/100)</f>
        <v>0</v>
      </c>
      <c r="N169" s="163">
        <v>1.4999999999999999E-4</v>
      </c>
      <c r="O169" s="163">
        <f>ROUND(E169*N169,5)</f>
        <v>1.04E-2</v>
      </c>
      <c r="P169" s="163">
        <v>0</v>
      </c>
      <c r="Q169" s="163">
        <f>ROUND(E169*P169,5)</f>
        <v>0</v>
      </c>
      <c r="R169" s="163"/>
      <c r="S169" s="163"/>
      <c r="T169" s="164">
        <v>0.10191</v>
      </c>
      <c r="U169" s="163">
        <f>ROUND(E169*T169,2)</f>
        <v>7.06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133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x14ac:dyDescent="0.2">
      <c r="A170" s="155" t="s">
        <v>128</v>
      </c>
      <c r="B170" s="161" t="s">
        <v>99</v>
      </c>
      <c r="C170" s="194" t="s">
        <v>100</v>
      </c>
      <c r="D170" s="165"/>
      <c r="E170" s="169"/>
      <c r="F170" s="172"/>
      <c r="G170" s="172">
        <f>SUMIF(AE171:AE171,"&lt;&gt;NOR",G171:G171)</f>
        <v>0</v>
      </c>
      <c r="H170" s="172"/>
      <c r="I170" s="172">
        <f>SUM(I171:I171)</f>
        <v>0</v>
      </c>
      <c r="J170" s="172"/>
      <c r="K170" s="172">
        <f>SUM(K171:K171)</f>
        <v>0</v>
      </c>
      <c r="L170" s="172"/>
      <c r="M170" s="172">
        <f>SUM(M171:M171)</f>
        <v>0</v>
      </c>
      <c r="N170" s="166"/>
      <c r="O170" s="166">
        <f>SUM(O171:O171)</f>
        <v>7.0180499999999997</v>
      </c>
      <c r="P170" s="166"/>
      <c r="Q170" s="166">
        <f>SUM(Q171:Q171)</f>
        <v>0</v>
      </c>
      <c r="R170" s="166"/>
      <c r="S170" s="166"/>
      <c r="T170" s="167"/>
      <c r="U170" s="166">
        <f>SUM(U171:U171)</f>
        <v>39.11</v>
      </c>
      <c r="AE170" t="s">
        <v>129</v>
      </c>
    </row>
    <row r="171" spans="1:60" ht="67.5" outlineLevel="1" x14ac:dyDescent="0.2">
      <c r="A171" s="181">
        <v>139</v>
      </c>
      <c r="B171" s="182" t="s">
        <v>414</v>
      </c>
      <c r="C171" s="195" t="s">
        <v>424</v>
      </c>
      <c r="D171" s="183" t="s">
        <v>421</v>
      </c>
      <c r="E171" s="184">
        <v>1</v>
      </c>
      <c r="F171" s="185"/>
      <c r="G171" s="186">
        <f>ROUND(E171*F171,2)</f>
        <v>0</v>
      </c>
      <c r="H171" s="185"/>
      <c r="I171" s="186">
        <f>ROUND(E171*H171,2)</f>
        <v>0</v>
      </c>
      <c r="J171" s="185"/>
      <c r="K171" s="186">
        <f>ROUND(E171*J171,2)</f>
        <v>0</v>
      </c>
      <c r="L171" s="186">
        <v>21</v>
      </c>
      <c r="M171" s="186">
        <f>G171*(1+L171/100)</f>
        <v>0</v>
      </c>
      <c r="N171" s="187">
        <v>7.0180499999999997</v>
      </c>
      <c r="O171" s="187">
        <f>ROUND(E171*N171,5)</f>
        <v>7.0180499999999997</v>
      </c>
      <c r="P171" s="187">
        <v>0</v>
      </c>
      <c r="Q171" s="187">
        <f>ROUND(E171*P171,5)</f>
        <v>0</v>
      </c>
      <c r="R171" s="187"/>
      <c r="S171" s="187"/>
      <c r="T171" s="188">
        <v>39.112090000000002</v>
      </c>
      <c r="U171" s="187">
        <f>ROUND(E171*T171,2)</f>
        <v>39.11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133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x14ac:dyDescent="0.2">
      <c r="A172" s="6"/>
      <c r="B172" s="7" t="s">
        <v>415</v>
      </c>
      <c r="C172" s="196" t="s">
        <v>415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AC172">
        <v>15</v>
      </c>
      <c r="AD172">
        <v>21</v>
      </c>
    </row>
    <row r="173" spans="1:60" x14ac:dyDescent="0.2">
      <c r="A173" s="189"/>
      <c r="B173" s="190" t="s">
        <v>418</v>
      </c>
      <c r="C173" s="197"/>
      <c r="D173" s="191"/>
      <c r="E173" s="191"/>
      <c r="F173" s="191"/>
      <c r="G173" s="192">
        <f>G8+G17+G21+G32+G39+G44+G46+G49+G58+G77+G79+G83+G86+G101+G107+G126+G132+G134+G142+G148+G150+G156+G162+G164+G170</f>
        <v>0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AC173">
        <f>SUMIF(L7:L171,AC172,G7:G171)</f>
        <v>0</v>
      </c>
      <c r="AD173">
        <f>SUMIF(L7:L171,AD172,G7:G171)</f>
        <v>0</v>
      </c>
      <c r="AE173" t="s">
        <v>416</v>
      </c>
    </row>
    <row r="174" spans="1:60" x14ac:dyDescent="0.2">
      <c r="A174" s="6"/>
      <c r="B174" s="7" t="s">
        <v>415</v>
      </c>
      <c r="C174" s="196" t="s">
        <v>415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60" x14ac:dyDescent="0.2">
      <c r="A175" s="6"/>
      <c r="B175" s="7" t="s">
        <v>415</v>
      </c>
      <c r="C175" s="196" t="s">
        <v>415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60" x14ac:dyDescent="0.2">
      <c r="C176" s="198"/>
      <c r="AE176" t="s">
        <v>417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Kmeť</dc:creator>
  <cp:lastModifiedBy>Aurelie Galijasevicova</cp:lastModifiedBy>
  <cp:lastPrinted>2020-11-18T15:26:37Z</cp:lastPrinted>
  <dcterms:created xsi:type="dcterms:W3CDTF">2009-04-08T07:15:50Z</dcterms:created>
  <dcterms:modified xsi:type="dcterms:W3CDTF">2020-11-19T08:12:53Z</dcterms:modified>
</cp:coreProperties>
</file>