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ba" sheetId="2" r:id="rId2"/>
    <sheet name="02 - ZTI" sheetId="3" r:id="rId3"/>
    <sheet name="03 - ELEKTRO" sheetId="4" r:id="rId4"/>
    <sheet name="04 - VZT_KLM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Stavba'!$C$90:$K$243</definedName>
    <definedName name="_xlnm.Print_Area" localSheetId="1">'01 - Stavba'!$C$4:$J$39,'01 - Stavba'!$C$45:$J$72,'01 - Stavba'!$C$78:$J$243</definedName>
    <definedName name="_xlnm.Print_Titles" localSheetId="1">'01 - Stavba'!$90:$90</definedName>
    <definedName name="_xlnm._FilterDatabase" localSheetId="2" hidden="1">'02 - ZTI'!$C$85:$K$447</definedName>
    <definedName name="_xlnm.Print_Area" localSheetId="2">'02 - ZTI'!$C$4:$J$39,'02 - ZTI'!$C$45:$J$67,'02 - ZTI'!$C$73:$J$447</definedName>
    <definedName name="_xlnm.Print_Titles" localSheetId="2">'02 - ZTI'!$85:$85</definedName>
    <definedName name="_xlnm._FilterDatabase" localSheetId="3" hidden="1">'03 - ELEKTRO'!$C$88:$K$269</definedName>
    <definedName name="_xlnm.Print_Area" localSheetId="3">'03 - ELEKTRO'!$C$4:$J$39,'03 - ELEKTRO'!$C$45:$J$70,'03 - ELEKTRO'!$C$76:$J$269</definedName>
    <definedName name="_xlnm.Print_Titles" localSheetId="3">'03 - ELEKTRO'!$88:$88</definedName>
    <definedName name="_xlnm._FilterDatabase" localSheetId="4" hidden="1">'04 - VZT_KLM'!$C$81:$K$180</definedName>
    <definedName name="_xlnm.Print_Area" localSheetId="4">'04 - VZT_KLM'!$C$4:$J$39,'04 - VZT_KLM'!$C$45:$J$63,'04 - VZT_KLM'!$C$69:$J$180</definedName>
    <definedName name="_xlnm.Print_Titles" localSheetId="4">'04 - VZT_KLM'!$81:$81</definedName>
    <definedName name="_xlnm.Print_Area" localSheetId="5">'Seznam figur'!$C$4:$G$11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6"/>
  <c r="E74"/>
  <c r="F52"/>
  <c r="E50"/>
  <c r="J24"/>
  <c r="E24"/>
  <c r="J55"/>
  <c r="J23"/>
  <c r="J21"/>
  <c r="E21"/>
  <c r="J54"/>
  <c r="J20"/>
  <c r="J18"/>
  <c r="E18"/>
  <c r="F79"/>
  <c r="J17"/>
  <c r="J15"/>
  <c r="E15"/>
  <c r="F54"/>
  <c r="J14"/>
  <c r="J12"/>
  <c r="J76"/>
  <c r="E7"/>
  <c r="E72"/>
  <c i="4" r="J37"/>
  <c r="J36"/>
  <c i="1" r="AY57"/>
  <c i="4" r="J35"/>
  <c i="1" r="AX57"/>
  <c i="4"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F83"/>
  <c r="E81"/>
  <c r="J55"/>
  <c r="F52"/>
  <c r="E50"/>
  <c r="J21"/>
  <c r="E21"/>
  <c r="J85"/>
  <c r="J20"/>
  <c r="J18"/>
  <c r="E18"/>
  <c r="F55"/>
  <c r="J17"/>
  <c r="J15"/>
  <c r="E15"/>
  <c r="F85"/>
  <c r="J14"/>
  <c r="J12"/>
  <c r="J52"/>
  <c r="E7"/>
  <c r="E79"/>
  <c i="3" r="J37"/>
  <c r="J36"/>
  <c i="1" r="AY56"/>
  <c i="3" r="J35"/>
  <c i="1" r="AX56"/>
  <c i="3"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3"/>
  <c r="BH433"/>
  <c r="BG433"/>
  <c r="BF433"/>
  <c r="T433"/>
  <c r="R433"/>
  <c r="P433"/>
  <c r="BI415"/>
  <c r="BH415"/>
  <c r="BG415"/>
  <c r="BF415"/>
  <c r="T415"/>
  <c r="R415"/>
  <c r="P415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25"/>
  <c r="BH325"/>
  <c r="BG325"/>
  <c r="BF325"/>
  <c r="T325"/>
  <c r="R325"/>
  <c r="P325"/>
  <c r="BI320"/>
  <c r="BH320"/>
  <c r="BG320"/>
  <c r="BF320"/>
  <c r="T320"/>
  <c r="R320"/>
  <c r="P320"/>
  <c r="BI314"/>
  <c r="BH314"/>
  <c r="BG314"/>
  <c r="BF314"/>
  <c r="T314"/>
  <c r="R314"/>
  <c r="P314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F80"/>
  <c r="E78"/>
  <c r="J55"/>
  <c r="F52"/>
  <c r="E50"/>
  <c r="J21"/>
  <c r="E21"/>
  <c r="J82"/>
  <c r="J20"/>
  <c r="J18"/>
  <c r="E18"/>
  <c r="F83"/>
  <c r="J17"/>
  <c r="J15"/>
  <c r="E15"/>
  <c r="F54"/>
  <c r="J14"/>
  <c r="J12"/>
  <c r="J52"/>
  <c r="E7"/>
  <c r="E48"/>
  <c i="2" r="J37"/>
  <c r="J36"/>
  <c i="1" r="AY55"/>
  <c i="2" r="J35"/>
  <c i="1" r="AX55"/>
  <c i="2" r="BI242"/>
  <c r="BH242"/>
  <c r="BG242"/>
  <c r="BF242"/>
  <c r="T242"/>
  <c r="R242"/>
  <c r="P242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6"/>
  <c r="BH96"/>
  <c r="BG96"/>
  <c r="BF96"/>
  <c r="T96"/>
  <c r="R96"/>
  <c r="P96"/>
  <c r="BI93"/>
  <c r="BH93"/>
  <c r="BG93"/>
  <c r="BF93"/>
  <c r="T93"/>
  <c r="R93"/>
  <c r="P93"/>
  <c r="J88"/>
  <c r="F85"/>
  <c r="E83"/>
  <c r="J55"/>
  <c r="F52"/>
  <c r="E50"/>
  <c r="J21"/>
  <c r="E21"/>
  <c r="J87"/>
  <c r="J20"/>
  <c r="J18"/>
  <c r="E18"/>
  <c r="F88"/>
  <c r="J17"/>
  <c r="J15"/>
  <c r="E15"/>
  <c r="F87"/>
  <c r="J14"/>
  <c r="J12"/>
  <c r="J85"/>
  <c r="E7"/>
  <c r="E81"/>
  <c i="1" r="L50"/>
  <c r="AM50"/>
  <c r="AM49"/>
  <c r="L49"/>
  <c r="AM47"/>
  <c r="L47"/>
  <c r="L45"/>
  <c r="L44"/>
  <c i="2" r="J201"/>
  <c r="J179"/>
  <c r="BK123"/>
  <c i="3" r="J309"/>
  <c r="J278"/>
  <c i="4" r="J157"/>
  <c r="BK175"/>
  <c r="J130"/>
  <c i="5" r="J94"/>
  <c r="BK125"/>
  <c i="2" r="BK189"/>
  <c r="BK93"/>
  <c i="3" r="BK391"/>
  <c r="BK145"/>
  <c r="BK111"/>
  <c r="BK281"/>
  <c i="4" r="J225"/>
  <c r="BK157"/>
  <c r="J163"/>
  <c i="5" r="BK90"/>
  <c r="J175"/>
  <c i="2" r="J123"/>
  <c i="3" r="J364"/>
  <c r="BK168"/>
  <c r="J218"/>
  <c r="BK132"/>
  <c r="J105"/>
  <c r="BK303"/>
  <c r="J306"/>
  <c i="4" r="J116"/>
  <c r="J147"/>
  <c i="5" r="BK167"/>
  <c r="J154"/>
  <c i="2" r="J205"/>
  <c r="J189"/>
  <c r="J120"/>
  <c i="3" r="BK314"/>
  <c r="J148"/>
  <c r="BK306"/>
  <c r="BK394"/>
  <c i="4" r="BK196"/>
  <c r="J231"/>
  <c i="5" r="J142"/>
  <c r="J90"/>
  <c i="2" r="J186"/>
  <c r="BK133"/>
  <c i="3" r="BK245"/>
  <c i="4" r="BK122"/>
  <c r="BK137"/>
  <c i="5" r="BK121"/>
  <c i="2" r="J147"/>
  <c i="3" r="BK240"/>
  <c r="J300"/>
  <c r="J198"/>
  <c r="BK105"/>
  <c i="4" r="BK229"/>
  <c r="J118"/>
  <c r="J178"/>
  <c r="J120"/>
  <c i="5" r="J119"/>
  <c r="BK140"/>
  <c i="2" r="BK224"/>
  <c r="BK191"/>
  <c r="BK164"/>
  <c i="3" r="J344"/>
  <c r="BK402"/>
  <c r="BK120"/>
  <c r="BK231"/>
  <c r="J145"/>
  <c i="4" r="J263"/>
  <c r="BK108"/>
  <c r="BK169"/>
  <c r="BK218"/>
  <c i="5" r="BK94"/>
  <c i="2" r="F34"/>
  <c i="4" r="J222"/>
  <c r="J245"/>
  <c i="5" r="J140"/>
  <c r="BK146"/>
  <c i="2" r="BK231"/>
  <c r="J156"/>
  <c i="3" r="BK278"/>
  <c r="BK382"/>
  <c i="4" r="BK128"/>
  <c r="J235"/>
  <c r="BK118"/>
  <c i="5" r="J167"/>
  <c i="2" r="J242"/>
  <c r="BK207"/>
  <c r="BK147"/>
  <c i="3" r="BK415"/>
  <c r="BK177"/>
  <c r="BK218"/>
  <c r="J108"/>
  <c i="4" r="BK263"/>
  <c r="J196"/>
  <c i="5" r="J161"/>
  <c r="J136"/>
  <c i="2" r="J93"/>
  <c i="3" r="J240"/>
  <c r="J400"/>
  <c i="4" r="BK222"/>
  <c r="J229"/>
  <c r="J190"/>
  <c i="5" r="J148"/>
  <c i="2" r="J224"/>
  <c r="BK179"/>
  <c i="3" r="BK433"/>
  <c r="J379"/>
  <c r="BK361"/>
  <c r="J263"/>
  <c i="4" r="J184"/>
  <c r="J133"/>
  <c i="5" r="BK113"/>
  <c r="BK119"/>
  <c i="2" r="J181"/>
  <c i="3" r="J445"/>
  <c i="4" r="J94"/>
  <c r="BK112"/>
  <c i="5" r="J129"/>
  <c i="2" r="BK120"/>
  <c i="3" r="BK349"/>
  <c r="J174"/>
  <c r="J260"/>
  <c r="J171"/>
  <c i="4" r="BK98"/>
  <c r="J139"/>
  <c r="J249"/>
  <c r="J112"/>
  <c i="5" r="BK136"/>
  <c r="J171"/>
  <c i="2" r="BK240"/>
  <c r="J207"/>
  <c r="BK177"/>
  <c r="BK118"/>
  <c i="3" r="BK251"/>
  <c r="J210"/>
  <c r="BK201"/>
  <c r="BK89"/>
  <c r="J331"/>
  <c i="4" r="BK220"/>
  <c r="J143"/>
  <c r="BK268"/>
  <c r="BK130"/>
  <c i="5" r="J100"/>
  <c i="2" r="BK96"/>
  <c i="3" r="BK192"/>
  <c r="BK260"/>
  <c r="J254"/>
  <c r="J347"/>
  <c i="4" r="BK139"/>
  <c r="BK167"/>
  <c r="BK159"/>
  <c i="5" r="BK96"/>
  <c i="2" r="J191"/>
  <c r="J139"/>
  <c i="3" r="BK213"/>
  <c r="J284"/>
  <c i="4" r="J243"/>
  <c r="BK155"/>
  <c i="5" r="J138"/>
  <c r="J177"/>
  <c r="J117"/>
  <c i="2" r="J199"/>
  <c r="J161"/>
  <c i="3" r="BK135"/>
  <c r="BK300"/>
  <c r="J290"/>
  <c r="J376"/>
  <c i="4" r="J96"/>
  <c r="BK210"/>
  <c r="BK233"/>
  <c i="5" r="J144"/>
  <c r="BK86"/>
  <c i="3" r="J296"/>
  <c r="BK92"/>
  <c r="J361"/>
  <c i="4" r="J92"/>
  <c r="J258"/>
  <c i="5" r="BK127"/>
  <c r="BK109"/>
  <c i="2" r="BK214"/>
  <c r="J169"/>
  <c i="3" r="J140"/>
  <c r="BK189"/>
  <c r="BK309"/>
  <c i="4" r="BK249"/>
  <c r="J202"/>
  <c r="BK266"/>
  <c i="5" r="BK92"/>
  <c i="2" r="BK219"/>
  <c r="BK154"/>
  <c i="3" r="BK148"/>
  <c i="4" r="BK245"/>
  <c r="J268"/>
  <c i="5" r="J173"/>
  <c i="2" r="F35"/>
  <c i="3" r="J433"/>
  <c r="BK210"/>
  <c r="J195"/>
  <c i="4" r="J145"/>
  <c r="J220"/>
  <c r="J104"/>
  <c i="5" r="J102"/>
  <c i="2" r="BK126"/>
  <c i="3" r="BK442"/>
  <c r="BK254"/>
  <c r="BK162"/>
  <c i="4" r="J153"/>
  <c r="BK141"/>
  <c r="BK135"/>
  <c i="5" r="J133"/>
  <c i="2" r="BK113"/>
  <c i="3" r="BK221"/>
  <c i="4" r="J237"/>
  <c r="BK258"/>
  <c r="BK243"/>
  <c i="2" r="BK181"/>
  <c r="J109"/>
  <c i="3" r="BK204"/>
  <c r="BK355"/>
  <c r="BK165"/>
  <c r="BK207"/>
  <c i="4" r="BK173"/>
  <c i="5" r="J106"/>
  <c i="2" r="J142"/>
  <c i="3" r="J402"/>
  <c r="J184"/>
  <c r="J237"/>
  <c r="J157"/>
  <c i="4" r="BK147"/>
  <c r="BK186"/>
  <c r="J128"/>
  <c i="5" r="BK179"/>
  <c i="2" r="BK228"/>
  <c r="BK111"/>
  <c i="3" r="J257"/>
  <c r="BK388"/>
  <c r="J231"/>
  <c i="4" r="BK110"/>
  <c r="J110"/>
  <c i="5" r="J179"/>
  <c r="BK169"/>
  <c i="2" r="BK201"/>
  <c r="BK161"/>
  <c i="3" r="J338"/>
  <c i="4" r="J151"/>
  <c r="J180"/>
  <c i="5" r="BK123"/>
  <c i="2" r="BK159"/>
  <c i="3" r="J368"/>
  <c r="BK129"/>
  <c r="J111"/>
  <c r="J341"/>
  <c i="4" r="BK145"/>
  <c r="J198"/>
  <c r="BK161"/>
  <c r="J141"/>
  <c i="5" r="J157"/>
  <c r="BK100"/>
  <c r="BK165"/>
  <c i="2" r="J222"/>
  <c r="J184"/>
  <c r="BK136"/>
  <c i="3" r="J303"/>
  <c r="J352"/>
  <c r="J162"/>
  <c r="BK263"/>
  <c i="4" r="BK206"/>
  <c r="J124"/>
  <c r="J239"/>
  <c r="J173"/>
  <c i="5" r="BK177"/>
  <c r="J131"/>
  <c i="3" r="J358"/>
  <c r="BK157"/>
  <c r="J293"/>
  <c r="BK352"/>
  <c i="4" r="BK214"/>
  <c r="J114"/>
  <c r="BK96"/>
  <c i="5" r="BK104"/>
  <c r="BK138"/>
  <c i="2" r="BK242"/>
  <c r="BK184"/>
  <c r="F37"/>
  <c i="3" r="BK368"/>
  <c r="J334"/>
  <c r="BK296"/>
  <c i="4" r="BK184"/>
  <c r="J266"/>
  <c i="5" r="BK106"/>
  <c r="BK148"/>
  <c i="2" r="BK194"/>
  <c r="J159"/>
  <c i="3" r="BK272"/>
  <c r="BK338"/>
  <c i="4" r="J100"/>
  <c r="BK188"/>
  <c r="BK124"/>
  <c i="2" r="BK235"/>
  <c r="J171"/>
  <c i="3" r="BK341"/>
  <c i="4" r="J137"/>
  <c r="BK106"/>
  <c i="5" r="BK154"/>
  <c i="2" r="BK128"/>
  <c r="F36"/>
  <c i="3" r="BK325"/>
  <c r="BK275"/>
  <c r="J442"/>
  <c i="4" r="BK252"/>
  <c r="BK104"/>
  <c r="J182"/>
  <c i="5" r="BK84"/>
  <c r="BK142"/>
  <c i="2" r="BK115"/>
  <c i="3" r="BK344"/>
  <c r="BK184"/>
  <c r="BK257"/>
  <c i="4" r="BK102"/>
  <c r="BK200"/>
  <c i="5" r="J109"/>
  <c r="BK117"/>
  <c i="2" r="J214"/>
  <c r="J164"/>
  <c i="3" r="J221"/>
  <c r="J415"/>
  <c i="4" r="BK192"/>
  <c r="J192"/>
  <c r="J98"/>
  <c i="5" r="J150"/>
  <c r="BK115"/>
  <c i="2" r="J219"/>
  <c r="J177"/>
  <c i="3" r="BK269"/>
  <c r="BK114"/>
  <c r="J228"/>
  <c r="J132"/>
  <c i="4" r="BK178"/>
  <c r="BK202"/>
  <c r="J135"/>
  <c i="5" r="BK175"/>
  <c i="2" r="BK130"/>
  <c i="3" r="BK237"/>
  <c r="J266"/>
  <c r="J272"/>
  <c r="J126"/>
  <c i="4" r="BK165"/>
  <c r="J186"/>
  <c r="J252"/>
  <c i="5" r="J86"/>
  <c i="2" r="J240"/>
  <c r="BK142"/>
  <c i="3" r="J382"/>
  <c r="BK138"/>
  <c r="BK171"/>
  <c r="BK117"/>
  <c i="4" r="BK231"/>
  <c r="BK149"/>
  <c i="5" r="J92"/>
  <c i="2" r="BK226"/>
  <c r="BK175"/>
  <c i="3" r="BK95"/>
  <c i="4" r="J188"/>
  <c r="BK180"/>
  <c r="BK204"/>
  <c i="5" r="BK88"/>
  <c i="2" r="J136"/>
  <c i="3" r="J100"/>
  <c r="BK284"/>
  <c r="J320"/>
  <c i="4" r="BK239"/>
  <c r="J122"/>
  <c r="J254"/>
  <c r="J227"/>
  <c r="BK235"/>
  <c i="5" r="BK163"/>
  <c r="J111"/>
  <c i="2" r="BK210"/>
  <c r="BK186"/>
  <c r="BK156"/>
  <c r="J106"/>
  <c i="3" r="J152"/>
  <c r="J168"/>
  <c r="BK248"/>
  <c r="J391"/>
  <c r="J349"/>
  <c i="4" r="J108"/>
  <c r="BK261"/>
  <c r="BK120"/>
  <c i="5" r="J152"/>
  <c r="BK173"/>
  <c r="J88"/>
  <c i="3" r="BK397"/>
  <c r="BK379"/>
  <c r="BK385"/>
  <c r="BK123"/>
  <c r="J177"/>
  <c i="4" r="J206"/>
  <c r="J200"/>
  <c i="5" r="J98"/>
  <c i="2" r="BK222"/>
  <c r="BK173"/>
  <c r="BK103"/>
  <c i="3" r="J95"/>
  <c i="4" r="J261"/>
  <c r="J165"/>
  <c r="BK182"/>
  <c i="5" r="J165"/>
  <c i="2" r="J231"/>
  <c r="J226"/>
  <c r="J130"/>
  <c i="3" r="BK331"/>
  <c r="J213"/>
  <c r="J269"/>
  <c r="BK108"/>
  <c i="4" r="BK151"/>
  <c r="J126"/>
  <c r="J214"/>
  <c i="5" r="BK161"/>
  <c i="2" r="J34"/>
  <c i="3" r="J120"/>
  <c i="4" r="BK254"/>
  <c r="BK247"/>
  <c i="5" r="BK144"/>
  <c r="BK157"/>
  <c i="2" r="J194"/>
  <c r="J126"/>
  <c r="BK106"/>
  <c i="3" r="BK400"/>
  <c r="J325"/>
  <c r="BK174"/>
  <c r="BK334"/>
  <c r="BK126"/>
  <c r="J192"/>
  <c r="BK287"/>
  <c r="J281"/>
  <c r="J385"/>
  <c i="4" r="BK256"/>
  <c r="BK94"/>
  <c r="J204"/>
  <c i="5" r="J123"/>
  <c r="BK98"/>
  <c i="2" r="J103"/>
  <c i="3" r="J204"/>
  <c r="J201"/>
  <c r="J251"/>
  <c r="J89"/>
  <c r="J388"/>
  <c i="4" r="J212"/>
  <c r="J169"/>
  <c r="J159"/>
  <c r="BK190"/>
  <c r="BK198"/>
  <c i="5" r="BK133"/>
  <c r="BK152"/>
  <c r="J84"/>
  <c i="2" r="J228"/>
  <c r="BK199"/>
  <c r="BK171"/>
  <c r="J154"/>
  <c r="J111"/>
  <c i="3" r="BK225"/>
  <c r="J275"/>
  <c r="J314"/>
  <c r="BK347"/>
  <c r="J114"/>
  <c r="J397"/>
  <c i="4" r="J161"/>
  <c r="J210"/>
  <c r="J247"/>
  <c r="BK92"/>
  <c i="5" r="BK129"/>
  <c r="J115"/>
  <c i="2" r="BK205"/>
  <c i="3" r="J92"/>
  <c r="BK140"/>
  <c r="BK152"/>
  <c i="4" r="BK116"/>
  <c r="J149"/>
  <c r="J233"/>
  <c i="5" r="BK131"/>
  <c i="2" r="BK203"/>
  <c r="BK169"/>
  <c r="J118"/>
  <c i="3" r="BK376"/>
  <c r="BK290"/>
  <c r="J355"/>
  <c r="J242"/>
  <c i="4" r="J208"/>
  <c r="BK216"/>
  <c r="J102"/>
  <c r="BK114"/>
  <c i="5" r="J127"/>
  <c r="BK150"/>
  <c i="2" r="BK109"/>
  <c i="3" r="J129"/>
  <c r="J123"/>
  <c r="J248"/>
  <c i="4" r="BK227"/>
  <c r="BK133"/>
  <c r="J171"/>
  <c r="BK126"/>
  <c i="5" r="BK111"/>
  <c i="2" r="J173"/>
  <c r="J133"/>
  <c r="J96"/>
  <c i="3" r="BK242"/>
  <c r="J189"/>
  <c r="BK266"/>
  <c r="J117"/>
  <c i="4" r="J175"/>
  <c r="BK163"/>
  <c r="BK143"/>
  <c i="5" r="J146"/>
  <c r="J163"/>
  <c i="2" r="J210"/>
  <c r="J115"/>
  <c i="3" r="BK445"/>
  <c r="J245"/>
  <c r="J405"/>
  <c r="J207"/>
  <c r="BK320"/>
  <c r="J394"/>
  <c r="BK234"/>
  <c r="J225"/>
  <c r="BK198"/>
  <c i="4" r="J216"/>
  <c r="J167"/>
  <c r="BK208"/>
  <c i="5" r="J169"/>
  <c r="BK159"/>
  <c r="J125"/>
  <c i="2" r="J113"/>
  <c i="3" r="BK293"/>
  <c r="BK358"/>
  <c r="J135"/>
  <c r="J439"/>
  <c i="4" r="BK171"/>
  <c r="BK225"/>
  <c r="BK237"/>
  <c r="J241"/>
  <c r="BK100"/>
  <c i="5" r="J104"/>
  <c r="J96"/>
  <c r="J113"/>
  <c i="2" r="J235"/>
  <c r="J203"/>
  <c r="J175"/>
  <c r="J128"/>
  <c i="1" r="AS54"/>
  <c i="3" r="J234"/>
  <c r="J165"/>
  <c r="J138"/>
  <c i="4" r="J218"/>
  <c r="BK241"/>
  <c r="BK153"/>
  <c i="5" r="J121"/>
  <c r="BK171"/>
  <c i="2" r="BK139"/>
  <c i="3" r="BK439"/>
  <c r="J287"/>
  <c r="BK228"/>
  <c r="BK364"/>
  <c r="BK195"/>
  <c r="BK405"/>
  <c r="BK100"/>
  <c i="4" r="BK212"/>
  <c r="J256"/>
  <c r="J155"/>
  <c r="J106"/>
  <c i="5" r="BK102"/>
  <c r="J159"/>
  <c i="2" l="1" r="R95"/>
  <c r="R132"/>
  <c r="R168"/>
  <c r="R193"/>
  <c r="R230"/>
  <c i="3" r="P88"/>
  <c r="BK224"/>
  <c r="J224"/>
  <c r="J63"/>
  <c r="T299"/>
  <c r="P337"/>
  <c i="4" r="R91"/>
  <c r="BK177"/>
  <c r="J177"/>
  <c r="J63"/>
  <c r="R195"/>
  <c r="T224"/>
  <c r="BK260"/>
  <c r="J260"/>
  <c r="J68"/>
  <c i="5" r="BK83"/>
  <c i="2" r="BK117"/>
  <c r="J117"/>
  <c r="J62"/>
  <c r="T132"/>
  <c r="BK168"/>
  <c r="J168"/>
  <c r="J66"/>
  <c r="T183"/>
  <c r="P213"/>
  <c r="P230"/>
  <c i="3" r="T88"/>
  <c r="P151"/>
  <c r="BK299"/>
  <c r="J299"/>
  <c r="J64"/>
  <c r="P367"/>
  <c i="4" r="BK91"/>
  <c r="J91"/>
  <c r="J61"/>
  <c r="R132"/>
  <c r="P195"/>
  <c r="BK224"/>
  <c r="J224"/>
  <c r="J66"/>
  <c r="BK251"/>
  <c r="J251"/>
  <c r="J67"/>
  <c r="R251"/>
  <c r="P260"/>
  <c i="2" r="T95"/>
  <c r="BK146"/>
  <c r="J146"/>
  <c r="J65"/>
  <c r="T168"/>
  <c r="T193"/>
  <c r="BK239"/>
  <c r="J239"/>
  <c r="J71"/>
  <c i="3" r="T224"/>
  <c r="T367"/>
  <c i="4" r="BK132"/>
  <c r="J132"/>
  <c r="J62"/>
  <c r="BK195"/>
  <c r="J195"/>
  <c r="J65"/>
  <c r="R224"/>
  <c i="5" r="R83"/>
  <c i="2" r="BK132"/>
  <c r="J132"/>
  <c r="J63"/>
  <c r="P168"/>
  <c r="BK213"/>
  <c r="J213"/>
  <c r="J69"/>
  <c r="T230"/>
  <c i="3" r="R88"/>
  <c r="R151"/>
  <c r="BK367"/>
  <c r="J367"/>
  <c r="J66"/>
  <c i="4" r="P91"/>
  <c r="R177"/>
  <c i="5" r="T83"/>
  <c i="2" r="R117"/>
  <c r="R146"/>
  <c r="R183"/>
  <c r="R213"/>
  <c r="P239"/>
  <c i="3" r="BK88"/>
  <c r="J88"/>
  <c r="J61"/>
  <c r="P224"/>
  <c r="R299"/>
  <c r="T337"/>
  <c i="4" r="P132"/>
  <c r="T177"/>
  <c i="5" r="P108"/>
  <c i="2" r="P117"/>
  <c r="P146"/>
  <c r="P183"/>
  <c r="T213"/>
  <c r="T239"/>
  <c i="3" r="R224"/>
  <c r="R367"/>
  <c i="4" r="T132"/>
  <c i="5" r="T108"/>
  <c i="2" r="P95"/>
  <c r="T117"/>
  <c r="T146"/>
  <c r="T145"/>
  <c r="BK183"/>
  <c r="J183"/>
  <c r="J67"/>
  <c r="P193"/>
  <c r="BK230"/>
  <c r="J230"/>
  <c r="J70"/>
  <c r="R239"/>
  <c i="3" r="BK151"/>
  <c r="J151"/>
  <c r="J62"/>
  <c r="T151"/>
  <c r="P299"/>
  <c r="BK337"/>
  <c r="J337"/>
  <c r="J65"/>
  <c r="R337"/>
  <c i="4" r="T91"/>
  <c r="T90"/>
  <c r="P177"/>
  <c r="T195"/>
  <c r="P224"/>
  <c r="P251"/>
  <c r="T251"/>
  <c r="R260"/>
  <c r="T260"/>
  <c r="BK265"/>
  <c r="J265"/>
  <c r="J69"/>
  <c r="P265"/>
  <c r="R265"/>
  <c r="T265"/>
  <c i="5" r="P83"/>
  <c r="R108"/>
  <c r="BK156"/>
  <c r="J156"/>
  <c r="J62"/>
  <c r="R156"/>
  <c i="2" r="BK95"/>
  <c r="J95"/>
  <c r="J61"/>
  <c r="P132"/>
  <c r="BK193"/>
  <c r="J193"/>
  <c r="J68"/>
  <c i="5" r="BK108"/>
  <c r="J108"/>
  <c r="J61"/>
  <c r="P156"/>
  <c r="T156"/>
  <c i="2" r="BK92"/>
  <c r="J92"/>
  <c r="J60"/>
  <c i="4" r="BK90"/>
  <c r="J90"/>
  <c r="J60"/>
  <c i="5" r="E48"/>
  <c r="F55"/>
  <c r="F78"/>
  <c r="BE92"/>
  <c r="BE98"/>
  <c r="BE100"/>
  <c r="BE102"/>
  <c r="BE144"/>
  <c r="BE146"/>
  <c r="BE179"/>
  <c r="J52"/>
  <c r="BE88"/>
  <c r="BE94"/>
  <c r="BE106"/>
  <c r="BE111"/>
  <c r="BE119"/>
  <c r="BE136"/>
  <c r="BE171"/>
  <c i="4" r="BK194"/>
  <c r="J194"/>
  <c r="J64"/>
  <c i="5" r="BE90"/>
  <c r="BE115"/>
  <c r="BE123"/>
  <c r="BE127"/>
  <c r="BE148"/>
  <c r="BE150"/>
  <c r="BE152"/>
  <c r="BE157"/>
  <c r="BE165"/>
  <c r="J78"/>
  <c r="BE109"/>
  <c r="BE133"/>
  <c r="J79"/>
  <c r="BE129"/>
  <c r="BE154"/>
  <c r="BE163"/>
  <c r="BE169"/>
  <c r="BE84"/>
  <c r="BE96"/>
  <c r="BE113"/>
  <c r="BE117"/>
  <c r="BE131"/>
  <c r="BE167"/>
  <c r="BE173"/>
  <c r="BE86"/>
  <c r="BE104"/>
  <c r="BE121"/>
  <c r="BE138"/>
  <c r="BE140"/>
  <c r="BE142"/>
  <c r="BE159"/>
  <c r="BE161"/>
  <c r="BE177"/>
  <c r="BE125"/>
  <c r="BE175"/>
  <c i="4" r="J54"/>
  <c r="BE110"/>
  <c r="BE137"/>
  <c r="BE139"/>
  <c r="BE151"/>
  <c r="F54"/>
  <c r="BE96"/>
  <c r="BE122"/>
  <c r="BE135"/>
  <c r="BE145"/>
  <c r="BE157"/>
  <c r="BE178"/>
  <c r="BE196"/>
  <c r="BE233"/>
  <c r="BE245"/>
  <c r="BE258"/>
  <c i="3" r="BK87"/>
  <c r="J87"/>
  <c r="J60"/>
  <c i="4" r="J83"/>
  <c r="F86"/>
  <c r="BE108"/>
  <c r="BE112"/>
  <c r="BE116"/>
  <c r="BE124"/>
  <c r="BE128"/>
  <c r="BE130"/>
  <c r="BE133"/>
  <c r="BE141"/>
  <c r="BE147"/>
  <c r="BE155"/>
  <c r="BE159"/>
  <c r="BE169"/>
  <c r="BE175"/>
  <c r="BE180"/>
  <c r="BE204"/>
  <c r="BE210"/>
  <c r="BE225"/>
  <c r="BE229"/>
  <c r="BE231"/>
  <c r="BE237"/>
  <c r="BE241"/>
  <c r="BE256"/>
  <c r="BE263"/>
  <c r="BE266"/>
  <c r="BE268"/>
  <c r="BE184"/>
  <c r="BE188"/>
  <c r="BE190"/>
  <c r="BE192"/>
  <c r="BE198"/>
  <c r="BE200"/>
  <c r="BE239"/>
  <c r="BE212"/>
  <c r="BE214"/>
  <c r="BE216"/>
  <c r="BE218"/>
  <c r="BE220"/>
  <c r="BE222"/>
  <c r="BE227"/>
  <c r="E48"/>
  <c r="BE92"/>
  <c r="BE98"/>
  <c r="BE100"/>
  <c r="BE102"/>
  <c r="BE104"/>
  <c r="BE114"/>
  <c r="BE118"/>
  <c r="BE120"/>
  <c r="BE126"/>
  <c r="BE143"/>
  <c r="BE153"/>
  <c r="BE171"/>
  <c r="BE173"/>
  <c r="BE186"/>
  <c r="BE106"/>
  <c r="BE161"/>
  <c r="BE163"/>
  <c r="BE165"/>
  <c r="BE182"/>
  <c r="BE206"/>
  <c r="BE208"/>
  <c r="BE235"/>
  <c r="BE249"/>
  <c r="BE261"/>
  <c r="BE94"/>
  <c r="BE149"/>
  <c r="BE167"/>
  <c r="BE202"/>
  <c r="BE243"/>
  <c r="BE247"/>
  <c r="BE252"/>
  <c r="BE254"/>
  <c i="3" r="J54"/>
  <c r="J80"/>
  <c r="BE114"/>
  <c r="BE148"/>
  <c r="BE184"/>
  <c r="BE240"/>
  <c r="BE251"/>
  <c r="BE296"/>
  <c r="BE320"/>
  <c r="BE331"/>
  <c r="BE368"/>
  <c r="BE379"/>
  <c r="F55"/>
  <c r="F82"/>
  <c r="BE192"/>
  <c r="BE207"/>
  <c r="BE213"/>
  <c r="BE237"/>
  <c r="BE254"/>
  <c r="BE272"/>
  <c r="BE293"/>
  <c r="BE314"/>
  <c r="E76"/>
  <c r="BE100"/>
  <c r="BE105"/>
  <c r="BE120"/>
  <c r="BE129"/>
  <c r="BE145"/>
  <c r="BE157"/>
  <c r="BE177"/>
  <c r="BE189"/>
  <c r="BE195"/>
  <c r="BE201"/>
  <c r="BE204"/>
  <c r="BE228"/>
  <c r="BE242"/>
  <c r="BE248"/>
  <c r="BE269"/>
  <c r="BE287"/>
  <c r="BE290"/>
  <c r="BE325"/>
  <c r="BE334"/>
  <c r="BE352"/>
  <c r="BE400"/>
  <c r="BE123"/>
  <c r="BE132"/>
  <c r="BE140"/>
  <c r="BE152"/>
  <c r="BE257"/>
  <c r="BE260"/>
  <c r="BE275"/>
  <c r="BE281"/>
  <c r="BE306"/>
  <c r="BE341"/>
  <c r="BE382"/>
  <c r="BE405"/>
  <c r="BE415"/>
  <c r="BE92"/>
  <c r="BE126"/>
  <c r="BE138"/>
  <c r="BE210"/>
  <c r="BE245"/>
  <c r="BE278"/>
  <c r="BE284"/>
  <c r="BE338"/>
  <c r="BE344"/>
  <c r="BE355"/>
  <c r="BE391"/>
  <c r="BE108"/>
  <c r="BE111"/>
  <c r="BE117"/>
  <c r="BE135"/>
  <c r="BE171"/>
  <c r="BE174"/>
  <c r="BE198"/>
  <c r="BE218"/>
  <c r="BE225"/>
  <c r="BE300"/>
  <c r="BE303"/>
  <c r="BE358"/>
  <c r="BE376"/>
  <c r="BE388"/>
  <c r="BE397"/>
  <c r="BE402"/>
  <c r="BE433"/>
  <c r="BE445"/>
  <c r="BE89"/>
  <c r="BE95"/>
  <c r="BE162"/>
  <c r="BE165"/>
  <c r="BE168"/>
  <c r="BE221"/>
  <c r="BE231"/>
  <c r="BE234"/>
  <c r="BE263"/>
  <c r="BE266"/>
  <c r="BE309"/>
  <c r="BE347"/>
  <c r="BE349"/>
  <c r="BE361"/>
  <c r="BE364"/>
  <c r="BE385"/>
  <c r="BE394"/>
  <c r="BE439"/>
  <c r="BE442"/>
  <c i="1" r="AW55"/>
  <c i="2" r="E48"/>
  <c r="J52"/>
  <c r="F54"/>
  <c r="J54"/>
  <c r="F55"/>
  <c r="BE93"/>
  <c r="BE96"/>
  <c r="BE103"/>
  <c r="BE106"/>
  <c r="BE109"/>
  <c r="BE111"/>
  <c r="BE113"/>
  <c r="BE115"/>
  <c r="BE118"/>
  <c r="BE120"/>
  <c r="BE123"/>
  <c r="BE126"/>
  <c r="BE128"/>
  <c r="BE130"/>
  <c r="BE133"/>
  <c r="BE136"/>
  <c r="BE139"/>
  <c r="BE142"/>
  <c r="BE147"/>
  <c r="BE154"/>
  <c r="BE156"/>
  <c r="BE159"/>
  <c r="BE161"/>
  <c r="BE164"/>
  <c r="BE169"/>
  <c r="BE171"/>
  <c r="BE173"/>
  <c r="BE175"/>
  <c r="BE177"/>
  <c r="BE179"/>
  <c r="BE181"/>
  <c r="BE184"/>
  <c r="BE186"/>
  <c r="BE189"/>
  <c r="BE191"/>
  <c r="BE194"/>
  <c r="BE199"/>
  <c r="BE201"/>
  <c r="BE203"/>
  <c r="BE205"/>
  <c r="BE207"/>
  <c r="BE210"/>
  <c r="BE214"/>
  <c r="BE219"/>
  <c r="BE222"/>
  <c r="BE224"/>
  <c r="BE226"/>
  <c r="BE228"/>
  <c r="BE231"/>
  <c r="BE235"/>
  <c r="BE240"/>
  <c r="BE242"/>
  <c i="1" r="BC55"/>
  <c r="BB55"/>
  <c r="BA55"/>
  <c r="BD55"/>
  <c i="5" r="F37"/>
  <c i="1" r="BD58"/>
  <c i="4" r="F34"/>
  <c i="1" r="BA57"/>
  <c i="3" r="F37"/>
  <c i="1" r="BD56"/>
  <c i="4" r="F35"/>
  <c i="1" r="BB57"/>
  <c i="3" r="F35"/>
  <c i="1" r="BB56"/>
  <c i="3" r="J34"/>
  <c i="1" r="AW56"/>
  <c i="5" r="F34"/>
  <c i="1" r="BA58"/>
  <c i="5" r="J34"/>
  <c i="1" r="AW58"/>
  <c i="4" r="F36"/>
  <c i="1" r="BC57"/>
  <c i="5" r="F36"/>
  <c i="1" r="BC58"/>
  <c i="3" r="F36"/>
  <c i="1" r="BC56"/>
  <c i="5" r="F35"/>
  <c i="1" r="BB58"/>
  <c i="4" r="J34"/>
  <c i="1" r="AW57"/>
  <c i="3" r="F34"/>
  <c i="1" r="BA56"/>
  <c i="4" r="F37"/>
  <c i="1" r="BD57"/>
  <c i="2" l="1" r="T92"/>
  <c r="T91"/>
  <c r="P92"/>
  <c r="R92"/>
  <c i="5" r="P82"/>
  <c i="1" r="AU58"/>
  <c i="4" r="T194"/>
  <c r="T89"/>
  <c i="2" r="P145"/>
  <c r="P91"/>
  <c i="1" r="AU55"/>
  <c i="3" r="R87"/>
  <c r="R86"/>
  <c i="4" r="P194"/>
  <c i="2" r="R145"/>
  <c r="R91"/>
  <c i="4" r="R194"/>
  <c i="5" r="T82"/>
  <c i="4" r="P90"/>
  <c r="P89"/>
  <c i="1" r="AU57"/>
  <c i="5" r="R82"/>
  <c i="3" r="P87"/>
  <c r="P86"/>
  <c i="1" r="AU56"/>
  <c i="3" r="T87"/>
  <c r="T86"/>
  <c i="4" r="R90"/>
  <c r="R89"/>
  <c i="5" r="BK82"/>
  <c r="J82"/>
  <c r="J83"/>
  <c r="J60"/>
  <c i="2" r="BK145"/>
  <c r="J145"/>
  <c r="J64"/>
  <c i="4" r="BK89"/>
  <c r="J89"/>
  <c r="J59"/>
  <c i="3" r="BK86"/>
  <c r="J86"/>
  <c i="2" r="J33"/>
  <c i="1" r="AV55"/>
  <c r="AT55"/>
  <c r="BA54"/>
  <c r="W30"/>
  <c i="3" r="J30"/>
  <c i="1" r="AG56"/>
  <c i="4" r="F33"/>
  <c i="1" r="AZ57"/>
  <c i="5" r="J30"/>
  <c i="1" r="AG58"/>
  <c i="3" r="J33"/>
  <c i="1" r="AV56"/>
  <c r="AT56"/>
  <c i="2" r="F33"/>
  <c i="1" r="AZ55"/>
  <c i="3" r="F33"/>
  <c i="1" r="AZ56"/>
  <c i="5" r="J33"/>
  <c i="1" r="AV58"/>
  <c r="AT58"/>
  <c r="AN58"/>
  <c i="4" r="J33"/>
  <c i="1" r="AV57"/>
  <c r="AT57"/>
  <c r="BD54"/>
  <c r="W33"/>
  <c r="BB54"/>
  <c r="W31"/>
  <c i="5" r="F33"/>
  <c i="1" r="AZ58"/>
  <c r="BC54"/>
  <c r="W32"/>
  <c i="2" l="1" r="BK91"/>
  <c r="J91"/>
  <c r="J59"/>
  <c i="5" r="J59"/>
  <c r="J39"/>
  <c i="1" r="AN56"/>
  <c i="3" r="J59"/>
  <c r="J39"/>
  <c i="1" r="AU54"/>
  <c r="AY54"/>
  <c i="4" r="J30"/>
  <c i="1" r="AG57"/>
  <c r="AN57"/>
  <c r="AZ54"/>
  <c r="W29"/>
  <c r="AX54"/>
  <c r="AW54"/>
  <c r="AK30"/>
  <c i="4" l="1" r="J39"/>
  <c i="1" r="AV54"/>
  <c r="AK29"/>
  <c i="2" r="J30"/>
  <c i="1" r="AG55"/>
  <c r="AN55"/>
  <c i="2" l="1" r="J39"/>
  <c i="1"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<sst xmlns="http://schemas.openxmlformats.org/spreadsheetml/2006/main">
  <si>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</si>
  <si>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</si>
  <si>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</si>
  <si>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</si>
  <si>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</si>
  <si>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{b5474d5e-d48f-4b65-8ae9-1dfe92475c99}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</si>
  <si>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</si>
  <si>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</si>
  <si>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</si>
  <si>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</si>
  <si>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</si>
  <si>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</si>
  <si>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</si>
  <si>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</si>
  <si>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HavNem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</si>
  <si>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</si>
  <si>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</si>
  <si>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Personální_Květen 22</t>
  </si>
  <si>
    <t>KSO:</t>
  </si>
  <si>
    <t/>
  </si>
  <si>
    <t>CC-CZ:</t>
  </si>
  <si>
    <t>Místo:</t>
  </si>
  <si>
    <t>Nemocnice Havířov</t>
  </si>
  <si>
    <t>Datum:</t>
  </si>
  <si>
    <t>30. 11. 2021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</si>
  <si>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</si>
  <si>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</si>
  <si>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</si>
  <si>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</si>
  <si>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</si>
  <si>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</si>
  <si>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</si>
  <si>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</si>
  <si>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</si>
  <si>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06369201</t>
  </si>
  <si>
    <t>Amun Pro s.r.o.</t>
  </si>
  <si>
    <t>CZ06369201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</si>
  <si>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</si>
  <si>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</si>
  <si>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</si>
  <si>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</si>
  <si>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</si>
  <si>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</si>
  <si>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</si>
  <si>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</si>
  <si>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</si>
  <si>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</si>
  <si>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</si>
  <si>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</si>
  <si>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</si>
  <si>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</si>
  <si>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</si>
  <si>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</si>
  <si>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</si>
  <si>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</si>
  <si>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</si>
  <si>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</si>
  <si>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</si>
  <si>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</si>
  <si>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</si>
  <si>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</si>
  <si>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</si>
  <si>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</si>
  <si>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</si>
  <si>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</si>
  <si>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</si>
  <si>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</si>
  <si>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</si>
  <si>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</si>
  <si>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</si>
  <si>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</si>
  <si>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</si>
  <si>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</si>
  <si>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</si>
  <si>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</si>
  <si>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</si>
  <si>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</si>
  <si>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</si>
  <si>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</si>
  <si>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Stavba</t>
  </si>
  <si>
    <t>STA</t>
  </si>
  <si>
    <t>1</t>
  </si>
  <si>
    <t>{fa1f9196-ba2e-4ec9-8990-1b3405438474}</t>
  </si>
  <si>
    <t>2</t>
  </si>
  <si>
    <t>02</t>
  </si>
  <si>
    <t>ZTI</t>
  </si>
  <si>
    <t>{4d896d81-64ea-4598-8dd3-837717b7dcf0}</t>
  </si>
  <si>
    <t>03</t>
  </si>
  <si>
    <t>ELEKTRO</t>
  </si>
  <si>
    <t>{68c9c756-7c84-42fb-9a33-cdfe9c31061f}</t>
  </si>
  <si>
    <t>04</t>
  </si>
  <si>
    <t>VZT_KLM</t>
  </si>
  <si>
    <t>{d2d7bd92-53b3-463c-93f9-a64f35bd81a1}</t>
  </si>
  <si>
    <t>KRYCÍ LIST SOUPISU PRACÍ</t>
  </si>
  <si>
    <t>Objekt:</t>
  </si>
  <si>
    <t>01 - 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</si>
  <si>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</si>
  <si>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</si>
  <si>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</si>
  <si>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</si>
  <si>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</si>
  <si>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</si>
  <si>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</si>
  <si>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</si>
  <si>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</si>
  <si>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</si>
  <si>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</si>
  <si>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</si>
  <si>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</si>
  <si>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</si>
  <si>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787 - Dokončovací práce - zasklívání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</si>
  <si>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</si>
  <si>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</si>
  <si>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</si>
  <si>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</si>
  <si>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</si>
  <si>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</si>
  <si>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</si>
  <si>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</si>
  <si>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</si>
  <si>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</si>
  <si>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</si>
  <si>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</si>
  <si>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</si>
  <si>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</si>
  <si>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</si>
  <si>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</si>
  <si>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</si>
  <si>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59</t>
  </si>
  <si>
    <t>M</t>
  </si>
  <si>
    <t>55331595</t>
  </si>
  <si>
    <t>zárubeň jednokřídlá ocelová pro sádrokartonové příčky tl stěny 110-150mm rozměru 800/1970, 2100mm</t>
  </si>
  <si>
    <t>kus</t>
  </si>
  <si>
    <t>8</t>
  </si>
  <si>
    <t>4</t>
  </si>
  <si>
    <t>1113368414</t>
  </si>
  <si>
    <t>PP</t>
  </si>
  <si>
    <t>6</t>
  </si>
  <si>
    <t>Úpravy povrchů, podlahy a osazování výplní</t>
  </si>
  <si>
    <t>K</t>
  </si>
  <si>
    <t>612142001</t>
  </si>
  <si>
    <t>Potažení vnitřních ploch pletivem v ploše nebo pruzích, na plném podkladu sklovláknitým vtlačením do tmelu stěn</t>
  </si>
  <si>
    <t>m2</t>
  </si>
  <si>
    <t>2064769865</t>
  </si>
  <si>
    <t>VV</t>
  </si>
  <si>
    <t>20*3</t>
  </si>
  <si>
    <t>6,5*3</t>
  </si>
  <si>
    <t>10*1</t>
  </si>
  <si>
    <t>40</t>
  </si>
  <si>
    <t>Součet</t>
  </si>
  <si>
    <t>49</t>
  </si>
  <si>
    <t>612311131</t>
  </si>
  <si>
    <t>Potažení vnitřních stěn vápenným štukem tloušťky do 3 mm</t>
  </si>
  <si>
    <t>-1832850207</t>
  </si>
  <si>
    <t>Potažení vnitřních ploch vápenným štukem tloušťky do 3 mm svislých konstrukcí stěn</t>
  </si>
  <si>
    <t>Online PSC</t>
  </si>
  <si>
    <t>https://podminky.urs.cz/item/CS_URS_2021_02/612311131</t>
  </si>
  <si>
    <t>61</t>
  </si>
  <si>
    <t>631311124</t>
  </si>
  <si>
    <t>Mazanina tl přes 80 do 120 mm z betonu prostého bez zvýšených nároků na prostředí tř. C 16/20</t>
  </si>
  <si>
    <t>m3</t>
  </si>
  <si>
    <t>-935622123</t>
  </si>
  <si>
    <t>Mazanina z betonu prostého bez zvýšených nároků na prostředí tl. přes 80 do 120 mm tř. C 16/20</t>
  </si>
  <si>
    <t>https://podminky.urs.cz/item/CS_URS_2022_01/631311124</t>
  </si>
  <si>
    <t>3</t>
  </si>
  <si>
    <t>632451103</t>
  </si>
  <si>
    <t>Potěr cementový samonivelační ze suchých směsí tloušťky přes 5 do 10 mm</t>
  </si>
  <si>
    <t>-395604402</t>
  </si>
  <si>
    <t>642942111</t>
  </si>
  <si>
    <t>Osazování zárubní nebo rámů kovových dveřních lisovaných nebo z úhelníků bez dveřních křídel na cementovou maltu, plochy otvoru do 2,5 m2</t>
  </si>
  <si>
    <t>1846980160</t>
  </si>
  <si>
    <t>45</t>
  </si>
  <si>
    <t>55331487</t>
  </si>
  <si>
    <t>zárubeň jednokřídlá ocelová pro zdění tl stěny 110-150mm rozměru 800/1970, 2100mm</t>
  </si>
  <si>
    <t>1074188558</t>
  </si>
  <si>
    <t>46</t>
  </si>
  <si>
    <t>61162014</t>
  </si>
  <si>
    <t>dveře jednokřídlé voštinové povrch fóliový plné 800x1970-2100mm</t>
  </si>
  <si>
    <t>537832209</t>
  </si>
  <si>
    <t>9</t>
  </si>
  <si>
    <t>Ostatní konstrukce a práce, bourání</t>
  </si>
  <si>
    <t>7</t>
  </si>
  <si>
    <t>949101111</t>
  </si>
  <si>
    <t>Lešení pomocné pracovní pro objekty pozemních staveb pro zatížení do 150 kg/m2, o výšce lešeňové podlahy do 1,9 m</t>
  </si>
  <si>
    <t>2089990915</t>
  </si>
  <si>
    <t>962031133</t>
  </si>
  <si>
    <t>Bourání příček z cihel, tvárnic nebo příčkovek z cihel pálených, plných nebo dutých na maltu vápennou nebo vápenocementovou, tl. do 150 mm</t>
  </si>
  <si>
    <t>-1602999754</t>
  </si>
  <si>
    <t>3*(16+6+6+6)</t>
  </si>
  <si>
    <t>60</t>
  </si>
  <si>
    <t>965042141</t>
  </si>
  <si>
    <t>Bourání podkladů pod dlažby nebo mazanin betonových nebo z litého asfaltu tl do 100 mm pl přes 4 m2</t>
  </si>
  <si>
    <t>842001571</t>
  </si>
  <si>
    <t>Bourání mazanin betonových nebo z litého asfaltu tl. do 100 mm, plochy přes 4 m2</t>
  </si>
  <si>
    <t>https://podminky.urs.cz/item/CS_URS_2022_01/965042141</t>
  </si>
  <si>
    <t>968072455</t>
  </si>
  <si>
    <t>Vybourání kovových rámů oken s křídly, dveřních zárubní, vrat, stěn, ostění nebo obkladů dveřních zárubní, plochy do 2 m2</t>
  </si>
  <si>
    <t>-643407441</t>
  </si>
  <si>
    <t>10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</si>
  <si>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</si>
  <si>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</si>
  <si>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713641928</t>
  </si>
  <si>
    <t>11</t>
  </si>
  <si>
    <t>974032133</t>
  </si>
  <si>
    <t>Vysekání rýh ve stěnách nebo příčkách z dutých cihel, tvárnic, desek z dutých cihel nebo tvárnic do hl. 50 mm a šířky do 100 mm</t>
  </si>
  <si>
    <t>m</t>
  </si>
  <si>
    <t>-308261236</t>
  </si>
  <si>
    <t>997</t>
  </si>
  <si>
    <t>Přesun sutě</t>
  </si>
  <si>
    <t>53</t>
  </si>
  <si>
    <t>997013211</t>
  </si>
  <si>
    <t>Vnitrostaveništní doprava suti a vybouraných hmot pro budovy v do 6 m ručně</t>
  </si>
  <si>
    <t>t</t>
  </si>
  <si>
    <t>-1363758382</t>
  </si>
  <si>
    <t>Vnitrostaveništní doprava suti a vybouraných hmot vodorovně do 50 m svisle ručně pro budovy a haly výšky do 6 m</t>
  </si>
  <si>
    <t>https://podminky.urs.cz/item/CS_URS_2021_02/997013211</t>
  </si>
  <si>
    <t>54</t>
  </si>
  <si>
    <t>997013509</t>
  </si>
  <si>
    <t>Příplatek k odvozu suti a vybouraných hmot na skládku ZKD 1 km přes 1 km</t>
  </si>
  <si>
    <t>-1873002991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</si>
  <si>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</si>
  <si>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</si>
  <si>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55</t>
  </si>
  <si>
    <t>997013511</t>
  </si>
  <si>
    <t>Odvoz suti a vybouraných hmot z meziskládky na skládku do 1 km s naložením a se složením</t>
  </si>
  <si>
    <t>-359824171</t>
  </si>
  <si>
    <t>Odvoz suti a vybouraných hmot z meziskládky na skládku s naložením a se složením, na vzdálenost do 1 km</t>
  </si>
  <si>
    <t>https://podminky.urs.cz/item/CS_URS_2021_02/997013511</t>
  </si>
  <si>
    <t>56</t>
  </si>
  <si>
    <t>997013609</t>
  </si>
  <si>
    <t>Poplatek za uložení na skládce (skládkovné) stavebního odpadu ze směsí nebo oddělených frakcí betonu, cihel a keramických výrobků kód odpadu 17 01 07</t>
  </si>
  <si>
    <t>499305430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</si>
  <si>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</si>
  <si>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https://podminky.urs.cz/item/CS_URS_2021_02/997013609</t>
  </si>
  <si>
    <t>PSV</t>
  </si>
  <si>
    <t>Práce a dodávky PSV</t>
  </si>
  <si>
    <t>763</t>
  </si>
  <si>
    <t>Konstrukce suché výstavby</t>
  </si>
  <si>
    <t>57</t>
  </si>
  <si>
    <t>763111316</t>
  </si>
  <si>
    <t>SDK příčka tl 125 mm profil CW+UW 100 desky 1xA 12,5 s izolací EI 30 Rw do 48 dB</t>
  </si>
  <si>
    <t>1821977645</t>
  </si>
  <si>
    <t>Příčka ze sádrokartonových desek s nosnou konstrukcí z jednoduchých ocelových profilů UW, CW jednoduše opláštěná deskou standardní A tl. 12,5 mm, příčka tl. 125 mm, profil 100, s izolací, EI 30, Rw do 48 dB</t>
  </si>
  <si>
    <t>https://podminky.urs.cz/item/CS_URS_2022_01/763111316</t>
  </si>
  <si>
    <t>2,2*(14,25*2+2,5*4+6,25+1)</t>
  </si>
  <si>
    <t>-1,25*12*2</t>
  </si>
  <si>
    <t>-0,8*2*7</t>
  </si>
  <si>
    <t>12</t>
  </si>
  <si>
    <t>763135101</t>
  </si>
  <si>
    <t>Montáž sádrokartonového podhledu kazetového demontovatelného, velikosti kazet 600x600 mm včetně zavěšené nosné konstrukce viditelné</t>
  </si>
  <si>
    <t>16</t>
  </si>
  <si>
    <t>1579753621</t>
  </si>
  <si>
    <t>13</t>
  </si>
  <si>
    <t>59030570</t>
  </si>
  <si>
    <t>podhled kazetový bez děrování viditelný rastr tl 10mm 600x600mm</t>
  </si>
  <si>
    <t>32</t>
  </si>
  <si>
    <t>1947917778</t>
  </si>
  <si>
    <t>115*1,1</t>
  </si>
  <si>
    <t>14</t>
  </si>
  <si>
    <t>763164537</t>
  </si>
  <si>
    <t>Obklad konstrukcí sádrokartonovými deskami včetně ochranných úhelníků ve tvaru L rozvinuté šíře přes 0,4 do 0,8 m, opláštěný deskou protipožární DF, tl. 2 x 12,5 mm</t>
  </si>
  <si>
    <t>-636583802</t>
  </si>
  <si>
    <t>58</t>
  </si>
  <si>
    <t>763181311</t>
  </si>
  <si>
    <t>Montáž jednokřídlové kovové zárubně SDK příčka</t>
  </si>
  <si>
    <t>-863272928</t>
  </si>
  <si>
    <t>Výplně otvorů konstrukcí ze sádrokartonových desek montáž zárubně kovové s konstrukcí jednokřídlové</t>
  </si>
  <si>
    <t>https://podminky.urs.cz/item/CS_URS_2022_01/763181311</t>
  </si>
  <si>
    <t>65</t>
  </si>
  <si>
    <t>763182313</t>
  </si>
  <si>
    <t>Ostění oken z desek v SDK konstrukci hl do 0,3 m</t>
  </si>
  <si>
    <t>-742172357</t>
  </si>
  <si>
    <t>Výplně otvorů konstrukcí ze sádrokartonových desek ostění oken z desek hloubky do 0,3 m</t>
  </si>
  <si>
    <t>https://podminky.urs.cz/item/CS_URS_2022_01/763182313</t>
  </si>
  <si>
    <t>12*(1,25+2+1,25+2)*1,1</t>
  </si>
  <si>
    <t>771</t>
  </si>
  <si>
    <t>Podlahy z dlaždic</t>
  </si>
  <si>
    <t>20</t>
  </si>
  <si>
    <t>771121011</t>
  </si>
  <si>
    <t>Příprava podkladu před provedením dlažby nátěr penetrační na podlahu</t>
  </si>
  <si>
    <t>1554587418</t>
  </si>
  <si>
    <t>771573810</t>
  </si>
  <si>
    <t>Demontáž podlah z dlaždic keramických lepených</t>
  </si>
  <si>
    <t>-1634131355</t>
  </si>
  <si>
    <t>22</t>
  </si>
  <si>
    <t>771574262</t>
  </si>
  <si>
    <t>Montáž podlah z dlaždic keramických lepených flexibilním lepidlem velkoformátových pro vysoké mechanické zatížení protiskluzných nebo reliéfních (bezbariérových) přes 4 do 6 ks/m2</t>
  </si>
  <si>
    <t>1555790731</t>
  </si>
  <si>
    <t>23</t>
  </si>
  <si>
    <t>59761420</t>
  </si>
  <si>
    <t>dlažba velkoformátová keramická slinutá protiskluzná do interiéru i exteriéru pro vysoké mechanické namáhání přes 4 do 6ks/m2</t>
  </si>
  <si>
    <t>680748940</t>
  </si>
  <si>
    <t>24</t>
  </si>
  <si>
    <t>771591112</t>
  </si>
  <si>
    <t>Izolace podlahy pod dlažbu nátěrem nebo stěrkou ve dvou vrstvách</t>
  </si>
  <si>
    <t>-1902132400</t>
  </si>
  <si>
    <t>25</t>
  </si>
  <si>
    <t>771591241</t>
  </si>
  <si>
    <t>Izolace podlahy pod dlažbu těsnícími izolačními pásy vnitřní kout</t>
  </si>
  <si>
    <t>-2005597863</t>
  </si>
  <si>
    <t>26</t>
  </si>
  <si>
    <t>771591264</t>
  </si>
  <si>
    <t>Izolace podlahy pod dlažbu těsnícími izolačními pásy mezi podlahou a stěnu</t>
  </si>
  <si>
    <t>1422748430</t>
  </si>
  <si>
    <t>776</t>
  </si>
  <si>
    <t>Podlahy povlakové</t>
  </si>
  <si>
    <t>28</t>
  </si>
  <si>
    <t>776221111</t>
  </si>
  <si>
    <t>Montáž podlahovin z PVC lepením standardním lepidlem z pásů standardních</t>
  </si>
  <si>
    <t>-1783154335</t>
  </si>
  <si>
    <t>29</t>
  </si>
  <si>
    <t>28412245</t>
  </si>
  <si>
    <t>krytina podlahová heterogenní š 1,5m tl 2mm</t>
  </si>
  <si>
    <t>-2046567810</t>
  </si>
  <si>
    <t>31</t>
  </si>
  <si>
    <t>776421111</t>
  </si>
  <si>
    <t>Montáž lišt obvodových lepených</t>
  </si>
  <si>
    <t>1669224843</t>
  </si>
  <si>
    <t>28411006</t>
  </si>
  <si>
    <t>lišta soklová PVC samolepící 15x50mm</t>
  </si>
  <si>
    <t>-1143480807</t>
  </si>
  <si>
    <t>781</t>
  </si>
  <si>
    <t>Dokončovací práce - obklady</t>
  </si>
  <si>
    <t>33</t>
  </si>
  <si>
    <t>781121011</t>
  </si>
  <si>
    <t>Příprava podkladu před provedením obkladu nátěr penetrační na stěnu</t>
  </si>
  <si>
    <t>208929846</t>
  </si>
  <si>
    <t>8*2</t>
  </si>
  <si>
    <t>2*1</t>
  </si>
  <si>
    <t>34</t>
  </si>
  <si>
    <t>781151031</t>
  </si>
  <si>
    <t>Příprava podkladu před provedením obkladu celoplošné vyrovnání podkladu stěrkou, tloušťky 3 mm</t>
  </si>
  <si>
    <t>992210127</t>
  </si>
  <si>
    <t>35</t>
  </si>
  <si>
    <t>781473810</t>
  </si>
  <si>
    <t>Demontáž obkladů z dlaždic keramických lepených</t>
  </si>
  <si>
    <t>965398654</t>
  </si>
  <si>
    <t>36</t>
  </si>
  <si>
    <t>781474154</t>
  </si>
  <si>
    <t>Montáž obkladů vnitřních stěn z dlaždic keramických lepených flexibilním lepidlem velkoformátových hladkých přes 4 do 6 ks/m2</t>
  </si>
  <si>
    <t>1197157089</t>
  </si>
  <si>
    <t>37</t>
  </si>
  <si>
    <t>59761001</t>
  </si>
  <si>
    <t>obklad velkoformátový keramický hladký přes 4 do 6ks/m2</t>
  </si>
  <si>
    <t>1515933327</t>
  </si>
  <si>
    <t>50</t>
  </si>
  <si>
    <t>781494511</t>
  </si>
  <si>
    <t>Plastové profily ukončovací lepené flexibilním lepidlem</t>
  </si>
  <si>
    <t>-859175879</t>
  </si>
  <si>
    <t>Obklad - dokončující práce profily ukončovací lepené flexibilním lepidlem ukončovací vč. dodávky profilu</t>
  </si>
  <si>
    <t>https://podminky.urs.cz/item/CS_URS_2021_02/781494511</t>
  </si>
  <si>
    <t>51</t>
  </si>
  <si>
    <t>781495115</t>
  </si>
  <si>
    <t>Spárování vnitřních obkladů silikonem</t>
  </si>
  <si>
    <t>-714110592</t>
  </si>
  <si>
    <t>Obklad - dokončující práce ostatní práce spárování silikonem</t>
  </si>
  <si>
    <t>https://podminky.urs.cz/item/CS_URS_2021_02/781495115</t>
  </si>
  <si>
    <t>784</t>
  </si>
  <si>
    <t>Dokončovací práce - malby a tapety</t>
  </si>
  <si>
    <t>38</t>
  </si>
  <si>
    <t>784121001</t>
  </si>
  <si>
    <t>Oškrabání malby v místnostech výšky do 3,80 m</t>
  </si>
  <si>
    <t>-1523702264</t>
  </si>
  <si>
    <t>3*(6+16+6+6+2+2)</t>
  </si>
  <si>
    <t>1*(10)</t>
  </si>
  <si>
    <t>52</t>
  </si>
  <si>
    <t>784171101</t>
  </si>
  <si>
    <t>Zakrytí vnitřních podlah včetně pozdějšího odkrytí</t>
  </si>
  <si>
    <t>2041277471</t>
  </si>
  <si>
    <t>Zakrytí nemalovaných ploch (materiál ve specifikaci) včetně pozdějšího odkrytí podlah</t>
  </si>
  <si>
    <t>https://podminky.urs.cz/item/CS_URS_2021_02/784171101</t>
  </si>
  <si>
    <t>39</t>
  </si>
  <si>
    <t>784171111</t>
  </si>
  <si>
    <t>Zakrytí nemalovaných ploch (materiál ve specifikaci) včetně pozdějšího odkrytí svislých ploch např. stěn, oken, dveří v místnostech výšky do 3,80</t>
  </si>
  <si>
    <t>-1591515150</t>
  </si>
  <si>
    <t>58124842</t>
  </si>
  <si>
    <t>fólie pro malířské potřeby zakrývací tl 7µ 4x5m</t>
  </si>
  <si>
    <t>-451708213</t>
  </si>
  <si>
    <t>41</t>
  </si>
  <si>
    <t>784181101</t>
  </si>
  <si>
    <t>Penetrace podkladu jednonásobná základní akrylátová bezbarvá v místnostech výšky do 3,80 m</t>
  </si>
  <si>
    <t>1752723419</t>
  </si>
  <si>
    <t>42</t>
  </si>
  <si>
    <t>784221101</t>
  </si>
  <si>
    <t>Malby z malířských směsí otěruvzdorných za sucha dvojnásobné, bílé za sucha otěruvzdorné dobře v místnostech výšky do 3,80 m</t>
  </si>
  <si>
    <t>-546163019</t>
  </si>
  <si>
    <t>787</t>
  </si>
  <si>
    <t>Dokončovací práce - zasklívání</t>
  </si>
  <si>
    <t>62</t>
  </si>
  <si>
    <t>787116352</t>
  </si>
  <si>
    <t>Zasklívání stěn a příček s podtmelením na lišty přes 2 do 3 m2 dvojsklem izolačním tl 2x6 mm</t>
  </si>
  <si>
    <t>1528135276</t>
  </si>
  <si>
    <t>Zasklívání stěn a příček deskami plochými plnými sklem plochým izolačním dvojsklem s podtmelením na lišty, s oboustranným uzavřením drážky trvale pružným tmelem, plochy přes 2 do 3 m2, tl. 2 x 6 mm, dodávka a montáž</t>
  </si>
  <si>
    <t>https://podminky.urs.cz/item/CS_URS_2022_01/787116352</t>
  </si>
  <si>
    <t>1,25*2,0*12</t>
  </si>
  <si>
    <t>64</t>
  </si>
  <si>
    <t>787911111</t>
  </si>
  <si>
    <t>Dodávka a Montáž bezpečnostní fólie na sklo</t>
  </si>
  <si>
    <t>-318908997</t>
  </si>
  <si>
    <t>Zasklívání – ostatní práce Dodávka a Montáž bezpečnostní fólie na sklo</t>
  </si>
  <si>
    <t>https://podminky.urs.cz/item/CS_URS_2022_01/787911111</t>
  </si>
  <si>
    <t>2*(1,1*(1,25*2,0*12))</t>
  </si>
  <si>
    <t>HZS</t>
  </si>
  <si>
    <t>Hodinové zúčtovací sazby</t>
  </si>
  <si>
    <t>43</t>
  </si>
  <si>
    <t>HZS1301</t>
  </si>
  <si>
    <t>Hodinové zúčtovací sazby profesí HSV provádění konstrukcí zedník-zapravení rýh,prostupů</t>
  </si>
  <si>
    <t>hod</t>
  </si>
  <si>
    <t>512</t>
  </si>
  <si>
    <t>-1450999976</t>
  </si>
  <si>
    <t>44</t>
  </si>
  <si>
    <t>HZS2231</t>
  </si>
  <si>
    <t>Hodinové zúčtovací sazby profesí PSV provádění stavebních instalací elektrikář_demontáž elektro</t>
  </si>
  <si>
    <t>28152975</t>
  </si>
  <si>
    <t>02 -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</si>
  <si>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</si>
  <si>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</si>
  <si>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</si>
  <si>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</si>
  <si>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</si>
  <si>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</si>
  <si>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721</t>
  </si>
  <si>
    <t>Zdravotechnika - vnitřní kanalizace</t>
  </si>
  <si>
    <t>721140903</t>
  </si>
  <si>
    <t>Opravy odpadního potrubí litinového vsazení odbočky do potrubí DN 75</t>
  </si>
  <si>
    <t>899882379</t>
  </si>
  <si>
    <t>https://podminky.urs.cz/item/CS_URS_2021_02/721140903</t>
  </si>
  <si>
    <t>721140905</t>
  </si>
  <si>
    <t>Opravy odpadního potrubí litinového vsazení odbočky do potrubí DN 100</t>
  </si>
  <si>
    <t>163641033</t>
  </si>
  <si>
    <t>https://podminky.urs.cz/item/CS_URS_2021_02/721140905</t>
  </si>
  <si>
    <t>721171803</t>
  </si>
  <si>
    <t>Demontáž potrubí z novodurových trub odpadních nebo připojovacích do D 75</t>
  </si>
  <si>
    <t>603484107</t>
  </si>
  <si>
    <t>https://podminky.urs.cz/item/CS_URS_2021_02/721171803</t>
  </si>
  <si>
    <t>8+6+6+6</t>
  </si>
  <si>
    <t>721171808</t>
  </si>
  <si>
    <t>Demontáž potrubí z novodurových trub odpadních nebo připojovacích přes 75 do D 114</t>
  </si>
  <si>
    <t>1518110063</t>
  </si>
  <si>
    <t>https://podminky.urs.cz/item/CS_URS_2021_02/721171808</t>
  </si>
  <si>
    <t>3+2</t>
  </si>
  <si>
    <t>5</t>
  </si>
  <si>
    <t>721174042</t>
  </si>
  <si>
    <t>Potrubí z trub polypropylenových připojovací DN 40</t>
  </si>
  <si>
    <t>819505277</t>
  </si>
  <si>
    <t>https://podminky.urs.cz/item/CS_URS_2021_02/721174042</t>
  </si>
  <si>
    <t>721174043</t>
  </si>
  <si>
    <t>Potrubí z trub polypropylenových připojovací DN 50</t>
  </si>
  <si>
    <t>1702751569</t>
  </si>
  <si>
    <t>https://podminky.urs.cz/item/CS_URS_2021_02/721174043</t>
  </si>
  <si>
    <t>721174045</t>
  </si>
  <si>
    <t>Potrubí z trub polypropylenových připojovací DN 110</t>
  </si>
  <si>
    <t>1614208815</t>
  </si>
  <si>
    <t>https://podminky.urs.cz/item/CS_URS_2021_02/721174045</t>
  </si>
  <si>
    <t>721175201</t>
  </si>
  <si>
    <t>Plastové potrubí odhlučněné třívrstvé připojovací DN 32</t>
  </si>
  <si>
    <t>-53099481</t>
  </si>
  <si>
    <t>https://podminky.urs.cz/item/CS_URS_2021_02/721175201</t>
  </si>
  <si>
    <t>721194103</t>
  </si>
  <si>
    <t>Vyměření přípojek na potrubí vyvedení a upevnění odpadních výpustek DN 32</t>
  </si>
  <si>
    <t>-1824647732</t>
  </si>
  <si>
    <t>https://podminky.urs.cz/item/CS_URS_2021_02/721194103</t>
  </si>
  <si>
    <t>721194104</t>
  </si>
  <si>
    <t>Vyměření přípojek na potrubí vyvedení a upevnění odpadních výpustek DN 40</t>
  </si>
  <si>
    <t>1105739405</t>
  </si>
  <si>
    <t>https://podminky.urs.cz/item/CS_URS_2021_02/721194104</t>
  </si>
  <si>
    <t>721194105</t>
  </si>
  <si>
    <t>Vyměření přípojek na potrubí vyvedení a upevnění odpadních výpustek DN 50</t>
  </si>
  <si>
    <t>1453491063</t>
  </si>
  <si>
    <t>https://podminky.urs.cz/item/CS_URS_2021_02/721194105</t>
  </si>
  <si>
    <t>721194109</t>
  </si>
  <si>
    <t>Vyměření přípojek na potrubí vyvedení a upevnění odpadních výpustek DN 110</t>
  </si>
  <si>
    <t>-1045055859</t>
  </si>
  <si>
    <t>https://podminky.urs.cz/item/CS_URS_2021_02/721194109</t>
  </si>
  <si>
    <t>721210813</t>
  </si>
  <si>
    <t>Demontáž kanalizačního příslušenství vpustí podlahových z kyselinovzdorné kameniny DN 100</t>
  </si>
  <si>
    <t>-1773189068</t>
  </si>
  <si>
    <t>https://podminky.urs.cz/item/CS_URS_2021_02/721210813</t>
  </si>
  <si>
    <t>721211421</t>
  </si>
  <si>
    <t>Podlahové vpusti se svislým odtokem DN 50/75/110 mřížka nerez 115x115</t>
  </si>
  <si>
    <t>-278078582</t>
  </si>
  <si>
    <t>https://podminky.urs.cz/item/CS_URS_2021_02/721211421</t>
  </si>
  <si>
    <t>721229111</t>
  </si>
  <si>
    <t>Zápachové uzávěrky montáž zápachových uzávěrek ostatních typů do DN 50</t>
  </si>
  <si>
    <t>1577275231</t>
  </si>
  <si>
    <t>https://podminky.urs.cz/item/CS_URS_2021_02/721229111</t>
  </si>
  <si>
    <t>55161850</t>
  </si>
  <si>
    <t>Zápachová uzávěrka pro VZT jednotky DN 50</t>
  </si>
  <si>
    <t>-231940346</t>
  </si>
  <si>
    <t>17</t>
  </si>
  <si>
    <t>721290111</t>
  </si>
  <si>
    <t>Zkouška těsnosti kanalizace v objektech vodou do DN 125</t>
  </si>
  <si>
    <t>-758841026</t>
  </si>
  <si>
    <t>https://podminky.urs.cz/item/CS_URS_2021_02/721290111</t>
  </si>
  <si>
    <t>5+3+4+16</t>
  </si>
  <si>
    <t>18</t>
  </si>
  <si>
    <t>721290821</t>
  </si>
  <si>
    <t>Vnitrostaveništní přemístění vybouraných (demontovaných) hmot vnitřní kanalizace vodorovně do 100 m v objektech výšky do 6 m</t>
  </si>
  <si>
    <t>220841611</t>
  </si>
  <si>
    <t>https://podminky.urs.cz/item/CS_URS_2021_02/721290821</t>
  </si>
  <si>
    <t>19</t>
  </si>
  <si>
    <t>998721101</t>
  </si>
  <si>
    <t>Přesun hmot pro vnitřní kanalizace stanovený z hmotnosti přesunovaného materiálu vodorovná dopravní vzdálenost do 50 m v objektech výšky do 6 m</t>
  </si>
  <si>
    <t>819037928</t>
  </si>
  <si>
    <t>https://podminky.urs.cz/item/CS_URS_2021_02/998721101</t>
  </si>
  <si>
    <t>722</t>
  </si>
  <si>
    <t>Zdravotechnika - vnitřní vodovod</t>
  </si>
  <si>
    <t>722130801</t>
  </si>
  <si>
    <t>Demontáž potrubí z ocelových trubek pozinkovaných závitových do DN 25 (částečně rozvody z plastů)</t>
  </si>
  <si>
    <t>-1970173197</t>
  </si>
  <si>
    <t>https://podminky.urs.cz/item/CS_URS_2021_02/722130801</t>
  </si>
  <si>
    <t>21+18+15+18</t>
  </si>
  <si>
    <t>722130831</t>
  </si>
  <si>
    <t>Demontáž potrubí z ocelových trubek pozinkovaných tvarovek nástěnek</t>
  </si>
  <si>
    <t>-201174849</t>
  </si>
  <si>
    <t>https://podminky.urs.cz/item/CS_URS_2021_02/722130831</t>
  </si>
  <si>
    <t>722130901</t>
  </si>
  <si>
    <t>Opravy vodovodního potrubí z ocelových trubek pozinkovaných závitových zazátkování vývodu</t>
  </si>
  <si>
    <t>-414119941</t>
  </si>
  <si>
    <t>https://podminky.urs.cz/item/CS_URS_2021_02/722130901</t>
  </si>
  <si>
    <t>722130991</t>
  </si>
  <si>
    <t>Opravy vodovodního potrubí z ocelových trubek pozinkovaných závitových vsazení odbočky do potrubí oboustrannými svěrnými spojkami DN potrubí / G odbočky DN 20 / G 1/2</t>
  </si>
  <si>
    <t>-771826150</t>
  </si>
  <si>
    <t>https://podminky.urs.cz/item/CS_URS_2021_02/722130991</t>
  </si>
  <si>
    <t>722130992</t>
  </si>
  <si>
    <t>Opravy vodovodního potrubí z ocelových trubek pozinkovaných závitových vsazení odbočky do potrubí oboustrannými svěrnými spojkami DN potrubí / G odbočky DN 25 / G 3/4</t>
  </si>
  <si>
    <t>-1600386924</t>
  </si>
  <si>
    <t>https://podminky.urs.cz/item/CS_URS_2021_02/722130992</t>
  </si>
  <si>
    <t>722131911</t>
  </si>
  <si>
    <t>Opravy vodovodního potrubí z ocelových trubek pozinkovaných závitových vsazení odbočky do potrubí DN 15</t>
  </si>
  <si>
    <t>soubor</t>
  </si>
  <si>
    <t>-670956099</t>
  </si>
  <si>
    <t>https://podminky.urs.cz/item/CS_URS_2021_02/722131911</t>
  </si>
  <si>
    <t>722131912</t>
  </si>
  <si>
    <t>Opravy vodovodního potrubí z ocelových trubek pozinkovaných závitových vsazení odbočky do potrubí DN 20</t>
  </si>
  <si>
    <t>1315928186</t>
  </si>
  <si>
    <t>https://podminky.urs.cz/item/CS_URS_2021_02/722131912</t>
  </si>
  <si>
    <t>27</t>
  </si>
  <si>
    <t>722174022</t>
  </si>
  <si>
    <t>Potrubí z plastových trubek z polypropylenu PPR svařovaných polyfúzně PN 20 (SDR 6) D 20 x 3,4</t>
  </si>
  <si>
    <t>-1902682842</t>
  </si>
  <si>
    <t>https://podminky.urs.cz/item/CS_URS_2021_02/722174022</t>
  </si>
  <si>
    <t>8+8</t>
  </si>
  <si>
    <t>3+3</t>
  </si>
  <si>
    <t>10+2</t>
  </si>
  <si>
    <t>722174023</t>
  </si>
  <si>
    <t>Potrubí z plastových trubek z polypropylenu PPR svařovaných polyfúzně PN 20 (SDR 6) D 25 x 4,2</t>
  </si>
  <si>
    <t>23094656</t>
  </si>
  <si>
    <t>https://podminky.urs.cz/item/CS_URS_2021_02/722174023</t>
  </si>
  <si>
    <t>4+4</t>
  </si>
  <si>
    <t>722179191</t>
  </si>
  <si>
    <t>Příplatek k ceně rozvody vody z plastů za práce malého rozsahu na zakázce do 20 m rozvodu</t>
  </si>
  <si>
    <t>-1393437981</t>
  </si>
  <si>
    <t>https://podminky.urs.cz/item/CS_URS_2021_02/722179191</t>
  </si>
  <si>
    <t>30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</si>
  <si>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</si>
  <si>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</si>
  <si>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95349092</t>
  </si>
  <si>
    <t>https://podminky.urs.cz/item/CS_URS_2021_02/722181221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</si>
  <si>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</si>
  <si>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</si>
  <si>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2106609740</t>
  </si>
  <si>
    <t>https://podminky.urs.cz/item/CS_URS_2021_02/722181241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</si>
  <si>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</si>
  <si>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</si>
  <si>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965190034</t>
  </si>
  <si>
    <t>https://podminky.urs.cz/item/CS_URS_2021_02/722181242</t>
  </si>
  <si>
    <t>722190401</t>
  </si>
  <si>
    <t>Zřízení přípojek na potrubí vyvedení a upevnění výpustek do DN 25</t>
  </si>
  <si>
    <t>1414224364</t>
  </si>
  <si>
    <t>https://podminky.urs.cz/item/CS_URS_2021_02/722190401</t>
  </si>
  <si>
    <t>722190901</t>
  </si>
  <si>
    <t>Opravy ostatní uzavření nebo otevření vodovodního potrubí při opravách včetně vypuštění a napuštění</t>
  </si>
  <si>
    <t>538435319</t>
  </si>
  <si>
    <t>https://podminky.urs.cz/item/CS_URS_2021_02/722190901</t>
  </si>
  <si>
    <t>722220111</t>
  </si>
  <si>
    <t>Armatury s jedním závitem nástěnky pro výtokový ventil G 1/2"</t>
  </si>
  <si>
    <t>466604068</t>
  </si>
  <si>
    <t>https://podminky.urs.cz/item/CS_URS_2021_02/722220111</t>
  </si>
  <si>
    <t>722220121</t>
  </si>
  <si>
    <t>Armatury s jedním závitem nástěnky pro baterii G 1/2"</t>
  </si>
  <si>
    <t>pár</t>
  </si>
  <si>
    <t>-618018604</t>
  </si>
  <si>
    <t>https://podminky.urs.cz/item/CS_URS_2021_02/722220121</t>
  </si>
  <si>
    <t>722290226</t>
  </si>
  <si>
    <t>Zkoušky, proplach a desinfekce vodovodního potrubí zkoušky těsnosti vodovodního potrubí závitového do DN 50</t>
  </si>
  <si>
    <t>-75779221</t>
  </si>
  <si>
    <t>https://podminky.urs.cz/item/CS_URS_2021_02/722290226</t>
  </si>
  <si>
    <t>34+8</t>
  </si>
  <si>
    <t>722290821</t>
  </si>
  <si>
    <t>Vnitrostaveništní přemístění vybouraných (demontovaných) hmot vnitřní vodovod vodorovně do 100 m v objektech výšky do 6 m</t>
  </si>
  <si>
    <t>-1372677553</t>
  </si>
  <si>
    <t>https://podminky.urs.cz/item/CS_URS_2021_02/722290821</t>
  </si>
  <si>
    <t>998722101</t>
  </si>
  <si>
    <t>Přesun hmot pro vnitřní vodovod stanovený z hmotnosti přesunovaného materiálu vodorovná dopravní vzdálenost do 50 m v objektech výšky do 6 m</t>
  </si>
  <si>
    <t>-377098117</t>
  </si>
  <si>
    <t>https://podminky.urs.cz/item/CS_URS_2021_02/998722101</t>
  </si>
  <si>
    <t>725</t>
  </si>
  <si>
    <t>Zdravotechnika - zařizovací předměty</t>
  </si>
  <si>
    <t>725110811</t>
  </si>
  <si>
    <t>Demontáž klozetů splachovacích s nádrží nebo tlakovým splachovačem</t>
  </si>
  <si>
    <t>301832375</t>
  </si>
  <si>
    <t>https://podminky.urs.cz/item/CS_URS_2021_02/725110811</t>
  </si>
  <si>
    <t>725112171</t>
  </si>
  <si>
    <t>Zařízení záchodů kombi klozety s hlubokým splachováním odpad vodorovný</t>
  </si>
  <si>
    <t>697123361</t>
  </si>
  <si>
    <t>https://podminky.urs.cz/item/CS_URS_2021_02/725112171</t>
  </si>
  <si>
    <t>725210821</t>
  </si>
  <si>
    <t>Demontáž umyvadel bez výtokových armatur umyvadel</t>
  </si>
  <si>
    <t>-262991046</t>
  </si>
  <si>
    <t>https://podminky.urs.cz/item/CS_URS_2021_02/725210821</t>
  </si>
  <si>
    <t>725211601</t>
  </si>
  <si>
    <t>Umyvadla keramická bílá bez výtokových armatur připevněná na stěnu šrouby bez sloupu nebo krytu na sifon, šířka umyvadla 500 mm</t>
  </si>
  <si>
    <t>-2105601125</t>
  </si>
  <si>
    <t>https://podminky.urs.cz/item/CS_URS_2021_02/725211601</t>
  </si>
  <si>
    <t>725219102</t>
  </si>
  <si>
    <t>Umyvadla montáž umyvadel ostatních typů na šrouby</t>
  </si>
  <si>
    <t>1213619372</t>
  </si>
  <si>
    <t>https://podminky.urs.cz/item/CS_URS_2021_02/725219102</t>
  </si>
  <si>
    <t>64221040</t>
  </si>
  <si>
    <t>umývátko keramické stěnové bílé 400x310mm</t>
  </si>
  <si>
    <t>-930631991</t>
  </si>
  <si>
    <t>725291511</t>
  </si>
  <si>
    <t>Doplňky zařízení koupelen a záchodů plastové dávkovač tekutého mýdla na 350 ml</t>
  </si>
  <si>
    <t>1551787511</t>
  </si>
  <si>
    <t>https://podminky.urs.cz/item/CS_URS_2021_02/725291511</t>
  </si>
  <si>
    <t>47</t>
  </si>
  <si>
    <t>725291521</t>
  </si>
  <si>
    <t>Doplňky zařízení koupelen a záchodů plastové zásobník toaletních papírů</t>
  </si>
  <si>
    <t>15316239</t>
  </si>
  <si>
    <t>https://podminky.urs.cz/item/CS_URS_2021_02/725291521</t>
  </si>
  <si>
    <t>48</t>
  </si>
  <si>
    <t>725291531</t>
  </si>
  <si>
    <t>Doplňky zařízení koupelen a záchodů plastové zásobník papírových ručníků</t>
  </si>
  <si>
    <t>-683096850</t>
  </si>
  <si>
    <t>https://podminky.urs.cz/item/CS_URS_2021_02/725291531</t>
  </si>
  <si>
    <t>725311121</t>
  </si>
  <si>
    <t>Dřezy bez výtokových armatur jednoduché se zápachovou uzávěrkou nerezové s odkapávací plochou 560x480 mm a miskou</t>
  </si>
  <si>
    <t>-1785098843</t>
  </si>
  <si>
    <t>https://podminky.urs.cz/item/CS_URS_2021_02/725311121</t>
  </si>
  <si>
    <t>725320821</t>
  </si>
  <si>
    <t>Demontáž dřezů dvojitých bez výtokových armatur na konzolách</t>
  </si>
  <si>
    <t>-1342326616</t>
  </si>
  <si>
    <t>https://podminky.urs.cz/item/CS_URS_2021_02/725320821</t>
  </si>
  <si>
    <t>725330820</t>
  </si>
  <si>
    <t>Demontáž výlevek bez výtokových armatur a bez nádrže a splachovacího potrubí diturvitových</t>
  </si>
  <si>
    <t>-1734201017</t>
  </si>
  <si>
    <t>https://podminky.urs.cz/item/CS_URS_2021_02/725330820</t>
  </si>
  <si>
    <t>725820801</t>
  </si>
  <si>
    <t>Demontáž baterií nástěnných do G 3/4</t>
  </si>
  <si>
    <t>-1320768850</t>
  </si>
  <si>
    <t>https://podminky.urs.cz/item/CS_URS_2021_02/725820801</t>
  </si>
  <si>
    <t>725820802</t>
  </si>
  <si>
    <t>Demontáž baterií stojánkových do 1 otvoru</t>
  </si>
  <si>
    <t>-490647302</t>
  </si>
  <si>
    <t>https://podminky.urs.cz/item/CS_URS_2021_02/725820802</t>
  </si>
  <si>
    <t>725821325</t>
  </si>
  <si>
    <t>Baterie dřezové stojánkové pákové s otáčivým ústím a délkou ramínka 220 mm</t>
  </si>
  <si>
    <t>-515620182</t>
  </si>
  <si>
    <t>https://podminky.urs.cz/item/CS_URS_2021_02/725821325</t>
  </si>
  <si>
    <t>725822611</t>
  </si>
  <si>
    <t>Baterie umyvadlové stojánkové pákové bez výpusti</t>
  </si>
  <si>
    <t>-172753887</t>
  </si>
  <si>
    <t>https://podminky.urs.cz/item/CS_URS_2021_02/725822611</t>
  </si>
  <si>
    <t>725840850</t>
  </si>
  <si>
    <t>Demontáž baterií sprchových diferenciálních do G 3/4 x 1</t>
  </si>
  <si>
    <t>-1406938406</t>
  </si>
  <si>
    <t>https://podminky.urs.cz/item/CS_URS_2021_02/725840850</t>
  </si>
  <si>
    <t>725841312</t>
  </si>
  <si>
    <t>Baterie sprchové nástěnné pákové</t>
  </si>
  <si>
    <t>-387548745</t>
  </si>
  <si>
    <t>https://podminky.urs.cz/item/CS_URS_2021_02/725841312</t>
  </si>
  <si>
    <t>725860811</t>
  </si>
  <si>
    <t>Demontáž zápachových uzávěrek pro zařizovací předměty jednoduchých</t>
  </si>
  <si>
    <t>1968692749</t>
  </si>
  <si>
    <t>https://podminky.urs.cz/item/CS_URS_2021_02/725860811</t>
  </si>
  <si>
    <t>725860812</t>
  </si>
  <si>
    <t>Demontáž zápachových uzávěrek pro zařizovací předměty dvojitých</t>
  </si>
  <si>
    <t>629125529</t>
  </si>
  <si>
    <t>https://podminky.urs.cz/item/CS_URS_2021_02/725860812</t>
  </si>
  <si>
    <t>725590811</t>
  </si>
  <si>
    <t>Vnitrostaveništní přemístění vybouraných (demontovaných) hmot zařizovacích předmětů vodorovně do 100 m v objektech výšky do 6 m</t>
  </si>
  <si>
    <t>1238047259</t>
  </si>
  <si>
    <t>https://podminky.urs.cz/item/CS_URS_2021_02/725590811</t>
  </si>
  <si>
    <t>725861102</t>
  </si>
  <si>
    <t>Zápachové uzávěrky zařizovacích předmětů pro umyvadla DN 40</t>
  </si>
  <si>
    <t>2052821843</t>
  </si>
  <si>
    <t>https://podminky.urs.cz/item/CS_URS_2021_02/725861102</t>
  </si>
  <si>
    <t>725862103</t>
  </si>
  <si>
    <t>Zápachové uzávěrky zařizovacích předmětů pro dřezy DN 40/50</t>
  </si>
  <si>
    <t>140679692</t>
  </si>
  <si>
    <t>https://podminky.urs.cz/item/CS_URS_2021_02/725862103</t>
  </si>
  <si>
    <t>63</t>
  </si>
  <si>
    <t>725980121</t>
  </si>
  <si>
    <t>Dvířka 15/15</t>
  </si>
  <si>
    <t>311650823</t>
  </si>
  <si>
    <t>https://podminky.urs.cz/item/CS_URS_2021_02/725980121</t>
  </si>
  <si>
    <t>998725101</t>
  </si>
  <si>
    <t>Přesun hmot pro zařizovací předměty stanovený z hmotnosti přesunovaného materiálu vodorovná dopravní vzdálenost do 50 m v objektech výšky do 6 m</t>
  </si>
  <si>
    <t>-1816137179</t>
  </si>
  <si>
    <t>https://podminky.urs.cz/item/CS_URS_2021_02/998725101</t>
  </si>
  <si>
    <t>733</t>
  </si>
  <si>
    <t>Ústřední vytápění - rozvodné potrubí</t>
  </si>
  <si>
    <t>733110803</t>
  </si>
  <si>
    <t>Demontáž potrubí z trubek ocelových závitových DN do 15</t>
  </si>
  <si>
    <t>2049576036</t>
  </si>
  <si>
    <t>https://podminky.urs.cz/item/CS_URS_2021_02/733110803</t>
  </si>
  <si>
    <t>66</t>
  </si>
  <si>
    <t>733191923</t>
  </si>
  <si>
    <t>Opravy rozvodů potrubí z trubek ocelových závitových normálních i zesílených navaření odbočky na stávající potrubí, odbočka DN 15</t>
  </si>
  <si>
    <t>-1083945061</t>
  </si>
  <si>
    <t>https://podminky.urs.cz/item/CS_URS_2021_02/733191923</t>
  </si>
  <si>
    <t>67</t>
  </si>
  <si>
    <t>733191924</t>
  </si>
  <si>
    <t>Opravy rozvodů potrubí z trubek ocelových závitových normálních i zesílených navaření odbočky na stávající potrubí, odbočka DN 20</t>
  </si>
  <si>
    <t>80786408</t>
  </si>
  <si>
    <t>https://podminky.urs.cz/item/CS_URS_2021_02/733191924</t>
  </si>
  <si>
    <t>68</t>
  </si>
  <si>
    <t>733223301</t>
  </si>
  <si>
    <t>Potrubí z trubek měděných tvrdých spojovaných lisováním PN 16, T= +110°C Ø 15/1</t>
  </si>
  <si>
    <t>1333224497</t>
  </si>
  <si>
    <t>https://podminky.urs.cz/item/CS_URS_2021_02/733223301</t>
  </si>
  <si>
    <t>6+6+22+8+10+6+6+6</t>
  </si>
  <si>
    <t>69</t>
  </si>
  <si>
    <t>733223302</t>
  </si>
  <si>
    <t>Potrubí z trubek měděných tvrdých spojovaných lisováním PN 16, T= +110°C Ø 18/1</t>
  </si>
  <si>
    <t>742575774</t>
  </si>
  <si>
    <t>https://podminky.urs.cz/item/CS_URS_2021_02/733223302</t>
  </si>
  <si>
    <t>6+6</t>
  </si>
  <si>
    <t>9+9</t>
  </si>
  <si>
    <t>70</t>
  </si>
  <si>
    <t>733291101</t>
  </si>
  <si>
    <t>Zkoušky těsnosti potrubí z trubek měděných Ø do 35/1,5</t>
  </si>
  <si>
    <t>1052853719</t>
  </si>
  <si>
    <t>https://podminky.urs.cz/item/CS_URS_2021_02/733291101</t>
  </si>
  <si>
    <t>70+30</t>
  </si>
  <si>
    <t>71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</si>
  <si>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</si>
  <si>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</si>
  <si>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1213027591</t>
  </si>
  <si>
    <t>https://podminky.urs.cz/item/CS_URS_2021_02/733811241</t>
  </si>
  <si>
    <t>6+6+6+6</t>
  </si>
  <si>
    <t>72</t>
  </si>
  <si>
    <t>733890801</t>
  </si>
  <si>
    <t>Vnitrostaveništní přemístění vybouraných (demontovaných) hmot rozvodů potrubí vodorovně do 100 m v objektech výšky do 6 m</t>
  </si>
  <si>
    <t>-323678383</t>
  </si>
  <si>
    <t>https://podminky.urs.cz/item/CS_URS_2021_02/733890801</t>
  </si>
  <si>
    <t>73</t>
  </si>
  <si>
    <t>998733101</t>
  </si>
  <si>
    <t>Přesun hmot pro rozvody potrubí stanovený z hmotnosti přesunovaného materiálu vodorovná dopravní vzdálenost do 50 m v objektech výšky do 6 m</t>
  </si>
  <si>
    <t>6193583</t>
  </si>
  <si>
    <t>https://podminky.urs.cz/item/CS_URS_2021_02/998733101</t>
  </si>
  <si>
    <t>734</t>
  </si>
  <si>
    <t>Ústřední vytápění - armatury</t>
  </si>
  <si>
    <t>74</t>
  </si>
  <si>
    <t>734200813</t>
  </si>
  <si>
    <t>Demontáž armatur závitových s jedním závitem přes 1 do G 6/4</t>
  </si>
  <si>
    <t>1538866908</t>
  </si>
  <si>
    <t>https://podminky.urs.cz/item/CS_URS_2021_02/734200813</t>
  </si>
  <si>
    <t>75</t>
  </si>
  <si>
    <t>734200821</t>
  </si>
  <si>
    <t>Demontáž armatur závitových se dvěma závity do G 1/2</t>
  </si>
  <si>
    <t>1059769285</t>
  </si>
  <si>
    <t>https://podminky.urs.cz/item/CS_URS_2021_02/734200821</t>
  </si>
  <si>
    <t>76</t>
  </si>
  <si>
    <t>734209105</t>
  </si>
  <si>
    <t>Montáž závitových armatur s 1 závitem G 1 (DN 25)</t>
  </si>
  <si>
    <t>1184609675</t>
  </si>
  <si>
    <t>https://podminky.urs.cz/item/CS_URS_2021_02/734209105</t>
  </si>
  <si>
    <t>77</t>
  </si>
  <si>
    <t>6000052360</t>
  </si>
  <si>
    <t>Termostatická hlavice IMI K bílá s ochranou proti odcizení</t>
  </si>
  <si>
    <t>1867272453</t>
  </si>
  <si>
    <t>78</t>
  </si>
  <si>
    <t>734211127</t>
  </si>
  <si>
    <t>Ventily odvzdušňovací závitové automatické se zpětnou klapkou PN 14 do 120°C G 1/2</t>
  </si>
  <si>
    <t>-1083868154</t>
  </si>
  <si>
    <t>https://podminky.urs.cz/item/CS_URS_2021_02/734211127</t>
  </si>
  <si>
    <t>79</t>
  </si>
  <si>
    <t>734222812</t>
  </si>
  <si>
    <t>Ventily regulační závitové termostatické, s hlavicí ručního ovládání PN 16 do 110°C přímé chromované G 1/2</t>
  </si>
  <si>
    <t>1267000160</t>
  </si>
  <si>
    <t>https://podminky.urs.cz/item/CS_URS_2021_02/734222812</t>
  </si>
  <si>
    <t>80</t>
  </si>
  <si>
    <t>734261406</t>
  </si>
  <si>
    <t>Šroubení připojovací armatury radiátorů VK PN 10 do 110°C, regulační uzavíratelné přímé G 1/2 x 18</t>
  </si>
  <si>
    <t>-455377727</t>
  </si>
  <si>
    <t>https://podminky.urs.cz/item/CS_URS_2021_02/734261406</t>
  </si>
  <si>
    <t>81</t>
  </si>
  <si>
    <t>734261717</t>
  </si>
  <si>
    <t>Šroubení regulační radiátorové přímé s vypouštěním G 1/2</t>
  </si>
  <si>
    <t>2143506658</t>
  </si>
  <si>
    <t>https://podminky.urs.cz/item/CS_URS_2021_02/734261717</t>
  </si>
  <si>
    <t>82</t>
  </si>
  <si>
    <t>734890801</t>
  </si>
  <si>
    <t>Vnitrostaveništní přemístění vybouraných (demontovaných) hmot armatur vodorovně do 100 m v objektech výšky do 6 m</t>
  </si>
  <si>
    <t>-1021154359</t>
  </si>
  <si>
    <t>https://podminky.urs.cz/item/CS_URS_2021_02/734890801</t>
  </si>
  <si>
    <t>83</t>
  </si>
  <si>
    <t>998734101</t>
  </si>
  <si>
    <t>Přesun hmot pro armatury stanovený z hmotnosti přesunovaného materiálu vodorovná dopravní vzdálenost do 50 m v objektech výšky do 6 m</t>
  </si>
  <si>
    <t>145442603</t>
  </si>
  <si>
    <t>https://podminky.urs.cz/item/CS_URS_2021_02/998734101</t>
  </si>
  <si>
    <t>735</t>
  </si>
  <si>
    <t>Ústřední vytápění - otopná tělesa</t>
  </si>
  <si>
    <t>84</t>
  </si>
  <si>
    <t>735111810</t>
  </si>
  <si>
    <t>Demontáž otopných těles litinových článkových</t>
  </si>
  <si>
    <t>413732546</t>
  </si>
  <si>
    <t>https://podminky.urs.cz/item/CS_URS_2021_02/735111810</t>
  </si>
  <si>
    <t>S-6/500/150 - 2x</t>
  </si>
  <si>
    <t>6*2*0,21</t>
  </si>
  <si>
    <t>S-20/500/150</t>
  </si>
  <si>
    <t>20*0,21</t>
  </si>
  <si>
    <t>85</t>
  </si>
  <si>
    <t>735151273</t>
  </si>
  <si>
    <t>Otopná tělesa panelová jednodesková PN 1,0 MPa, T do 110°C s jednou přídavnou přestupní plochou výšky tělesa 600 mm stavební délky / výkonu 600 mm / 601 W</t>
  </si>
  <si>
    <t>-446972143</t>
  </si>
  <si>
    <t>https://podminky.urs.cz/item/CS_URS_2021_02/735151273</t>
  </si>
  <si>
    <t>86</t>
  </si>
  <si>
    <t>735151277</t>
  </si>
  <si>
    <t>Otopná tělesa panelová jednodesková PN 1,0 MPa, T do 110°C s jednou přídavnou přestupní plochou výšky tělesa 600 mm stavební délky / výkonu 1000 mm / 1002 W</t>
  </si>
  <si>
    <t>-164940885</t>
  </si>
  <si>
    <t>https://podminky.urs.cz/item/CS_URS_2021_02/735151277</t>
  </si>
  <si>
    <t>87</t>
  </si>
  <si>
    <t>735151573</t>
  </si>
  <si>
    <t>Otopná tělesa panelová dvoudesková PN 1,0 MPa, T do 110°C se dvěma přídavnými přestupními plochami výšky tělesa 600 mm stavební délky / výkonu 600 mm / 1007 W</t>
  </si>
  <si>
    <t>453277576</t>
  </si>
  <si>
    <t>https://podminky.urs.cz/item/CS_URS_2021_02/735151573</t>
  </si>
  <si>
    <t>88</t>
  </si>
  <si>
    <t>735151575</t>
  </si>
  <si>
    <t>Otopná tělesa panelová dvoudesková PN 1,0 MPa, T do 110°C se dvěma přídavnými přestupními plochami výšky tělesa 600 mm stavební délky / výkonu 800 mm / 1343 W</t>
  </si>
  <si>
    <t>1053729508</t>
  </si>
  <si>
    <t>https://podminky.urs.cz/item/CS_URS_2021_02/735151575</t>
  </si>
  <si>
    <t>89</t>
  </si>
  <si>
    <t>735151577</t>
  </si>
  <si>
    <t>Otopná tělesa panelová dvoudesková PN 1,0 MPa, T do 110°C se dvěma přídavnými přestupními plochami výšky tělesa 600 mm stavební délky / výkonu 1000 mm / 1679 W</t>
  </si>
  <si>
    <t>313411215</t>
  </si>
  <si>
    <t>https://podminky.urs.cz/item/CS_URS_2021_02/735151577</t>
  </si>
  <si>
    <t>90</t>
  </si>
  <si>
    <t>735151579</t>
  </si>
  <si>
    <t>Otopná tělesa panelová dvoudesková PN 1,0 MPa, T do 110°C se dvěma přídavnými přestupními plochami výšky tělesa 600 mm stavební délky / výkonu 1200 mm / 2015 W</t>
  </si>
  <si>
    <t>-483988535</t>
  </si>
  <si>
    <t>https://podminky.urs.cz/item/CS_URS_2021_02/735151579</t>
  </si>
  <si>
    <t>91</t>
  </si>
  <si>
    <t>735151821</t>
  </si>
  <si>
    <t>Demontáž otopných těles panelových dvouřadých stavební délky do 1500 mm</t>
  </si>
  <si>
    <t>-1501237916</t>
  </si>
  <si>
    <t>https://podminky.urs.cz/item/CS_URS_2021_02/735151821</t>
  </si>
  <si>
    <t>92</t>
  </si>
  <si>
    <t>735164511</t>
  </si>
  <si>
    <t>Otopná tělesa trubková montáž těles na stěnu výšky tělesa do 1500 mm</t>
  </si>
  <si>
    <t>1684392116</t>
  </si>
  <si>
    <t>https://podminky.urs.cz/item/CS_URS_2021_02/735164511</t>
  </si>
  <si>
    <t>93</t>
  </si>
  <si>
    <t>54153024</t>
  </si>
  <si>
    <t>těleso trubkové přímotopné 1500x600mm 500W</t>
  </si>
  <si>
    <t>-1467290374</t>
  </si>
  <si>
    <t>94</t>
  </si>
  <si>
    <t>735291800</t>
  </si>
  <si>
    <t>Demontáž konzol nebo držáků otopných těles, registrů, konvektorů do odpadu</t>
  </si>
  <si>
    <t>-1937359515</t>
  </si>
  <si>
    <t>https://podminky.urs.cz/item/CS_URS_2021_02/735291800</t>
  </si>
  <si>
    <t>95</t>
  </si>
  <si>
    <t>735494811</t>
  </si>
  <si>
    <t>Vypuštění vody z otopných soustav bez kotlů, ohříváků, zásobníků a nádrží</t>
  </si>
  <si>
    <t>-806660176</t>
  </si>
  <si>
    <t>https://podminky.urs.cz/item/CS_URS_2021_02/735494811</t>
  </si>
  <si>
    <t>K-20/600/1000 - 2x</t>
  </si>
  <si>
    <t>2*2*0,6*1</t>
  </si>
  <si>
    <t>96</t>
  </si>
  <si>
    <t>735191910</t>
  </si>
  <si>
    <t>Ostatní opravy otopných těles napuštění vody do otopného systému včetně potrubí (bez kotle a ohříváků) otopných těles</t>
  </si>
  <si>
    <t>-662191252</t>
  </si>
  <si>
    <t>https://podminky.urs.cz/item/CS_URS_2021_02/735191910</t>
  </si>
  <si>
    <t>11/600/600 - 1x</t>
  </si>
  <si>
    <t>0,6*0,6</t>
  </si>
  <si>
    <t>11/600/1000 - 3x</t>
  </si>
  <si>
    <t>3*0,6*1</t>
  </si>
  <si>
    <t>22/600/600 - 1x</t>
  </si>
  <si>
    <t>1*2*0,6*0,6</t>
  </si>
  <si>
    <t>22/600/800 - 3x</t>
  </si>
  <si>
    <t>3*2*0,6*0,8</t>
  </si>
  <si>
    <t>22/600/1000 - 1x</t>
  </si>
  <si>
    <t>1*2*0,6*1</t>
  </si>
  <si>
    <t>22/600/1200 - 1x</t>
  </si>
  <si>
    <t>2*2*0,6*1,2</t>
  </si>
  <si>
    <t>600/1500 - 1x</t>
  </si>
  <si>
    <t>0,6/1,5</t>
  </si>
  <si>
    <t>97</t>
  </si>
  <si>
    <t>735000912</t>
  </si>
  <si>
    <t>Regulace otopného systému při opravách vyregulování dvojregulačních ventilů a kohoutů s termostatickým ovládáním</t>
  </si>
  <si>
    <t>1318350737</t>
  </si>
  <si>
    <t>https://podminky.urs.cz/item/CS_URS_2021_02/735000912</t>
  </si>
  <si>
    <t>2*11</t>
  </si>
  <si>
    <t>98</t>
  </si>
  <si>
    <t>735191905</t>
  </si>
  <si>
    <t>Ostatní opravy otopných těles odvzdušnění tělesa</t>
  </si>
  <si>
    <t>-1698033036</t>
  </si>
  <si>
    <t>https://podminky.urs.cz/item/CS_URS_2021_02/735191905</t>
  </si>
  <si>
    <t>99</t>
  </si>
  <si>
    <t>735890801</t>
  </si>
  <si>
    <t>Vnitrostaveništní přemístění vybouraných (demontovaných) hmot otopných těles vodorovně do 100 m v objektech výšky do 6 m</t>
  </si>
  <si>
    <t>-1796434749</t>
  </si>
  <si>
    <t>https://podminky.urs.cz/item/CS_URS_2021_02/735890801</t>
  </si>
  <si>
    <t>100</t>
  </si>
  <si>
    <t>998735101</t>
  </si>
  <si>
    <t>Přesun hmot pro otopná tělesa stanovený z hmotnosti přesunovaného materiálu vodorovná dopravní vzdálenost do 50 m v objektech výšky do 6 m</t>
  </si>
  <si>
    <t>-1789084129</t>
  </si>
  <si>
    <t>https://podminky.urs.cz/item/CS_URS_2021_02/998735101</t>
  </si>
  <si>
    <t>03 - ELEKTRO</t>
  </si>
  <si>
    <t>D1 - Elektromateriál</t>
  </si>
  <si>
    <t xml:space="preserve">    D2 - Silnoproud</t>
  </si>
  <si>
    <t xml:space="preserve">    D3 - Slaboproud</t>
  </si>
  <si>
    <t xml:space="preserve">    D4 - Rozvaděče</t>
  </si>
  <si>
    <t>D5 - Elektromontáže</t>
  </si>
  <si>
    <t>D6 - Práce v HZS</t>
  </si>
  <si>
    <t>D7 - Výchozí revize</t>
  </si>
  <si>
    <t>D1</t>
  </si>
  <si>
    <t>Elektromateriál</t>
  </si>
  <si>
    <t>D2</t>
  </si>
  <si>
    <t>Silnoproud</t>
  </si>
  <si>
    <t>Pol24</t>
  </si>
  <si>
    <t>Žlab drátěný M2 200/100 vč. příslušenství</t>
  </si>
  <si>
    <t>Pol25</t>
  </si>
  <si>
    <t>Parapetní kanál dutý PK 110X70 D_HD</t>
  </si>
  <si>
    <t>Pol26</t>
  </si>
  <si>
    <t xml:space="preserve">CXKH-R-J  3* 2.5</t>
  </si>
  <si>
    <t>CXKH-R-J 3* 2.5</t>
  </si>
  <si>
    <t>Pol27</t>
  </si>
  <si>
    <t xml:space="preserve">CXKH-R-J  3* 1.5</t>
  </si>
  <si>
    <t>CXKH-R-J 3* 1.5</t>
  </si>
  <si>
    <t>Pol28</t>
  </si>
  <si>
    <t xml:space="preserve">CXKH-R-O  3* 1.5</t>
  </si>
  <si>
    <t>CXKH-R-O 3* 1.5</t>
  </si>
  <si>
    <t>Pol29</t>
  </si>
  <si>
    <t>Vodič HO7V-U 6 Zz</t>
  </si>
  <si>
    <t>Pol30</t>
  </si>
  <si>
    <t>Krabice do par. žlabu KP PK</t>
  </si>
  <si>
    <t>ks</t>
  </si>
  <si>
    <t>Pol31</t>
  </si>
  <si>
    <t>Krabice přístrojová KP 64/LD HF_HA</t>
  </si>
  <si>
    <t>Pol32</t>
  </si>
  <si>
    <t>Krabice instalační KSK 100_KA</t>
  </si>
  <si>
    <t>Pol33</t>
  </si>
  <si>
    <t>WAGO 222-415 krab.svorka třívodič.2,5</t>
  </si>
  <si>
    <t>Pol34</t>
  </si>
  <si>
    <t>Vypínač osvětlení Č.1</t>
  </si>
  <si>
    <t>Pol35</t>
  </si>
  <si>
    <t>Vypínačř osvětlení Č.6</t>
  </si>
  <si>
    <t>Pol36</t>
  </si>
  <si>
    <t>Spínač osvětlení PIR</t>
  </si>
  <si>
    <t>Pol37</t>
  </si>
  <si>
    <t>Zásuvka vestavná 1*230V/16A</t>
  </si>
  <si>
    <t>Pol38</t>
  </si>
  <si>
    <t>Zásuvka vestavná 1*230V/16A SPD T3, zvuková sig.</t>
  </si>
  <si>
    <t>Pol39</t>
  </si>
  <si>
    <t>LED panel + hliníkový rámeček, opálový kryt, 600x600mm, FIT5000A_KO, 49W, 5500Lm, Ra90</t>
  </si>
  <si>
    <t>Pol40</t>
  </si>
  <si>
    <t>Přisazené/závěsné, LED svítidlo, opálový kryt, ESO2000RSKO, 20W, 2200Lm</t>
  </si>
  <si>
    <t>Pol41</t>
  </si>
  <si>
    <t>LED svítidlo výklopnéGANYS 15W, bílá 4100K, 1200Lm</t>
  </si>
  <si>
    <t>Pol42</t>
  </si>
  <si>
    <t>Nouz.sv.LED přisazené 1W, INFINITY II B, 1h</t>
  </si>
  <si>
    <t>Pol43</t>
  </si>
  <si>
    <t>Nouz.sv.LED vestavné 3W, LOVATO P, 1h</t>
  </si>
  <si>
    <t>D3</t>
  </si>
  <si>
    <t>Slaboproud</t>
  </si>
  <si>
    <t>Pol44</t>
  </si>
  <si>
    <t>Žlab drátěný M2 100/50 vč. příslušenství</t>
  </si>
  <si>
    <t>Pol45</t>
  </si>
  <si>
    <t>Kabel UTP CAT.6a</t>
  </si>
  <si>
    <t>Pol46</t>
  </si>
  <si>
    <t>Zásuvka datová 2*RJ45</t>
  </si>
  <si>
    <t>Pol1</t>
  </si>
  <si>
    <t>El. zámek profi - reverzní 321211</t>
  </si>
  <si>
    <t>Pol2</t>
  </si>
  <si>
    <t>Stojanový rozvaděč,15U,š.600mm</t>
  </si>
  <si>
    <t>Pol3</t>
  </si>
  <si>
    <t>Panel napájecí do 19" racku 1.5U, 8x230V</t>
  </si>
  <si>
    <t>Pol4</t>
  </si>
  <si>
    <t>HPE 5130-48G-4SFP+ EI (JG934A)</t>
  </si>
  <si>
    <t>Pol5</t>
  </si>
  <si>
    <t>HPE RPS 800</t>
  </si>
  <si>
    <t>Pol6</t>
  </si>
  <si>
    <t>Ubiquity USW-Pro-48-POE</t>
  </si>
  <si>
    <t>Pol47</t>
  </si>
  <si>
    <t>Patch panel 19" UTP 24 port CAT6a</t>
  </si>
  <si>
    <t>Pol48</t>
  </si>
  <si>
    <t>Vyvazovací panel 19", 1U</t>
  </si>
  <si>
    <t>Pol7</t>
  </si>
  <si>
    <t>APC Smart-UPS 2U min. 1000VA</t>
  </si>
  <si>
    <t>Pol8</t>
  </si>
  <si>
    <t>Switch panel 19" UTP POE 48*1GCAT6a</t>
  </si>
  <si>
    <t>Pol9</t>
  </si>
  <si>
    <t>HPE SFP transceiver (SM, BiDi, LC, 1Gbit)</t>
  </si>
  <si>
    <t>Pol10</t>
  </si>
  <si>
    <t>Hikvision DS-2CD2345FWD-I</t>
  </si>
  <si>
    <t>Kamera HV DS-2CD2345FWD-I</t>
  </si>
  <si>
    <t>Pol11</t>
  </si>
  <si>
    <t>Hikvision DS-2CD2T45FWD-I5</t>
  </si>
  <si>
    <t>Kamera HV DS-2CD2T45FWD-I5</t>
  </si>
  <si>
    <t>Pol12</t>
  </si>
  <si>
    <t>AP Ubiquiti UAP-AC-SHD</t>
  </si>
  <si>
    <t>Pol13</t>
  </si>
  <si>
    <t>Lantronix UDS 110</t>
  </si>
  <si>
    <t>Pol14</t>
  </si>
  <si>
    <t>Honeywell HUB Pro</t>
  </si>
  <si>
    <t>Pol15</t>
  </si>
  <si>
    <t>Idesco A7H</t>
  </si>
  <si>
    <t>D4</t>
  </si>
  <si>
    <t>Rozvaděče</t>
  </si>
  <si>
    <t>Pol49</t>
  </si>
  <si>
    <t>Zapuštěná rozvodnice 5-řadá, pod omítku</t>
  </si>
  <si>
    <t>Pol50</t>
  </si>
  <si>
    <t>Vypínač 4P/40A</t>
  </si>
  <si>
    <t>Pol51</t>
  </si>
  <si>
    <t>Svodič přepětí B+C TNS 275/25kA</t>
  </si>
  <si>
    <t>Pol52</t>
  </si>
  <si>
    <t>Jistič s proudovým chráničem B10-003/AC</t>
  </si>
  <si>
    <t>Pol53</t>
  </si>
  <si>
    <t>Jistič s proudovým chráničem B16-003/AC</t>
  </si>
  <si>
    <t>Pol54</t>
  </si>
  <si>
    <t>Jistič C20A/1</t>
  </si>
  <si>
    <t>Pol55</t>
  </si>
  <si>
    <t>Svorka WK2,5</t>
  </si>
  <si>
    <t>Pol56</t>
  </si>
  <si>
    <t>Svorka WK2,5PE</t>
  </si>
  <si>
    <t>D5</t>
  </si>
  <si>
    <t>Elektromontáže</t>
  </si>
  <si>
    <t>Pol57</t>
  </si>
  <si>
    <t>Kabelový žlab Mars,pozink.250/100mm vč. víka a podpěrek</t>
  </si>
  <si>
    <t>102</t>
  </si>
  <si>
    <t>Pol58</t>
  </si>
  <si>
    <t xml:space="preserve">Kabel.žlab ze sklolaminátu  100 x 100 mm vč. víka</t>
  </si>
  <si>
    <t>104</t>
  </si>
  <si>
    <t>Kabel.žlab ze sklolaminátu 100 x 100 mm vč. víka</t>
  </si>
  <si>
    <t>Pol59</t>
  </si>
  <si>
    <t>CYKY-CYKYm 750V do 3*2.5 pevně uložený</t>
  </si>
  <si>
    <t>106</t>
  </si>
  <si>
    <t>Pol60</t>
  </si>
  <si>
    <t>CYKY-CYKYm 750V do 3*1,5 pevně uložený</t>
  </si>
  <si>
    <t>108</t>
  </si>
  <si>
    <t>Pol61</t>
  </si>
  <si>
    <t>CY 6 pevně uložený</t>
  </si>
  <si>
    <t>110</t>
  </si>
  <si>
    <t>Pol62</t>
  </si>
  <si>
    <t>Krabice přístrojová bez zapojení</t>
  </si>
  <si>
    <t>112</t>
  </si>
  <si>
    <t>Pol63</t>
  </si>
  <si>
    <t>Krabice odbočná s víčkem, svorkovnicí vč. Zapojení</t>
  </si>
  <si>
    <t>114</t>
  </si>
  <si>
    <t>Pol64</t>
  </si>
  <si>
    <t>Spínač - řazení 1/2</t>
  </si>
  <si>
    <t>116</t>
  </si>
  <si>
    <t>Pol65</t>
  </si>
  <si>
    <t>Ovladač PIR</t>
  </si>
  <si>
    <t>118</t>
  </si>
  <si>
    <t>Pol66</t>
  </si>
  <si>
    <t>Domovní zásuvka polozapuštěná 16A 230V</t>
  </si>
  <si>
    <t>120</t>
  </si>
  <si>
    <t>Pol67</t>
  </si>
  <si>
    <t>Svítidla zářivková montáž</t>
  </si>
  <si>
    <t>122</t>
  </si>
  <si>
    <t>210200043</t>
  </si>
  <si>
    <t>Pol68</t>
  </si>
  <si>
    <t>Svítidla žárovková nouzové</t>
  </si>
  <si>
    <t>124</t>
  </si>
  <si>
    <t>Pol69</t>
  </si>
  <si>
    <t>Vysek.rýh stěna-omítka váp.š.&gt;30mm</t>
  </si>
  <si>
    <t>126</t>
  </si>
  <si>
    <t>Pol70</t>
  </si>
  <si>
    <t>Vys.zdi cihl.kapsy.&lt; 100x100x50mm</t>
  </si>
  <si>
    <t>128</t>
  </si>
  <si>
    <t>Pol71</t>
  </si>
  <si>
    <t>Kabelový žlab 100/50mm vč. víka a podpěrek</t>
  </si>
  <si>
    <t>130</t>
  </si>
  <si>
    <t>132</t>
  </si>
  <si>
    <t>Pol72</t>
  </si>
  <si>
    <t>Kabel datový UTP, JYTY, JY(S)TY v trubkách</t>
  </si>
  <si>
    <t>134</t>
  </si>
  <si>
    <t>Pol73</t>
  </si>
  <si>
    <t>Montáž účastnické zásuvky TV, DATA</t>
  </si>
  <si>
    <t>136</t>
  </si>
  <si>
    <t>Pol74</t>
  </si>
  <si>
    <t>Závěrečné měření rozvodů TV, DATA</t>
  </si>
  <si>
    <t>138</t>
  </si>
  <si>
    <t>Pol16</t>
  </si>
  <si>
    <t>Montáž a zapojení datové skříně</t>
  </si>
  <si>
    <t>140</t>
  </si>
  <si>
    <t>Pol17</t>
  </si>
  <si>
    <t>Montáž a zapojení datového boxu</t>
  </si>
  <si>
    <t>142</t>
  </si>
  <si>
    <t>220320906</t>
  </si>
  <si>
    <t>Pol18</t>
  </si>
  <si>
    <t>Montáž ústředny PLZ-23 EKV</t>
  </si>
  <si>
    <t>144</t>
  </si>
  <si>
    <t>Pol19</t>
  </si>
  <si>
    <t>Montáž vzdálené čtečky</t>
  </si>
  <si>
    <t>146</t>
  </si>
  <si>
    <t>Pol20</t>
  </si>
  <si>
    <t>Montáž elektron. ovlád. zámku</t>
  </si>
  <si>
    <t>148</t>
  </si>
  <si>
    <t>Pol21</t>
  </si>
  <si>
    <t>Montáž přijímací, vysílací kamery</t>
  </si>
  <si>
    <t>150</t>
  </si>
  <si>
    <t>152</t>
  </si>
  <si>
    <t>154</t>
  </si>
  <si>
    <t>Pol75</t>
  </si>
  <si>
    <t>Rozvaděč rámový jednostr. 20 JO-Pn-8/5R</t>
  </si>
  <si>
    <t>156</t>
  </si>
  <si>
    <t>Pol76</t>
  </si>
  <si>
    <t>Svodiče přepětí</t>
  </si>
  <si>
    <t>158</t>
  </si>
  <si>
    <t>Pol77</t>
  </si>
  <si>
    <t>Jistič jednopólový a trojpólový IJV, IJM</t>
  </si>
  <si>
    <t>160</t>
  </si>
  <si>
    <t>Pol78</t>
  </si>
  <si>
    <t>Svorky a svorkovnice zapojené</t>
  </si>
  <si>
    <t>162</t>
  </si>
  <si>
    <t>D6</t>
  </si>
  <si>
    <t>Práce v HZS</t>
  </si>
  <si>
    <t>Pol79</t>
  </si>
  <si>
    <t>Demontáž stávajícího zařízení</t>
  </si>
  <si>
    <t>164</t>
  </si>
  <si>
    <t>Pol22</t>
  </si>
  <si>
    <t>Napojení na stávající instalaci</t>
  </si>
  <si>
    <t>166</t>
  </si>
  <si>
    <t>D7</t>
  </si>
  <si>
    <t>Výchozí revize</t>
  </si>
  <si>
    <t>Pol81</t>
  </si>
  <si>
    <t>168</t>
  </si>
  <si>
    <t>Pol82</t>
  </si>
  <si>
    <t>Typové zkoušky rozvaděče</t>
  </si>
  <si>
    <t>170</t>
  </si>
  <si>
    <t>04 - VZT_KLM</t>
  </si>
  <si>
    <t>D1 - Zařízení č.1 – CHL/KLM personálního oddělení</t>
  </si>
  <si>
    <t>D2 - Zařízení č.2 – větrání kanceláří</t>
  </si>
  <si>
    <t>D3 - Společné položky</t>
  </si>
  <si>
    <t>Zařízení č.1 – CHL/KLM personálního oddělení</t>
  </si>
  <si>
    <t>Pol80</t>
  </si>
  <si>
    <t>Venkovní kondenzační jednotka twin-split systému Qch = 19 kw (při te=+35°C), Qtop, Qtop = 22,4 kW. Imax=13,1A, P=6,09kW, U=3x400VAC/50Hz. Rozměry 1100x870x460(šxvxh), m=117kg. Chladivo R32 - předplněno 5,0 kg. S vývodem kondezátu na zem. Lp = 53 dB(A) v 1</t>
  </si>
  <si>
    <t>Venkovní kondenzační jednotka twin-split systému Qch = 19 kw (při te=+35°C), Qtop, Qtop = 22,4 kW. Imax=13,1A, P=6,09kW, U=3x400VAC/50Hz. Rozměry 1100x870x460(šxvxh), m=117kg. Chladivo R32 - předplněno 5,0 kg. S vývodem kondezátu na zem. Lp = 53 dB(A) v 1m.</t>
  </si>
  <si>
    <t>Pol83</t>
  </si>
  <si>
    <t>Vnitřní podstropní, čtyřcestná jednotka split systému Qch= 8,45 kW. Napájeno z venkovní jednotky. Včetně čerpadla kondenzátu, uzavíratelných klapek, filtru na sání. Rozměry 198x950x950mm(vxšxh), m=27kg.</t>
  </si>
  <si>
    <t>Pol84</t>
  </si>
  <si>
    <t>Cu Y odbočka/refnet dle průměrů potrubí, viz výkresová část. Včetně doizolování. ("dvoutrubka-pro kapalinu i plyn")</t>
  </si>
  <si>
    <t>kpl</t>
  </si>
  <si>
    <t>Pol85</t>
  </si>
  <si>
    <t>Kabelový ovladač k vnitřním jednotkám (vč. kabelového propojení mezi ovladačem a vnitřní KLM jednotkou). Barva bílá. Rozměry 25x85x85 mm (hxvxš).</t>
  </si>
  <si>
    <t>Pol86</t>
  </si>
  <si>
    <t>Chladivo R32 + doplnění do systému</t>
  </si>
  <si>
    <t>kg</t>
  </si>
  <si>
    <t>Pol87</t>
  </si>
  <si>
    <t>Vakuování + tlaková zkouška dusíkem</t>
  </si>
  <si>
    <t>Pol88</t>
  </si>
  <si>
    <t>Předizolované chladivové Cu potrubí ᴓ 22,2/9,5, vč. přechodek, komunikační a napájecí kabeláže (vnitřní-venkovní jednotka). Tl. izolace min. 9mm, tl. stěny potrubí min. 0,8mm. V exteriéru s Al polepem.</t>
  </si>
  <si>
    <t>bm</t>
  </si>
  <si>
    <t>Pol89</t>
  </si>
  <si>
    <t>Předizolované chladivové Cu potrubí ᴓ 12,7/6,4, vč. přechodek, komunikační a napájecí kabeláže (vnitřní-venkovní jednotka). Tl. izolace min. 9mm, tl. stěny potrubí min. 0,8mm. V exteriéru s Al polepem.</t>
  </si>
  <si>
    <t>Pol90</t>
  </si>
  <si>
    <t>Tepelná izolace na bázi syntetického kaučuku tloušťky 13 mm. Orientační hodnota součinitel tepelné vodivosti 0,04 W/m*K. Samolepící.</t>
  </si>
  <si>
    <t>Pol91</t>
  </si>
  <si>
    <t>Kovový žlab, drátěný pro vedení Cu potrubí, šířka 140mm. Materiál pozink, včetně tvarovek a spojovacího materiálu.</t>
  </si>
  <si>
    <t>Pol92</t>
  </si>
  <si>
    <t xml:space="preserve">Konstrukce pod kondenzační jednotku. Orientační rozměry 1300x1000x300 mm (šxhxv), m= cca 32 kg. S pohyblivými příčníky,  4 ks podstavných (gumových) nohou. Únosnost min. 300 kg.</t>
  </si>
  <si>
    <t>Konstrukce pod kondenzační jednotku. Orientační rozměry 1300x1000x300 mm (šxhxv), m= cca 32 kg. S pohyblivými příčníky, 4 ks podstavných (gumových) nohou. Únosnost min. 300 kg.</t>
  </si>
  <si>
    <t>Pol93</t>
  </si>
  <si>
    <t>Spojovací/těsnící, montážní, závěsný a podpěrný materiál</t>
  </si>
  <si>
    <t>Zařízení č.2 – větrání kanceláří</t>
  </si>
  <si>
    <t>Pol94</t>
  </si>
  <si>
    <t>Kompaktní, podstropní (horizontální) větrací jednotka s rotačním výměníkem, s objemovým průtokem vzduchu 400 m3/h při ext. Δp = min. 300 Pa. Teplotní účinnost rekuperace 84 % (EN 13141-7), vlhkostní účinnost 83 %. Třída filtrace čerstvého vzduchu F7, odta</t>
  </si>
  <si>
    <t>Kompaktní, podstropní (horizontální) větrací jednotka s rotačním výměníkem, s objemovým průtokem vzduchu 400 m3/h při ext. Δp = min. 300 Pa. Teplotní účinnost rekuperace 84 % (EN 13141-7), vlhkostní účinnost 83 %. Třída filtrace čerstvého vzduchu F7, odtahového vzduchu M5. Radiální ventilátory s EC motory. Integrovaný elektrickým ohřívačem o výkonu 1,67 kW. Dvouplášťové provedení z ocelového pozinkovaného plechu. Tloušťka izolace z minerální vlny 30mm. Jednotka vč. autonomní MaR s ovládáním přes ovládací panel, samostatná tlačítka (digitální vstupy), modbus, s rekuperací tepla a chladu, a nočním chlazením. Rozměry 595x645x1040mm(vxšxd), m=77kg. Připojení 4x d=200 mm, Jmenovitý příkon P = 2008 W U=1x230V/50Hz (zásuvka). Včetně kabelového propojení mezi ovladačem, čidlem detekce kouře, servopohony a VZT jednotkou (viz. popis v TZ a schéma). Požadované výkonové a provozní parametry zařízení v pracovním bodě viz. technická zprava, výkresová část a specifikace zařízení.</t>
  </si>
  <si>
    <t>Pol95</t>
  </si>
  <si>
    <t>Dotykový ovládací panel, nástěnný, bílý</t>
  </si>
  <si>
    <t>Pol96</t>
  </si>
  <si>
    <t>Hlásič kouře, včetně kabeláže (čidlo detekce kouře/splodin z hoření).</t>
  </si>
  <si>
    <t>Pol97</t>
  </si>
  <si>
    <t>patice pro hlásič kouře</t>
  </si>
  <si>
    <t>Pol98</t>
  </si>
  <si>
    <t>adaptér pro hlásič kouře</t>
  </si>
  <si>
    <t>Pol99</t>
  </si>
  <si>
    <t>Uzavírací klapka se servopohonem, d = 200 mm</t>
  </si>
  <si>
    <t>Pol100</t>
  </si>
  <si>
    <t>Spínací modul</t>
  </si>
  <si>
    <t>Pol101</t>
  </si>
  <si>
    <t>Tlumič hluku kruhový, ohebný, izolovaný izolací ze skelných vláken tl. 50 mm. Vnější plášť laminovaný hliník. Délky 1000mm, připojení d= 200 mm.</t>
  </si>
  <si>
    <t>Pol102</t>
  </si>
  <si>
    <t>Protidešťová žaluzie se sítem proti hmyzu, do potrubí d=250mm. Materiál Materiál pozink./hliník., pevné lamely. RAL dle požadavku investora.</t>
  </si>
  <si>
    <t>Pol103</t>
  </si>
  <si>
    <t>Výfukový kus se sítem proti hmyzu, pozink do potrubí o rozměrech d= 200 mm. Sefmin = 70%.</t>
  </si>
  <si>
    <t>Pol104</t>
  </si>
  <si>
    <t>Regulační klapka kruhová, ruční, ᴓ 150 mm</t>
  </si>
  <si>
    <t>Pol105</t>
  </si>
  <si>
    <t>Talířový ventil přívodní, d=125mm vč. montážního kroužku. Bílý.</t>
  </si>
  <si>
    <t>Pol106</t>
  </si>
  <si>
    <t>Talířový ventil odvodní, d=125mm vč. montážního kroužku. Bílý.</t>
  </si>
  <si>
    <t>P</t>
  </si>
  <si>
    <t>Poznámka k položce:_x000d_
Spirálně vinutá roura - Spiro potrubí a tvarovky vč. těsnění v třídě těsnosti C.</t>
  </si>
  <si>
    <t>Pol107</t>
  </si>
  <si>
    <t>Spiro potrubí pozinkované ᴓ 250 mm, vč. 50 % tvarovek</t>
  </si>
  <si>
    <t>Pol108</t>
  </si>
  <si>
    <t>Spiro potrubí pozinkované ᴓ 200 mm, vč. 30 % tvarovek</t>
  </si>
  <si>
    <t>Pol109</t>
  </si>
  <si>
    <t>Spiro potrubí pozinkované ᴓ 150 mm, vč. 20 % tvarovek</t>
  </si>
  <si>
    <t>Pol110</t>
  </si>
  <si>
    <t>Spiro potrubí pozinkované ᴓ 125 mm, vč. 20 % tvarovek</t>
  </si>
  <si>
    <t>Pol111</t>
  </si>
  <si>
    <t>Ohebná Al hadice, s hlukovou izolací tl. 25 mm, ᴓ 125 mm</t>
  </si>
  <si>
    <t>Pol112</t>
  </si>
  <si>
    <t>Ohebná Al hadice, s hlukovou izolací tl. 25 mm, ᴓ 200 mm</t>
  </si>
  <si>
    <t>Pol113</t>
  </si>
  <si>
    <t>Tepelná izolace na bázi syntetického kaučuku tloušťky 25 mm. Samolepící. S Al polepem. Orientační hodnota součinitel tepelné vodivosti 0,035 W/m*K. Včetně izolační pásky.</t>
  </si>
  <si>
    <t>Pol114</t>
  </si>
  <si>
    <t>Pol115</t>
  </si>
  <si>
    <t>Montážní sada, podstropní pro VZT jednotku</t>
  </si>
  <si>
    <t>Pol116</t>
  </si>
  <si>
    <t>Štítky pro označení směru proudění</t>
  </si>
  <si>
    <t>Společné položky</t>
  </si>
  <si>
    <t>Pol117</t>
  </si>
  <si>
    <t>Demontáž a likvidace (vč. odvozu) stávajících KLM zařízení.</t>
  </si>
  <si>
    <t>Pol118</t>
  </si>
  <si>
    <t>Odsátí a uskladnění chladiva u demontovaných KLM zařízení.</t>
  </si>
  <si>
    <t>Pol119</t>
  </si>
  <si>
    <t>Doprava</t>
  </si>
  <si>
    <t>Pol120</t>
  </si>
  <si>
    <t>Vnitrostaveništní přesun hmot</t>
  </si>
  <si>
    <t>Pol121</t>
  </si>
  <si>
    <t>Lešení do výšky 4 m</t>
  </si>
  <si>
    <t>Pol122</t>
  </si>
  <si>
    <t>Uvedení do provozu, zkouška zařízení, zaškolení obsluhy, vystavení protokolu</t>
  </si>
  <si>
    <t>Pol123</t>
  </si>
  <si>
    <t>Zaregulování systému</t>
  </si>
  <si>
    <t>Pol124</t>
  </si>
  <si>
    <t>Měření akustického tlaku</t>
  </si>
  <si>
    <t>Pol125</t>
  </si>
  <si>
    <t>Technická a koordinační činnost na stavbě</t>
  </si>
  <si>
    <t>Pol126</t>
  </si>
  <si>
    <t>Vedlejší rozpočtové náklady (Drobné náklady spojené s neočekávanými kolizemi v rámci stávajícího stavu, do 0,32 % z celkové ceny materiálu)</t>
  </si>
  <si>
    <t>Pol127</t>
  </si>
  <si>
    <t>Dílenské/výrobní dokumentace zhotovitele</t>
  </si>
  <si>
    <t>Pol128</t>
  </si>
  <si>
    <t>Projektová dokumentace skutečného stavu</t>
  </si>
  <si>
    <t>SEZNAM FIGUR</t>
  </si>
  <si>
    <t>Výměra</t>
  </si>
  <si>
    <t xml:space="preserve"> 01</t>
  </si>
  <si>
    <t>f1</t>
  </si>
  <si>
    <t>příčkovky 125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</si>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</sst>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311131" TargetMode="External" /><Relationship Id="rId2" Type="http://schemas.openxmlformats.org/officeDocument/2006/relationships/hyperlink" Target="https://podminky.urs.cz/item/CS_URS_2022_01/631311124" TargetMode="External" /><Relationship Id="rId3" Type="http://schemas.openxmlformats.org/officeDocument/2006/relationships/hyperlink" Target="https://podminky.urs.cz/item/CS_URS_2022_01/965042141" TargetMode="External" /><Relationship Id="rId4" Type="http://schemas.openxmlformats.org/officeDocument/2006/relationships/hyperlink" Target="https://podminky.urs.cz/item/CS_URS_2021_02/997013211" TargetMode="External" /><Relationship Id="rId5" Type="http://schemas.openxmlformats.org/officeDocument/2006/relationships/hyperlink" Target="https://podminky.urs.cz/item/CS_URS_2021_02/997013509" TargetMode="External" /><Relationship Id="rId6" Type="http://schemas.openxmlformats.org/officeDocument/2006/relationships/hyperlink" Target="https://podminky.urs.cz/item/CS_URS_2021_02/997013511" TargetMode="External" /><Relationship Id="rId7" Type="http://schemas.openxmlformats.org/officeDocument/2006/relationships/hyperlink" Target="https://podminky.urs.cz/item/CS_URS_2021_02/997013609" TargetMode="External" /><Relationship Id="rId8" Type="http://schemas.openxmlformats.org/officeDocument/2006/relationships/hyperlink" Target="https://podminky.urs.cz/item/CS_URS_2022_01/763111316" TargetMode="External" /><Relationship Id="rId9" Type="http://schemas.openxmlformats.org/officeDocument/2006/relationships/hyperlink" Target="https://podminky.urs.cz/item/CS_URS_2022_01/763181311" TargetMode="External" /><Relationship Id="rId10" Type="http://schemas.openxmlformats.org/officeDocument/2006/relationships/hyperlink" Target="https://podminky.urs.cz/item/CS_URS_2022_01/763182313" TargetMode="External" /><Relationship Id="rId11" Type="http://schemas.openxmlformats.org/officeDocument/2006/relationships/hyperlink" Target="https://podminky.urs.cz/item/CS_URS_2021_02/781494511" TargetMode="External" /><Relationship Id="rId12" Type="http://schemas.openxmlformats.org/officeDocument/2006/relationships/hyperlink" Target="https://podminky.urs.cz/item/CS_URS_2021_02/781495115" TargetMode="External" /><Relationship Id="rId13" Type="http://schemas.openxmlformats.org/officeDocument/2006/relationships/hyperlink" Target="https://podminky.urs.cz/item/CS_URS_2021_02/784171101" TargetMode="External" /><Relationship Id="rId14" Type="http://schemas.openxmlformats.org/officeDocument/2006/relationships/hyperlink" Target="https://podminky.urs.cz/item/CS_URS_2022_01/787116352" TargetMode="External" /><Relationship Id="rId15" Type="http://schemas.openxmlformats.org/officeDocument/2006/relationships/hyperlink" Target="https://podminky.urs.cz/item/CS_URS_2022_01/787911111" TargetMode="External" /><Relationship Id="rId1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21140903" TargetMode="External" /><Relationship Id="rId2" Type="http://schemas.openxmlformats.org/officeDocument/2006/relationships/hyperlink" Target="https://podminky.urs.cz/item/CS_URS_2021_02/721140905" TargetMode="External" /><Relationship Id="rId3" Type="http://schemas.openxmlformats.org/officeDocument/2006/relationships/hyperlink" Target="https://podminky.urs.cz/item/CS_URS_2021_02/721171803" TargetMode="External" /><Relationship Id="rId4" Type="http://schemas.openxmlformats.org/officeDocument/2006/relationships/hyperlink" Target="https://podminky.urs.cz/item/CS_URS_2021_02/721171808" TargetMode="External" /><Relationship Id="rId5" Type="http://schemas.openxmlformats.org/officeDocument/2006/relationships/hyperlink" Target="https://podminky.urs.cz/item/CS_URS_2021_02/721174042" TargetMode="External" /><Relationship Id="rId6" Type="http://schemas.openxmlformats.org/officeDocument/2006/relationships/hyperlink" Target="https://podminky.urs.cz/item/CS_URS_2021_02/721174043" TargetMode="External" /><Relationship Id="rId7" Type="http://schemas.openxmlformats.org/officeDocument/2006/relationships/hyperlink" Target="https://podminky.urs.cz/item/CS_URS_2021_02/721174045" TargetMode="External" /><Relationship Id="rId8" Type="http://schemas.openxmlformats.org/officeDocument/2006/relationships/hyperlink" Target="https://podminky.urs.cz/item/CS_URS_2021_02/721175201" TargetMode="External" /><Relationship Id="rId9" Type="http://schemas.openxmlformats.org/officeDocument/2006/relationships/hyperlink" Target="https://podminky.urs.cz/item/CS_URS_2021_02/721194103" TargetMode="External" /><Relationship Id="rId10" Type="http://schemas.openxmlformats.org/officeDocument/2006/relationships/hyperlink" Target="https://podminky.urs.cz/item/CS_URS_2021_02/721194104" TargetMode="External" /><Relationship Id="rId11" Type="http://schemas.openxmlformats.org/officeDocument/2006/relationships/hyperlink" Target="https://podminky.urs.cz/item/CS_URS_2021_02/721194105" TargetMode="External" /><Relationship Id="rId12" Type="http://schemas.openxmlformats.org/officeDocument/2006/relationships/hyperlink" Target="https://podminky.urs.cz/item/CS_URS_2021_02/721194109" TargetMode="External" /><Relationship Id="rId13" Type="http://schemas.openxmlformats.org/officeDocument/2006/relationships/hyperlink" Target="https://podminky.urs.cz/item/CS_URS_2021_02/721210813" TargetMode="External" /><Relationship Id="rId14" Type="http://schemas.openxmlformats.org/officeDocument/2006/relationships/hyperlink" Target="https://podminky.urs.cz/item/CS_URS_2021_02/721211421" TargetMode="External" /><Relationship Id="rId15" Type="http://schemas.openxmlformats.org/officeDocument/2006/relationships/hyperlink" Target="https://podminky.urs.cz/item/CS_URS_2021_02/721229111" TargetMode="External" /><Relationship Id="rId16" Type="http://schemas.openxmlformats.org/officeDocument/2006/relationships/hyperlink" Target="https://podminky.urs.cz/item/CS_URS_2021_02/721290111" TargetMode="External" /><Relationship Id="rId17" Type="http://schemas.openxmlformats.org/officeDocument/2006/relationships/hyperlink" Target="https://podminky.urs.cz/item/CS_URS_2021_02/721290821" TargetMode="External" /><Relationship Id="rId18" Type="http://schemas.openxmlformats.org/officeDocument/2006/relationships/hyperlink" Target="https://podminky.urs.cz/item/CS_URS_2021_02/998721101" TargetMode="External" /><Relationship Id="rId19" Type="http://schemas.openxmlformats.org/officeDocument/2006/relationships/hyperlink" Target="https://podminky.urs.cz/item/CS_URS_2021_02/722130801" TargetMode="External" /><Relationship Id="rId20" Type="http://schemas.openxmlformats.org/officeDocument/2006/relationships/hyperlink" Target="https://podminky.urs.cz/item/CS_URS_2021_02/722130831" TargetMode="External" /><Relationship Id="rId21" Type="http://schemas.openxmlformats.org/officeDocument/2006/relationships/hyperlink" Target="https://podminky.urs.cz/item/CS_URS_2021_02/722130901" TargetMode="External" /><Relationship Id="rId22" Type="http://schemas.openxmlformats.org/officeDocument/2006/relationships/hyperlink" Target="https://podminky.urs.cz/item/CS_URS_2021_02/722130991" TargetMode="External" /><Relationship Id="rId23" Type="http://schemas.openxmlformats.org/officeDocument/2006/relationships/hyperlink" Target="https://podminky.urs.cz/item/CS_URS_2021_02/722130992" TargetMode="External" /><Relationship Id="rId24" Type="http://schemas.openxmlformats.org/officeDocument/2006/relationships/hyperlink" Target="https://podminky.urs.cz/item/CS_URS_2021_02/722131911" TargetMode="External" /><Relationship Id="rId25" Type="http://schemas.openxmlformats.org/officeDocument/2006/relationships/hyperlink" Target="https://podminky.urs.cz/item/CS_URS_2021_02/722131912" TargetMode="External" /><Relationship Id="rId26" Type="http://schemas.openxmlformats.org/officeDocument/2006/relationships/hyperlink" Target="https://podminky.urs.cz/item/CS_URS_2021_02/722174022" TargetMode="External" /><Relationship Id="rId27" Type="http://schemas.openxmlformats.org/officeDocument/2006/relationships/hyperlink" Target="https://podminky.urs.cz/item/CS_URS_2021_02/722174023" TargetMode="External" /><Relationship Id="rId28" Type="http://schemas.openxmlformats.org/officeDocument/2006/relationships/hyperlink" Target="https://podminky.urs.cz/item/CS_URS_2021_02/722179191" TargetMode="External" /><Relationship Id="rId29" Type="http://schemas.openxmlformats.org/officeDocument/2006/relationships/hyperlink" Target="https://podminky.urs.cz/item/CS_URS_2021_02/722181221" TargetMode="External" /><Relationship Id="rId30" Type="http://schemas.openxmlformats.org/officeDocument/2006/relationships/hyperlink" Target="https://podminky.urs.cz/item/CS_URS_2021_02/722181241" TargetMode="External" /><Relationship Id="rId31" Type="http://schemas.openxmlformats.org/officeDocument/2006/relationships/hyperlink" Target="https://podminky.urs.cz/item/CS_URS_2021_02/722181242" TargetMode="External" /><Relationship Id="rId32" Type="http://schemas.openxmlformats.org/officeDocument/2006/relationships/hyperlink" Target="https://podminky.urs.cz/item/CS_URS_2021_02/722190401" TargetMode="External" /><Relationship Id="rId33" Type="http://schemas.openxmlformats.org/officeDocument/2006/relationships/hyperlink" Target="https://podminky.urs.cz/item/CS_URS_2021_02/722190901" TargetMode="External" /><Relationship Id="rId34" Type="http://schemas.openxmlformats.org/officeDocument/2006/relationships/hyperlink" Target="https://podminky.urs.cz/item/CS_URS_2021_02/722220111" TargetMode="External" /><Relationship Id="rId35" Type="http://schemas.openxmlformats.org/officeDocument/2006/relationships/hyperlink" Target="https://podminky.urs.cz/item/CS_URS_2021_02/722220121" TargetMode="External" /><Relationship Id="rId36" Type="http://schemas.openxmlformats.org/officeDocument/2006/relationships/hyperlink" Target="https://podminky.urs.cz/item/CS_URS_2021_02/722290226" TargetMode="External" /><Relationship Id="rId37" Type="http://schemas.openxmlformats.org/officeDocument/2006/relationships/hyperlink" Target="https://podminky.urs.cz/item/CS_URS_2021_02/722290821" TargetMode="External" /><Relationship Id="rId38" Type="http://schemas.openxmlformats.org/officeDocument/2006/relationships/hyperlink" Target="https://podminky.urs.cz/item/CS_URS_2021_02/998722101" TargetMode="External" /><Relationship Id="rId39" Type="http://schemas.openxmlformats.org/officeDocument/2006/relationships/hyperlink" Target="https://podminky.urs.cz/item/CS_URS_2021_02/725110811" TargetMode="External" /><Relationship Id="rId40" Type="http://schemas.openxmlformats.org/officeDocument/2006/relationships/hyperlink" Target="https://podminky.urs.cz/item/CS_URS_2021_02/725112171" TargetMode="External" /><Relationship Id="rId41" Type="http://schemas.openxmlformats.org/officeDocument/2006/relationships/hyperlink" Target="https://podminky.urs.cz/item/CS_URS_2021_02/725210821" TargetMode="External" /><Relationship Id="rId42" Type="http://schemas.openxmlformats.org/officeDocument/2006/relationships/hyperlink" Target="https://podminky.urs.cz/item/CS_URS_2021_02/725211601" TargetMode="External" /><Relationship Id="rId43" Type="http://schemas.openxmlformats.org/officeDocument/2006/relationships/hyperlink" Target="https://podminky.urs.cz/item/CS_URS_2021_02/725219102" TargetMode="External" /><Relationship Id="rId44" Type="http://schemas.openxmlformats.org/officeDocument/2006/relationships/hyperlink" Target="https://podminky.urs.cz/item/CS_URS_2021_02/725291511" TargetMode="External" /><Relationship Id="rId45" Type="http://schemas.openxmlformats.org/officeDocument/2006/relationships/hyperlink" Target="https://podminky.urs.cz/item/CS_URS_2021_02/725291521" TargetMode="External" /><Relationship Id="rId46" Type="http://schemas.openxmlformats.org/officeDocument/2006/relationships/hyperlink" Target="https://podminky.urs.cz/item/CS_URS_2021_02/725291531" TargetMode="External" /><Relationship Id="rId47" Type="http://schemas.openxmlformats.org/officeDocument/2006/relationships/hyperlink" Target="https://podminky.urs.cz/item/CS_URS_2021_02/725311121" TargetMode="External" /><Relationship Id="rId48" Type="http://schemas.openxmlformats.org/officeDocument/2006/relationships/hyperlink" Target="https://podminky.urs.cz/item/CS_URS_2021_02/725320821" TargetMode="External" /><Relationship Id="rId49" Type="http://schemas.openxmlformats.org/officeDocument/2006/relationships/hyperlink" Target="https://podminky.urs.cz/item/CS_URS_2021_02/725330820" TargetMode="External" /><Relationship Id="rId50" Type="http://schemas.openxmlformats.org/officeDocument/2006/relationships/hyperlink" Target="https://podminky.urs.cz/item/CS_URS_2021_02/725820801" TargetMode="External" /><Relationship Id="rId51" Type="http://schemas.openxmlformats.org/officeDocument/2006/relationships/hyperlink" Target="https://podminky.urs.cz/item/CS_URS_2021_02/725820802" TargetMode="External" /><Relationship Id="rId52" Type="http://schemas.openxmlformats.org/officeDocument/2006/relationships/hyperlink" Target="https://podminky.urs.cz/item/CS_URS_2021_02/725821325" TargetMode="External" /><Relationship Id="rId53" Type="http://schemas.openxmlformats.org/officeDocument/2006/relationships/hyperlink" Target="https://podminky.urs.cz/item/CS_URS_2021_02/725822611" TargetMode="External" /><Relationship Id="rId54" Type="http://schemas.openxmlformats.org/officeDocument/2006/relationships/hyperlink" Target="https://podminky.urs.cz/item/CS_URS_2021_02/725840850" TargetMode="External" /><Relationship Id="rId55" Type="http://schemas.openxmlformats.org/officeDocument/2006/relationships/hyperlink" Target="https://podminky.urs.cz/item/CS_URS_2021_02/725841312" TargetMode="External" /><Relationship Id="rId56" Type="http://schemas.openxmlformats.org/officeDocument/2006/relationships/hyperlink" Target="https://podminky.urs.cz/item/CS_URS_2021_02/725860811" TargetMode="External" /><Relationship Id="rId57" Type="http://schemas.openxmlformats.org/officeDocument/2006/relationships/hyperlink" Target="https://podminky.urs.cz/item/CS_URS_2021_02/725860812" TargetMode="External" /><Relationship Id="rId58" Type="http://schemas.openxmlformats.org/officeDocument/2006/relationships/hyperlink" Target="https://podminky.urs.cz/item/CS_URS_2021_02/725590811" TargetMode="External" /><Relationship Id="rId59" Type="http://schemas.openxmlformats.org/officeDocument/2006/relationships/hyperlink" Target="https://podminky.urs.cz/item/CS_URS_2021_02/725861102" TargetMode="External" /><Relationship Id="rId60" Type="http://schemas.openxmlformats.org/officeDocument/2006/relationships/hyperlink" Target="https://podminky.urs.cz/item/CS_URS_2021_02/725862103" TargetMode="External" /><Relationship Id="rId61" Type="http://schemas.openxmlformats.org/officeDocument/2006/relationships/hyperlink" Target="https://podminky.urs.cz/item/CS_URS_2021_02/725980121" TargetMode="External" /><Relationship Id="rId62" Type="http://schemas.openxmlformats.org/officeDocument/2006/relationships/hyperlink" Target="https://podminky.urs.cz/item/CS_URS_2021_02/998725101" TargetMode="External" /><Relationship Id="rId63" Type="http://schemas.openxmlformats.org/officeDocument/2006/relationships/hyperlink" Target="https://podminky.urs.cz/item/CS_URS_2021_02/733110803" TargetMode="External" /><Relationship Id="rId64" Type="http://schemas.openxmlformats.org/officeDocument/2006/relationships/hyperlink" Target="https://podminky.urs.cz/item/CS_URS_2021_02/733191923" TargetMode="External" /><Relationship Id="rId65" Type="http://schemas.openxmlformats.org/officeDocument/2006/relationships/hyperlink" Target="https://podminky.urs.cz/item/CS_URS_2021_02/733191924" TargetMode="External" /><Relationship Id="rId66" Type="http://schemas.openxmlformats.org/officeDocument/2006/relationships/hyperlink" Target="https://podminky.urs.cz/item/CS_URS_2021_02/733223301" TargetMode="External" /><Relationship Id="rId67" Type="http://schemas.openxmlformats.org/officeDocument/2006/relationships/hyperlink" Target="https://podminky.urs.cz/item/CS_URS_2021_02/733223302" TargetMode="External" /><Relationship Id="rId68" Type="http://schemas.openxmlformats.org/officeDocument/2006/relationships/hyperlink" Target="https://podminky.urs.cz/item/CS_URS_2021_02/733291101" TargetMode="External" /><Relationship Id="rId69" Type="http://schemas.openxmlformats.org/officeDocument/2006/relationships/hyperlink" Target="https://podminky.urs.cz/item/CS_URS_2021_02/733811241" TargetMode="External" /><Relationship Id="rId70" Type="http://schemas.openxmlformats.org/officeDocument/2006/relationships/hyperlink" Target="https://podminky.urs.cz/item/CS_URS_2021_02/733890801" TargetMode="External" /><Relationship Id="rId71" Type="http://schemas.openxmlformats.org/officeDocument/2006/relationships/hyperlink" Target="https://podminky.urs.cz/item/CS_URS_2021_02/998733101" TargetMode="External" /><Relationship Id="rId72" Type="http://schemas.openxmlformats.org/officeDocument/2006/relationships/hyperlink" Target="https://podminky.urs.cz/item/CS_URS_2021_02/734200813" TargetMode="External" /><Relationship Id="rId73" Type="http://schemas.openxmlformats.org/officeDocument/2006/relationships/hyperlink" Target="https://podminky.urs.cz/item/CS_URS_2021_02/734200821" TargetMode="External" /><Relationship Id="rId74" Type="http://schemas.openxmlformats.org/officeDocument/2006/relationships/hyperlink" Target="https://podminky.urs.cz/item/CS_URS_2021_02/734209105" TargetMode="External" /><Relationship Id="rId75" Type="http://schemas.openxmlformats.org/officeDocument/2006/relationships/hyperlink" Target="https://podminky.urs.cz/item/CS_URS_2021_02/734211127" TargetMode="External" /><Relationship Id="rId76" Type="http://schemas.openxmlformats.org/officeDocument/2006/relationships/hyperlink" Target="https://podminky.urs.cz/item/CS_URS_2021_02/734222812" TargetMode="External" /><Relationship Id="rId77" Type="http://schemas.openxmlformats.org/officeDocument/2006/relationships/hyperlink" Target="https://podminky.urs.cz/item/CS_URS_2021_02/734261406" TargetMode="External" /><Relationship Id="rId78" Type="http://schemas.openxmlformats.org/officeDocument/2006/relationships/hyperlink" Target="https://podminky.urs.cz/item/CS_URS_2021_02/734261717" TargetMode="External" /><Relationship Id="rId79" Type="http://schemas.openxmlformats.org/officeDocument/2006/relationships/hyperlink" Target="https://podminky.urs.cz/item/CS_URS_2021_02/734890801" TargetMode="External" /><Relationship Id="rId80" Type="http://schemas.openxmlformats.org/officeDocument/2006/relationships/hyperlink" Target="https://podminky.urs.cz/item/CS_URS_2021_02/998734101" TargetMode="External" /><Relationship Id="rId81" Type="http://schemas.openxmlformats.org/officeDocument/2006/relationships/hyperlink" Target="https://podminky.urs.cz/item/CS_URS_2021_02/735111810" TargetMode="External" /><Relationship Id="rId82" Type="http://schemas.openxmlformats.org/officeDocument/2006/relationships/hyperlink" Target="https://podminky.urs.cz/item/CS_URS_2021_02/735151273" TargetMode="External" /><Relationship Id="rId83" Type="http://schemas.openxmlformats.org/officeDocument/2006/relationships/hyperlink" Target="https://podminky.urs.cz/item/CS_URS_2021_02/735151277" TargetMode="External" /><Relationship Id="rId84" Type="http://schemas.openxmlformats.org/officeDocument/2006/relationships/hyperlink" Target="https://podminky.urs.cz/item/CS_URS_2021_02/735151573" TargetMode="External" /><Relationship Id="rId85" Type="http://schemas.openxmlformats.org/officeDocument/2006/relationships/hyperlink" Target="https://podminky.urs.cz/item/CS_URS_2021_02/735151575" TargetMode="External" /><Relationship Id="rId86" Type="http://schemas.openxmlformats.org/officeDocument/2006/relationships/hyperlink" Target="https://podminky.urs.cz/item/CS_URS_2021_02/735151577" TargetMode="External" /><Relationship Id="rId87" Type="http://schemas.openxmlformats.org/officeDocument/2006/relationships/hyperlink" Target="https://podminky.urs.cz/item/CS_URS_2021_02/735151579" TargetMode="External" /><Relationship Id="rId88" Type="http://schemas.openxmlformats.org/officeDocument/2006/relationships/hyperlink" Target="https://podminky.urs.cz/item/CS_URS_2021_02/735151821" TargetMode="External" /><Relationship Id="rId89" Type="http://schemas.openxmlformats.org/officeDocument/2006/relationships/hyperlink" Target="https://podminky.urs.cz/item/CS_URS_2021_02/735164511" TargetMode="External" /><Relationship Id="rId90" Type="http://schemas.openxmlformats.org/officeDocument/2006/relationships/hyperlink" Target="https://podminky.urs.cz/item/CS_URS_2021_02/735291800" TargetMode="External" /><Relationship Id="rId91" Type="http://schemas.openxmlformats.org/officeDocument/2006/relationships/hyperlink" Target="https://podminky.urs.cz/item/CS_URS_2021_02/735494811" TargetMode="External" /><Relationship Id="rId92" Type="http://schemas.openxmlformats.org/officeDocument/2006/relationships/hyperlink" Target="https://podminky.urs.cz/item/CS_URS_2021_02/735191910" TargetMode="External" /><Relationship Id="rId93" Type="http://schemas.openxmlformats.org/officeDocument/2006/relationships/hyperlink" Target="https://podminky.urs.cz/item/CS_URS_2021_02/735000912" TargetMode="External" /><Relationship Id="rId94" Type="http://schemas.openxmlformats.org/officeDocument/2006/relationships/hyperlink" Target="https://podminky.urs.cz/item/CS_URS_2021_02/735191905" TargetMode="External" /><Relationship Id="rId95" Type="http://schemas.openxmlformats.org/officeDocument/2006/relationships/hyperlink" Target="https://podminky.urs.cz/item/CS_URS_2021_02/735890801" TargetMode="External" /><Relationship Id="rId96" Type="http://schemas.openxmlformats.org/officeDocument/2006/relationships/hyperlink" Target="https://podminky.urs.cz/item/CS_URS_2021_02/998735101" TargetMode="External" /><Relationship Id="rId9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HavNem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Personální_Květen 22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Nemocnice Havířov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30. 11. 2021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Amun Pro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Stavba'!J30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'01 - Stavba'!P91</f>
        <v>0</v>
      </c>
      <c r="AV55" s="121">
        <f>'01 - Stavba'!J33</f>
        <v>0</v>
      </c>
      <c r="AW55" s="121">
        <f>'01 - Stavba'!J34</f>
        <v>0</v>
      </c>
      <c r="AX55" s="121">
        <f>'01 - Stavba'!J35</f>
        <v>0</v>
      </c>
      <c r="AY55" s="121">
        <f>'01 - Stavba'!J36</f>
        <v>0</v>
      </c>
      <c r="AZ55" s="121">
        <f>'01 - Stavba'!F33</f>
        <v>0</v>
      </c>
      <c r="BA55" s="121">
        <f>'01 - Stavba'!F34</f>
        <v>0</v>
      </c>
      <c r="BB55" s="121">
        <f>'01 - Stavba'!F35</f>
        <v>0</v>
      </c>
      <c r="BC55" s="121">
        <f>'01 - Stavba'!F36</f>
        <v>0</v>
      </c>
      <c r="BD55" s="123">
        <f>'01 - Stavba'!F37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ZTI'!J30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'02 - ZTI'!P86</f>
        <v>0</v>
      </c>
      <c r="AV56" s="121">
        <f>'02 - ZTI'!J33</f>
        <v>0</v>
      </c>
      <c r="AW56" s="121">
        <f>'02 - ZTI'!J34</f>
        <v>0</v>
      </c>
      <c r="AX56" s="121">
        <f>'02 - ZTI'!J35</f>
        <v>0</v>
      </c>
      <c r="AY56" s="121">
        <f>'02 - ZTI'!J36</f>
        <v>0</v>
      </c>
      <c r="AZ56" s="121">
        <f>'02 - ZTI'!F33</f>
        <v>0</v>
      </c>
      <c r="BA56" s="121">
        <f>'02 - ZTI'!F34</f>
        <v>0</v>
      </c>
      <c r="BB56" s="121">
        <f>'02 - ZTI'!F35</f>
        <v>0</v>
      </c>
      <c r="BC56" s="121">
        <f>'02 - ZTI'!F36</f>
        <v>0</v>
      </c>
      <c r="BD56" s="123">
        <f>'02 - ZTI'!F37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ELEKTRO'!J30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0">
        <v>0</v>
      </c>
      <c r="AT57" s="121">
        <f>ROUND(SUM(AV57:AW57),2)</f>
        <v>0</v>
      </c>
      <c r="AU57" s="122">
        <f>'03 - ELEKTRO'!P89</f>
        <v>0</v>
      </c>
      <c r="AV57" s="121">
        <f>'03 - ELEKTRO'!J33</f>
        <v>0</v>
      </c>
      <c r="AW57" s="121">
        <f>'03 - ELEKTRO'!J34</f>
        <v>0</v>
      </c>
      <c r="AX57" s="121">
        <f>'03 - ELEKTRO'!J35</f>
        <v>0</v>
      </c>
      <c r="AY57" s="121">
        <f>'03 - ELEKTRO'!J36</f>
        <v>0</v>
      </c>
      <c r="AZ57" s="121">
        <f>'03 - ELEKTRO'!F33</f>
        <v>0</v>
      </c>
      <c r="BA57" s="121">
        <f>'03 - ELEKTRO'!F34</f>
        <v>0</v>
      </c>
      <c r="BB57" s="121">
        <f>'03 - ELEKTRO'!F35</f>
        <v>0</v>
      </c>
      <c r="BC57" s="121">
        <f>'03 - ELEKTRO'!F36</f>
        <v>0</v>
      </c>
      <c r="BD57" s="123">
        <f>'03 - ELEKTRO'!F37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7" customFormat="1" ht="16.5" customHeight="1">
      <c r="A58" s="112" t="s">
        <v>77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VZT_KLM'!J30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80</v>
      </c>
      <c r="AR58" s="119"/>
      <c r="AS58" s="125">
        <v>0</v>
      </c>
      <c r="AT58" s="126">
        <f>ROUND(SUM(AV58:AW58),2)</f>
        <v>0</v>
      </c>
      <c r="AU58" s="127">
        <f>'04 - VZT_KLM'!P82</f>
        <v>0</v>
      </c>
      <c r="AV58" s="126">
        <f>'04 - VZT_KLM'!J33</f>
        <v>0</v>
      </c>
      <c r="AW58" s="126">
        <f>'04 - VZT_KLM'!J34</f>
        <v>0</v>
      </c>
      <c r="AX58" s="126">
        <f>'04 - VZT_KLM'!J35</f>
        <v>0</v>
      </c>
      <c r="AY58" s="126">
        <f>'04 - VZT_KLM'!J36</f>
        <v>0</v>
      </c>
      <c r="AZ58" s="126">
        <f>'04 - VZT_KLM'!F33</f>
        <v>0</v>
      </c>
      <c r="BA58" s="126">
        <f>'04 - VZT_KLM'!F34</f>
        <v>0</v>
      </c>
      <c r="BB58" s="126">
        <f>'04 - VZT_KLM'!F35</f>
        <v>0</v>
      </c>
      <c r="BC58" s="126">
        <f>'04 - VZT_KLM'!F36</f>
        <v>0</v>
      </c>
      <c r="BD58" s="128">
        <f>'04 - VZT_KLM'!F37</f>
        <v>0</v>
      </c>
      <c r="BE58" s="7"/>
      <c r="BT58" s="124" t="s">
        <v>81</v>
      </c>
      <c r="BV58" s="124" t="s">
        <v>75</v>
      </c>
      <c r="BW58" s="124" t="s">
        <v>92</v>
      </c>
      <c r="BX58" s="124" t="s">
        <v>5</v>
      </c>
      <c r="CL58" s="124" t="s">
        <v>19</v>
      </c>
      <c r="CM58" s="124" t="s">
        <v>83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IVvIkFVS6O4rxK0Gz7feV06Z83mf2XY8VcHNP4P3c0EfZnPqbvph2PHGscYluZ27VwzbErtTlkC4VkXkXBRcZg==" hashValue="gqibRmjH7Hrbc+NArlDWW0pTB8Vwn+XD8hDHi7orUBqQ2nPUln9XeXCnMkZqvKIiFTn7vbl89+aKBYDTckQkN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ba'!C2" display="/"/>
    <hyperlink ref="A56" location="'02 - ZTI'!C2" display="/"/>
    <hyperlink ref="A57" location="'03 - ELEKTRO'!C2" display="/"/>
    <hyperlink ref="A58" location="'04 - VZT_KLM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Personální_Květen 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ROUND((SUM(BE91:BE243)),  2)</f>
        <v>0</v>
      </c>
      <c r="G33" s="39"/>
      <c r="H33" s="39"/>
      <c r="I33" s="149">
        <v>0.20999999999999999</v>
      </c>
      <c r="J33" s="148">
        <f>ROUND(((SUM(BE91:BE243))*I33),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ROUND((SUM(BF91:BF243)),  2)</f>
        <v>0</v>
      </c>
      <c r="G34" s="39"/>
      <c r="H34" s="39"/>
      <c r="I34" s="149">
        <v>0.14999999999999999</v>
      </c>
      <c r="J34" s="148">
        <f>ROUND(((SUM(BF91:BF243))*I34),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ROUND((SUM(BG91:BG243)),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ROUND((SUM(BH91:BH243)),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ROUND((SUM(BI91:BI243)),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Personální_Květen 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Stavba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Nemocnice Havířov</v>
      </c>
      <c r="G52" s="41"/>
      <c r="H52" s="41"/>
      <c r="I52" s="33" t="s">
        <v>23</v>
      </c>
      <c r="J52" s="73" t="str">
        <f>IF(J12="","",J12)</f>
        <v>30. 11. 2021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J95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102</v>
      </c>
      <c r="E62" s="175"/>
      <c r="F62" s="175"/>
      <c r="G62" s="175"/>
      <c r="H62" s="175"/>
      <c r="I62" s="175"/>
      <c r="J62" s="176">
        <f>J117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103</v>
      </c>
      <c r="E63" s="175"/>
      <c r="F63" s="175"/>
      <c r="G63" s="175"/>
      <c r="H63" s="175"/>
      <c r="I63" s="175"/>
      <c r="J63" s="176">
        <f>J132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104</v>
      </c>
      <c r="E64" s="169"/>
      <c r="F64" s="169"/>
      <c r="G64" s="169"/>
      <c r="H64" s="169"/>
      <c r="I64" s="169"/>
      <c r="J64" s="170">
        <f>J145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105</v>
      </c>
      <c r="E65" s="175"/>
      <c r="F65" s="175"/>
      <c r="G65" s="175"/>
      <c r="H65" s="175"/>
      <c r="I65" s="175"/>
      <c r="J65" s="176">
        <f>J146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106</v>
      </c>
      <c r="E66" s="175"/>
      <c r="F66" s="175"/>
      <c r="G66" s="175"/>
      <c r="H66" s="175"/>
      <c r="I66" s="175"/>
      <c r="J66" s="176">
        <f>J168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107</v>
      </c>
      <c r="E67" s="175"/>
      <c r="F67" s="175"/>
      <c r="G67" s="175"/>
      <c r="H67" s="175"/>
      <c r="I67" s="175"/>
      <c r="J67" s="176">
        <f>J183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108</v>
      </c>
      <c r="E68" s="175"/>
      <c r="F68" s="175"/>
      <c r="G68" s="175"/>
      <c r="H68" s="175"/>
      <c r="I68" s="175"/>
      <c r="J68" s="176">
        <f>J193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109</v>
      </c>
      <c r="E69" s="175"/>
      <c r="F69" s="175"/>
      <c r="G69" s="175"/>
      <c r="H69" s="175"/>
      <c r="I69" s="175"/>
      <c r="J69" s="176">
        <f>J213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110</v>
      </c>
      <c r="E70" s="175"/>
      <c r="F70" s="175"/>
      <c r="G70" s="175"/>
      <c r="H70" s="175"/>
      <c r="I70" s="175"/>
      <c r="J70" s="176">
        <f>J230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6"/>
      <c r="C71" s="167"/>
      <c r="D71" s="168" t="s">
        <v>111</v>
      </c>
      <c r="E71" s="169"/>
      <c r="F71" s="169"/>
      <c r="G71" s="169"/>
      <c r="H71" s="169"/>
      <c r="I71" s="169"/>
      <c r="J71" s="170">
        <f>J239</f>
        <v>0</v>
      </c>
      <c r="K71" s="167"/>
      <c r="L71" s="17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112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Personální_Květen 22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94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01 - Stavba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Nemocnice Havířov</v>
      </c>
      <c r="G85" s="41"/>
      <c r="H85" s="41"/>
      <c r="I85" s="33" t="s">
        <v>23</v>
      </c>
      <c r="J85" s="73" t="str">
        <f>IF(J12="","",J12)</f>
        <v>30. 11. 2021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 xml:space="preserve"> </v>
      </c>
      <c r="G87" s="41"/>
      <c r="H87" s="41"/>
      <c r="I87" s="33" t="s">
        <v>31</v>
      </c>
      <c r="J87" s="37" t="str">
        <f>E21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IF(E18="","",E18)</f>
        <v>Vyplň údaj</v>
      </c>
      <c r="G88" s="41"/>
      <c r="H88" s="41"/>
      <c r="I88" s="33" t="s">
        <v>33</v>
      </c>
      <c r="J88" s="37" t="str">
        <f>E24</f>
        <v>Amun Pro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113</v>
      </c>
      <c r="D90" s="181" t="s">
        <v>58</v>
      </c>
      <c r="E90" s="181" t="s">
        <v>54</v>
      </c>
      <c r="F90" s="181" t="s">
        <v>55</v>
      </c>
      <c r="G90" s="181" t="s">
        <v>114</v>
      </c>
      <c r="H90" s="181" t="s">
        <v>115</v>
      </c>
      <c r="I90" s="181" t="s">
        <v>116</v>
      </c>
      <c r="J90" s="182" t="s">
        <v>98</v>
      </c>
      <c r="K90" s="183" t="s">
        <v>117</v>
      </c>
      <c r="L90" s="184"/>
      <c r="M90" s="93" t="s">
        <v>19</v>
      </c>
      <c r="N90" s="94" t="s">
        <v>43</v>
      </c>
      <c r="O90" s="94" t="s">
        <v>118</v>
      </c>
      <c r="P90" s="94" t="s">
        <v>119</v>
      </c>
      <c r="Q90" s="94" t="s">
        <v>120</v>
      </c>
      <c r="R90" s="94" t="s">
        <v>121</v>
      </c>
      <c r="S90" s="94" t="s">
        <v>122</v>
      </c>
      <c r="T90" s="95" t="s">
        <v>123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124</v>
      </c>
      <c r="D91" s="41"/>
      <c r="E91" s="41"/>
      <c r="F91" s="41"/>
      <c r="G91" s="41"/>
      <c r="H91" s="41"/>
      <c r="I91" s="41"/>
      <c r="J91" s="185">
        <f>BK91</f>
        <v>0</v>
      </c>
      <c r="K91" s="41"/>
      <c r="L91" s="45"/>
      <c r="M91" s="96"/>
      <c r="N91" s="186"/>
      <c r="O91" s="97"/>
      <c r="P91" s="187">
        <f>P92+P145+P239</f>
        <v>0</v>
      </c>
      <c r="Q91" s="97"/>
      <c r="R91" s="187">
        <f>R92+R145+R239</f>
        <v>43.791184999999999</v>
      </c>
      <c r="S91" s="97"/>
      <c r="T91" s="188">
        <f>T92+T145+T239</f>
        <v>61.133240000000008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72</v>
      </c>
      <c r="AU91" s="18" t="s">
        <v>99</v>
      </c>
      <c r="BK91" s="189">
        <f>BK92+BK145+BK239</f>
        <v>0</v>
      </c>
    </row>
    <row r="92" s="12" customFormat="1" ht="25.92" customHeight="1">
      <c r="A92" s="12"/>
      <c r="B92" s="190"/>
      <c r="C92" s="191"/>
      <c r="D92" s="192" t="s">
        <v>72</v>
      </c>
      <c r="E92" s="193" t="s">
        <v>125</v>
      </c>
      <c r="F92" s="193" t="s">
        <v>126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P93+P94+P95+P117+P132</f>
        <v>0</v>
      </c>
      <c r="Q92" s="198"/>
      <c r="R92" s="199">
        <f>R93+R94+R95+R117+R132</f>
        <v>38.43421</v>
      </c>
      <c r="S92" s="198"/>
      <c r="T92" s="200">
        <f>T93+T94+T95+T117+T132</f>
        <v>60.464000000000006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81</v>
      </c>
      <c r="AT92" s="202" t="s">
        <v>72</v>
      </c>
      <c r="AU92" s="202" t="s">
        <v>73</v>
      </c>
      <c r="AY92" s="201" t="s">
        <v>127</v>
      </c>
      <c r="BK92" s="203">
        <f>BK93+BK94+BK95+BK117+BK132</f>
        <v>0</v>
      </c>
    </row>
    <row r="93" s="2" customFormat="1" ht="21.75" customHeight="1">
      <c r="A93" s="39"/>
      <c r="B93" s="40"/>
      <c r="C93" s="204" t="s">
        <v>128</v>
      </c>
      <c r="D93" s="204" t="s">
        <v>129</v>
      </c>
      <c r="E93" s="205" t="s">
        <v>130</v>
      </c>
      <c r="F93" s="206" t="s">
        <v>131</v>
      </c>
      <c r="G93" s="207" t="s">
        <v>132</v>
      </c>
      <c r="H93" s="208">
        <v>7</v>
      </c>
      <c r="I93" s="209"/>
      <c r="J93" s="210">
        <f>ROUND(I93*H93,2)</f>
        <v>0</v>
      </c>
      <c r="K93" s="211"/>
      <c r="L93" s="212"/>
      <c r="M93" s="213" t="s">
        <v>19</v>
      </c>
      <c r="N93" s="214" t="s">
        <v>44</v>
      </c>
      <c r="O93" s="85"/>
      <c r="P93" s="215">
        <f>O93*H93</f>
        <v>0</v>
      </c>
      <c r="Q93" s="215">
        <v>0.01521</v>
      </c>
      <c r="R93" s="215">
        <f>Q93*H93</f>
        <v>0.10647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133</v>
      </c>
      <c r="AT93" s="217" t="s">
        <v>129</v>
      </c>
      <c r="AU93" s="217" t="s">
        <v>81</v>
      </c>
      <c r="AY93" s="18" t="s">
        <v>127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81</v>
      </c>
      <c r="BK93" s="218">
        <f>ROUND(I93*H93,2)</f>
        <v>0</v>
      </c>
      <c r="BL93" s="18" t="s">
        <v>134</v>
      </c>
      <c r="BM93" s="217" t="s">
        <v>135</v>
      </c>
    </row>
    <row r="94" s="2" customFormat="1">
      <c r="A94" s="39"/>
      <c r="B94" s="40"/>
      <c r="C94" s="41"/>
      <c r="D94" s="219" t="s">
        <v>136</v>
      </c>
      <c r="E94" s="41"/>
      <c r="F94" s="220" t="s">
        <v>131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136</v>
      </c>
      <c r="AU94" s="18" t="s">
        <v>81</v>
      </c>
    </row>
    <row r="95" s="12" customFormat="1" ht="22.8" customHeight="1">
      <c r="A95" s="12"/>
      <c r="B95" s="190"/>
      <c r="C95" s="191"/>
      <c r="D95" s="192" t="s">
        <v>72</v>
      </c>
      <c r="E95" s="224" t="s">
        <v>137</v>
      </c>
      <c r="F95" s="224" t="s">
        <v>138</v>
      </c>
      <c r="G95" s="191"/>
      <c r="H95" s="191"/>
      <c r="I95" s="194"/>
      <c r="J95" s="225">
        <f>BK95</f>
        <v>0</v>
      </c>
      <c r="K95" s="191"/>
      <c r="L95" s="196"/>
      <c r="M95" s="197"/>
      <c r="N95" s="198"/>
      <c r="O95" s="198"/>
      <c r="P95" s="199">
        <f>SUM(P96:P116)</f>
        <v>0</v>
      </c>
      <c r="Q95" s="198"/>
      <c r="R95" s="199">
        <f>SUM(R96:R116)</f>
        <v>38.311489999999999</v>
      </c>
      <c r="S95" s="198"/>
      <c r="T95" s="200">
        <f>SUM(T96:T116)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81</v>
      </c>
      <c r="AT95" s="202" t="s">
        <v>72</v>
      </c>
      <c r="AU95" s="202" t="s">
        <v>81</v>
      </c>
      <c r="AY95" s="201" t="s">
        <v>127</v>
      </c>
      <c r="BK95" s="203">
        <f>SUM(BK96:BK116)</f>
        <v>0</v>
      </c>
    </row>
    <row r="96" s="2" customFormat="1" ht="24.15" customHeight="1">
      <c r="A96" s="39"/>
      <c r="B96" s="40"/>
      <c r="C96" s="226" t="s">
        <v>83</v>
      </c>
      <c r="D96" s="226" t="s">
        <v>139</v>
      </c>
      <c r="E96" s="227" t="s">
        <v>140</v>
      </c>
      <c r="F96" s="228" t="s">
        <v>141</v>
      </c>
      <c r="G96" s="229" t="s">
        <v>142</v>
      </c>
      <c r="H96" s="230">
        <v>129.5</v>
      </c>
      <c r="I96" s="231"/>
      <c r="J96" s="232">
        <f>ROUND(I96*H96,2)</f>
        <v>0</v>
      </c>
      <c r="K96" s="233"/>
      <c r="L96" s="45"/>
      <c r="M96" s="234" t="s">
        <v>19</v>
      </c>
      <c r="N96" s="235" t="s">
        <v>44</v>
      </c>
      <c r="O96" s="85"/>
      <c r="P96" s="215">
        <f>O96*H96</f>
        <v>0</v>
      </c>
      <c r="Q96" s="215">
        <v>0.0043800000000000002</v>
      </c>
      <c r="R96" s="215">
        <f>Q96*H96</f>
        <v>0.56720999999999999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134</v>
      </c>
      <c r="AT96" s="217" t="s">
        <v>139</v>
      </c>
      <c r="AU96" s="217" t="s">
        <v>83</v>
      </c>
      <c r="AY96" s="18" t="s">
        <v>127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81</v>
      </c>
      <c r="BK96" s="218">
        <f>ROUND(I96*H96,2)</f>
        <v>0</v>
      </c>
      <c r="BL96" s="18" t="s">
        <v>134</v>
      </c>
      <c r="BM96" s="217" t="s">
        <v>143</v>
      </c>
    </row>
    <row r="97" s="2" customFormat="1">
      <c r="A97" s="39"/>
      <c r="B97" s="40"/>
      <c r="C97" s="41"/>
      <c r="D97" s="219" t="s">
        <v>136</v>
      </c>
      <c r="E97" s="41"/>
      <c r="F97" s="220" t="s">
        <v>141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83</v>
      </c>
    </row>
    <row r="98" s="13" customFormat="1">
      <c r="A98" s="13"/>
      <c r="B98" s="236"/>
      <c r="C98" s="237"/>
      <c r="D98" s="219" t="s">
        <v>144</v>
      </c>
      <c r="E98" s="238" t="s">
        <v>19</v>
      </c>
      <c r="F98" s="239" t="s">
        <v>145</v>
      </c>
      <c r="G98" s="237"/>
      <c r="H98" s="240">
        <v>60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144</v>
      </c>
      <c r="AU98" s="246" t="s">
        <v>83</v>
      </c>
      <c r="AV98" s="13" t="s">
        <v>83</v>
      </c>
      <c r="AW98" s="13" t="s">
        <v>32</v>
      </c>
      <c r="AX98" s="13" t="s">
        <v>73</v>
      </c>
      <c r="AY98" s="246" t="s">
        <v>127</v>
      </c>
    </row>
    <row r="99" s="13" customFormat="1">
      <c r="A99" s="13"/>
      <c r="B99" s="236"/>
      <c r="C99" s="237"/>
      <c r="D99" s="219" t="s">
        <v>144</v>
      </c>
      <c r="E99" s="238" t="s">
        <v>19</v>
      </c>
      <c r="F99" s="239" t="s">
        <v>146</v>
      </c>
      <c r="G99" s="237"/>
      <c r="H99" s="240">
        <v>19.5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144</v>
      </c>
      <c r="AU99" s="246" t="s">
        <v>83</v>
      </c>
      <c r="AV99" s="13" t="s">
        <v>83</v>
      </c>
      <c r="AW99" s="13" t="s">
        <v>32</v>
      </c>
      <c r="AX99" s="13" t="s">
        <v>73</v>
      </c>
      <c r="AY99" s="246" t="s">
        <v>127</v>
      </c>
    </row>
    <row r="100" s="13" customFormat="1">
      <c r="A100" s="13"/>
      <c r="B100" s="236"/>
      <c r="C100" s="237"/>
      <c r="D100" s="219" t="s">
        <v>144</v>
      </c>
      <c r="E100" s="238" t="s">
        <v>19</v>
      </c>
      <c r="F100" s="239" t="s">
        <v>147</v>
      </c>
      <c r="G100" s="237"/>
      <c r="H100" s="240">
        <v>10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144</v>
      </c>
      <c r="AU100" s="246" t="s">
        <v>83</v>
      </c>
      <c r="AV100" s="13" t="s">
        <v>83</v>
      </c>
      <c r="AW100" s="13" t="s">
        <v>32</v>
      </c>
      <c r="AX100" s="13" t="s">
        <v>73</v>
      </c>
      <c r="AY100" s="246" t="s">
        <v>127</v>
      </c>
    </row>
    <row r="101" s="13" customFormat="1">
      <c r="A101" s="13"/>
      <c r="B101" s="236"/>
      <c r="C101" s="237"/>
      <c r="D101" s="219" t="s">
        <v>144</v>
      </c>
      <c r="E101" s="238" t="s">
        <v>19</v>
      </c>
      <c r="F101" s="239" t="s">
        <v>148</v>
      </c>
      <c r="G101" s="237"/>
      <c r="H101" s="240">
        <v>40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144</v>
      </c>
      <c r="AU101" s="246" t="s">
        <v>83</v>
      </c>
      <c r="AV101" s="13" t="s">
        <v>83</v>
      </c>
      <c r="AW101" s="13" t="s">
        <v>32</v>
      </c>
      <c r="AX101" s="13" t="s">
        <v>73</v>
      </c>
      <c r="AY101" s="246" t="s">
        <v>127</v>
      </c>
    </row>
    <row r="102" s="14" customFormat="1">
      <c r="A102" s="14"/>
      <c r="B102" s="247"/>
      <c r="C102" s="248"/>
      <c r="D102" s="219" t="s">
        <v>144</v>
      </c>
      <c r="E102" s="249" t="s">
        <v>19</v>
      </c>
      <c r="F102" s="250" t="s">
        <v>149</v>
      </c>
      <c r="G102" s="248"/>
      <c r="H102" s="251">
        <v>129.5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144</v>
      </c>
      <c r="AU102" s="257" t="s">
        <v>83</v>
      </c>
      <c r="AV102" s="14" t="s">
        <v>134</v>
      </c>
      <c r="AW102" s="14" t="s">
        <v>32</v>
      </c>
      <c r="AX102" s="14" t="s">
        <v>81</v>
      </c>
      <c r="AY102" s="257" t="s">
        <v>127</v>
      </c>
    </row>
    <row r="103" s="2" customFormat="1" ht="16.5" customHeight="1">
      <c r="A103" s="39"/>
      <c r="B103" s="40"/>
      <c r="C103" s="226" t="s">
        <v>150</v>
      </c>
      <c r="D103" s="226" t="s">
        <v>139</v>
      </c>
      <c r="E103" s="227" t="s">
        <v>151</v>
      </c>
      <c r="F103" s="228" t="s">
        <v>152</v>
      </c>
      <c r="G103" s="229" t="s">
        <v>142</v>
      </c>
      <c r="H103" s="230">
        <v>129.5</v>
      </c>
      <c r="I103" s="231"/>
      <c r="J103" s="232">
        <f>ROUND(I103*H103,2)</f>
        <v>0</v>
      </c>
      <c r="K103" s="233"/>
      <c r="L103" s="45"/>
      <c r="M103" s="234" t="s">
        <v>19</v>
      </c>
      <c r="N103" s="235" t="s">
        <v>44</v>
      </c>
      <c r="O103" s="85"/>
      <c r="P103" s="215">
        <f>O103*H103</f>
        <v>0</v>
      </c>
      <c r="Q103" s="215">
        <v>0.0040000000000000001</v>
      </c>
      <c r="R103" s="215">
        <f>Q103*H103</f>
        <v>0.51800000000000002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134</v>
      </c>
      <c r="AT103" s="217" t="s">
        <v>139</v>
      </c>
      <c r="AU103" s="217" t="s">
        <v>83</v>
      </c>
      <c r="AY103" s="18" t="s">
        <v>127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81</v>
      </c>
      <c r="BK103" s="218">
        <f>ROUND(I103*H103,2)</f>
        <v>0</v>
      </c>
      <c r="BL103" s="18" t="s">
        <v>134</v>
      </c>
      <c r="BM103" s="217" t="s">
        <v>153</v>
      </c>
    </row>
    <row r="104" s="2" customFormat="1">
      <c r="A104" s="39"/>
      <c r="B104" s="40"/>
      <c r="C104" s="41"/>
      <c r="D104" s="219" t="s">
        <v>136</v>
      </c>
      <c r="E104" s="41"/>
      <c r="F104" s="220" t="s">
        <v>154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136</v>
      </c>
      <c r="AU104" s="18" t="s">
        <v>83</v>
      </c>
    </row>
    <row r="105" s="2" customFormat="1">
      <c r="A105" s="39"/>
      <c r="B105" s="40"/>
      <c r="C105" s="41"/>
      <c r="D105" s="258" t="s">
        <v>155</v>
      </c>
      <c r="E105" s="41"/>
      <c r="F105" s="259" t="s">
        <v>156</v>
      </c>
      <c r="G105" s="41"/>
      <c r="H105" s="41"/>
      <c r="I105" s="221"/>
      <c r="J105" s="41"/>
      <c r="K105" s="41"/>
      <c r="L105" s="45"/>
      <c r="M105" s="222"/>
      <c r="N105" s="22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155</v>
      </c>
      <c r="AU105" s="18" t="s">
        <v>83</v>
      </c>
    </row>
    <row r="106" s="2" customFormat="1" ht="21.75" customHeight="1">
      <c r="A106" s="39"/>
      <c r="B106" s="40"/>
      <c r="C106" s="226" t="s">
        <v>157</v>
      </c>
      <c r="D106" s="226" t="s">
        <v>139</v>
      </c>
      <c r="E106" s="227" t="s">
        <v>158</v>
      </c>
      <c r="F106" s="228" t="s">
        <v>159</v>
      </c>
      <c r="G106" s="229" t="s">
        <v>160</v>
      </c>
      <c r="H106" s="230">
        <v>15</v>
      </c>
      <c r="I106" s="231"/>
      <c r="J106" s="232">
        <f>ROUND(I106*H106,2)</f>
        <v>0</v>
      </c>
      <c r="K106" s="233"/>
      <c r="L106" s="45"/>
      <c r="M106" s="234" t="s">
        <v>19</v>
      </c>
      <c r="N106" s="235" t="s">
        <v>44</v>
      </c>
      <c r="O106" s="85"/>
      <c r="P106" s="215">
        <f>O106*H106</f>
        <v>0</v>
      </c>
      <c r="Q106" s="215">
        <v>2.3010199999999998</v>
      </c>
      <c r="R106" s="215">
        <f>Q106*H106</f>
        <v>34.515299999999996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134</v>
      </c>
      <c r="AT106" s="217" t="s">
        <v>139</v>
      </c>
      <c r="AU106" s="217" t="s">
        <v>83</v>
      </c>
      <c r="AY106" s="18" t="s">
        <v>127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81</v>
      </c>
      <c r="BK106" s="218">
        <f>ROUND(I106*H106,2)</f>
        <v>0</v>
      </c>
      <c r="BL106" s="18" t="s">
        <v>134</v>
      </c>
      <c r="BM106" s="217" t="s">
        <v>161</v>
      </c>
    </row>
    <row r="107" s="2" customFormat="1">
      <c r="A107" s="39"/>
      <c r="B107" s="40"/>
      <c r="C107" s="41"/>
      <c r="D107" s="219" t="s">
        <v>136</v>
      </c>
      <c r="E107" s="41"/>
      <c r="F107" s="220" t="s">
        <v>162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136</v>
      </c>
      <c r="AU107" s="18" t="s">
        <v>83</v>
      </c>
    </row>
    <row r="108" s="2" customFormat="1">
      <c r="A108" s="39"/>
      <c r="B108" s="40"/>
      <c r="C108" s="41"/>
      <c r="D108" s="258" t="s">
        <v>155</v>
      </c>
      <c r="E108" s="41"/>
      <c r="F108" s="259" t="s">
        <v>163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155</v>
      </c>
      <c r="AU108" s="18" t="s">
        <v>83</v>
      </c>
    </row>
    <row r="109" s="2" customFormat="1" ht="16.5" customHeight="1">
      <c r="A109" s="39"/>
      <c r="B109" s="40"/>
      <c r="C109" s="226" t="s">
        <v>164</v>
      </c>
      <c r="D109" s="226" t="s">
        <v>139</v>
      </c>
      <c r="E109" s="227" t="s">
        <v>165</v>
      </c>
      <c r="F109" s="228" t="s">
        <v>166</v>
      </c>
      <c r="G109" s="229" t="s">
        <v>142</v>
      </c>
      <c r="H109" s="230">
        <v>125</v>
      </c>
      <c r="I109" s="231"/>
      <c r="J109" s="232">
        <f>ROUND(I109*H109,2)</f>
        <v>0</v>
      </c>
      <c r="K109" s="233"/>
      <c r="L109" s="45"/>
      <c r="M109" s="234" t="s">
        <v>19</v>
      </c>
      <c r="N109" s="235" t="s">
        <v>44</v>
      </c>
      <c r="O109" s="85"/>
      <c r="P109" s="215">
        <f>O109*H109</f>
        <v>0</v>
      </c>
      <c r="Q109" s="215">
        <v>0.020400000000000001</v>
      </c>
      <c r="R109" s="215">
        <f>Q109*H109</f>
        <v>2.5500000000000003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134</v>
      </c>
      <c r="AT109" s="217" t="s">
        <v>139</v>
      </c>
      <c r="AU109" s="217" t="s">
        <v>83</v>
      </c>
      <c r="AY109" s="18" t="s">
        <v>127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81</v>
      </c>
      <c r="BK109" s="218">
        <f>ROUND(I109*H109,2)</f>
        <v>0</v>
      </c>
      <c r="BL109" s="18" t="s">
        <v>134</v>
      </c>
      <c r="BM109" s="217" t="s">
        <v>167</v>
      </c>
    </row>
    <row r="110" s="2" customFormat="1">
      <c r="A110" s="39"/>
      <c r="B110" s="40"/>
      <c r="C110" s="41"/>
      <c r="D110" s="219" t="s">
        <v>136</v>
      </c>
      <c r="E110" s="41"/>
      <c r="F110" s="220" t="s">
        <v>166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136</v>
      </c>
      <c r="AU110" s="18" t="s">
        <v>83</v>
      </c>
    </row>
    <row r="111" s="2" customFormat="1" ht="24.15" customHeight="1">
      <c r="A111" s="39"/>
      <c r="B111" s="40"/>
      <c r="C111" s="226" t="s">
        <v>134</v>
      </c>
      <c r="D111" s="226" t="s">
        <v>139</v>
      </c>
      <c r="E111" s="227" t="s">
        <v>168</v>
      </c>
      <c r="F111" s="228" t="s">
        <v>169</v>
      </c>
      <c r="G111" s="229" t="s">
        <v>132</v>
      </c>
      <c r="H111" s="230">
        <v>1</v>
      </c>
      <c r="I111" s="231"/>
      <c r="J111" s="232">
        <f>ROUND(I111*H111,2)</f>
        <v>0</v>
      </c>
      <c r="K111" s="233"/>
      <c r="L111" s="45"/>
      <c r="M111" s="234" t="s">
        <v>19</v>
      </c>
      <c r="N111" s="235" t="s">
        <v>44</v>
      </c>
      <c r="O111" s="85"/>
      <c r="P111" s="215">
        <f>O111*H111</f>
        <v>0</v>
      </c>
      <c r="Q111" s="215">
        <v>0.017770000000000001</v>
      </c>
      <c r="R111" s="215">
        <f>Q111*H111</f>
        <v>0.017770000000000001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134</v>
      </c>
      <c r="AT111" s="217" t="s">
        <v>139</v>
      </c>
      <c r="AU111" s="217" t="s">
        <v>83</v>
      </c>
      <c r="AY111" s="18" t="s">
        <v>127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81</v>
      </c>
      <c r="BK111" s="218">
        <f>ROUND(I111*H111,2)</f>
        <v>0</v>
      </c>
      <c r="BL111" s="18" t="s">
        <v>134</v>
      </c>
      <c r="BM111" s="217" t="s">
        <v>170</v>
      </c>
    </row>
    <row r="112" s="2" customFormat="1">
      <c r="A112" s="39"/>
      <c r="B112" s="40"/>
      <c r="C112" s="41"/>
      <c r="D112" s="219" t="s">
        <v>136</v>
      </c>
      <c r="E112" s="41"/>
      <c r="F112" s="220" t="s">
        <v>169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83</v>
      </c>
    </row>
    <row r="113" s="2" customFormat="1" ht="16.5" customHeight="1">
      <c r="A113" s="39"/>
      <c r="B113" s="40"/>
      <c r="C113" s="204" t="s">
        <v>171</v>
      </c>
      <c r="D113" s="204" t="s">
        <v>129</v>
      </c>
      <c r="E113" s="205" t="s">
        <v>172</v>
      </c>
      <c r="F113" s="206" t="s">
        <v>173</v>
      </c>
      <c r="G113" s="207" t="s">
        <v>132</v>
      </c>
      <c r="H113" s="208">
        <v>1</v>
      </c>
      <c r="I113" s="209"/>
      <c r="J113" s="210">
        <f>ROUND(I113*H113,2)</f>
        <v>0</v>
      </c>
      <c r="K113" s="211"/>
      <c r="L113" s="212"/>
      <c r="M113" s="213" t="s">
        <v>19</v>
      </c>
      <c r="N113" s="214" t="s">
        <v>44</v>
      </c>
      <c r="O113" s="85"/>
      <c r="P113" s="215">
        <f>O113*H113</f>
        <v>0</v>
      </c>
      <c r="Q113" s="215">
        <v>0.01521</v>
      </c>
      <c r="R113" s="215">
        <f>Q113*H113</f>
        <v>0.01521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133</v>
      </c>
      <c r="AT113" s="217" t="s">
        <v>129</v>
      </c>
      <c r="AU113" s="217" t="s">
        <v>83</v>
      </c>
      <c r="AY113" s="18" t="s">
        <v>127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81</v>
      </c>
      <c r="BK113" s="218">
        <f>ROUND(I113*H113,2)</f>
        <v>0</v>
      </c>
      <c r="BL113" s="18" t="s">
        <v>134</v>
      </c>
      <c r="BM113" s="217" t="s">
        <v>174</v>
      </c>
    </row>
    <row r="114" s="2" customFormat="1">
      <c r="A114" s="39"/>
      <c r="B114" s="40"/>
      <c r="C114" s="41"/>
      <c r="D114" s="219" t="s">
        <v>136</v>
      </c>
      <c r="E114" s="41"/>
      <c r="F114" s="220" t="s">
        <v>173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136</v>
      </c>
      <c r="AU114" s="18" t="s">
        <v>83</v>
      </c>
    </row>
    <row r="115" s="2" customFormat="1" ht="16.5" customHeight="1">
      <c r="A115" s="39"/>
      <c r="B115" s="40"/>
      <c r="C115" s="204" t="s">
        <v>175</v>
      </c>
      <c r="D115" s="204" t="s">
        <v>129</v>
      </c>
      <c r="E115" s="205" t="s">
        <v>176</v>
      </c>
      <c r="F115" s="206" t="s">
        <v>177</v>
      </c>
      <c r="G115" s="207" t="s">
        <v>132</v>
      </c>
      <c r="H115" s="208">
        <v>8</v>
      </c>
      <c r="I115" s="209"/>
      <c r="J115" s="210">
        <f>ROUND(I115*H115,2)</f>
        <v>0</v>
      </c>
      <c r="K115" s="211"/>
      <c r="L115" s="212"/>
      <c r="M115" s="213" t="s">
        <v>19</v>
      </c>
      <c r="N115" s="214" t="s">
        <v>44</v>
      </c>
      <c r="O115" s="85"/>
      <c r="P115" s="215">
        <f>O115*H115</f>
        <v>0</v>
      </c>
      <c r="Q115" s="215">
        <v>0.016</v>
      </c>
      <c r="R115" s="215">
        <f>Q115*H115</f>
        <v>0.128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133</v>
      </c>
      <c r="AT115" s="217" t="s">
        <v>129</v>
      </c>
      <c r="AU115" s="217" t="s">
        <v>83</v>
      </c>
      <c r="AY115" s="18" t="s">
        <v>127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81</v>
      </c>
      <c r="BK115" s="218">
        <f>ROUND(I115*H115,2)</f>
        <v>0</v>
      </c>
      <c r="BL115" s="18" t="s">
        <v>134</v>
      </c>
      <c r="BM115" s="217" t="s">
        <v>178</v>
      </c>
    </row>
    <row r="116" s="2" customFormat="1">
      <c r="A116" s="39"/>
      <c r="B116" s="40"/>
      <c r="C116" s="41"/>
      <c r="D116" s="219" t="s">
        <v>136</v>
      </c>
      <c r="E116" s="41"/>
      <c r="F116" s="220" t="s">
        <v>177</v>
      </c>
      <c r="G116" s="41"/>
      <c r="H116" s="41"/>
      <c r="I116" s="221"/>
      <c r="J116" s="41"/>
      <c r="K116" s="41"/>
      <c r="L116" s="45"/>
      <c r="M116" s="222"/>
      <c r="N116" s="22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136</v>
      </c>
      <c r="AU116" s="18" t="s">
        <v>83</v>
      </c>
    </row>
    <row r="117" s="12" customFormat="1" ht="22.8" customHeight="1">
      <c r="A117" s="12"/>
      <c r="B117" s="190"/>
      <c r="C117" s="191"/>
      <c r="D117" s="192" t="s">
        <v>72</v>
      </c>
      <c r="E117" s="224" t="s">
        <v>179</v>
      </c>
      <c r="F117" s="224" t="s">
        <v>180</v>
      </c>
      <c r="G117" s="191"/>
      <c r="H117" s="191"/>
      <c r="I117" s="194"/>
      <c r="J117" s="225">
        <f>BK117</f>
        <v>0</v>
      </c>
      <c r="K117" s="191"/>
      <c r="L117" s="196"/>
      <c r="M117" s="197"/>
      <c r="N117" s="198"/>
      <c r="O117" s="198"/>
      <c r="P117" s="199">
        <f>SUM(P118:P131)</f>
        <v>0</v>
      </c>
      <c r="Q117" s="198"/>
      <c r="R117" s="199">
        <f>SUM(R118:R131)</f>
        <v>0.016249999999999997</v>
      </c>
      <c r="S117" s="198"/>
      <c r="T117" s="200">
        <f>SUM(T118:T131)</f>
        <v>60.464000000000006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81</v>
      </c>
      <c r="AT117" s="202" t="s">
        <v>72</v>
      </c>
      <c r="AU117" s="202" t="s">
        <v>81</v>
      </c>
      <c r="AY117" s="201" t="s">
        <v>127</v>
      </c>
      <c r="BK117" s="203">
        <f>SUM(BK118:BK131)</f>
        <v>0</v>
      </c>
    </row>
    <row r="118" s="2" customFormat="1" ht="24.15" customHeight="1">
      <c r="A118" s="39"/>
      <c r="B118" s="40"/>
      <c r="C118" s="226" t="s">
        <v>181</v>
      </c>
      <c r="D118" s="226" t="s">
        <v>139</v>
      </c>
      <c r="E118" s="227" t="s">
        <v>182</v>
      </c>
      <c r="F118" s="228" t="s">
        <v>183</v>
      </c>
      <c r="G118" s="229" t="s">
        <v>142</v>
      </c>
      <c r="H118" s="230">
        <v>125</v>
      </c>
      <c r="I118" s="231"/>
      <c r="J118" s="232">
        <f>ROUND(I118*H118,2)</f>
        <v>0</v>
      </c>
      <c r="K118" s="233"/>
      <c r="L118" s="45"/>
      <c r="M118" s="234" t="s">
        <v>19</v>
      </c>
      <c r="N118" s="235" t="s">
        <v>44</v>
      </c>
      <c r="O118" s="85"/>
      <c r="P118" s="215">
        <f>O118*H118</f>
        <v>0</v>
      </c>
      <c r="Q118" s="215">
        <v>0.00012999999999999999</v>
      </c>
      <c r="R118" s="215">
        <f>Q118*H118</f>
        <v>0.016249999999999997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134</v>
      </c>
      <c r="AT118" s="217" t="s">
        <v>139</v>
      </c>
      <c r="AU118" s="217" t="s">
        <v>83</v>
      </c>
      <c r="AY118" s="18" t="s">
        <v>127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81</v>
      </c>
      <c r="BK118" s="218">
        <f>ROUND(I118*H118,2)</f>
        <v>0</v>
      </c>
      <c r="BL118" s="18" t="s">
        <v>134</v>
      </c>
      <c r="BM118" s="217" t="s">
        <v>184</v>
      </c>
    </row>
    <row r="119" s="2" customFormat="1">
      <c r="A119" s="39"/>
      <c r="B119" s="40"/>
      <c r="C119" s="41"/>
      <c r="D119" s="219" t="s">
        <v>136</v>
      </c>
      <c r="E119" s="41"/>
      <c r="F119" s="220" t="s">
        <v>183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136</v>
      </c>
      <c r="AU119" s="18" t="s">
        <v>83</v>
      </c>
    </row>
    <row r="120" s="2" customFormat="1" ht="24.15" customHeight="1">
      <c r="A120" s="39"/>
      <c r="B120" s="40"/>
      <c r="C120" s="226" t="s">
        <v>133</v>
      </c>
      <c r="D120" s="226" t="s">
        <v>139</v>
      </c>
      <c r="E120" s="227" t="s">
        <v>185</v>
      </c>
      <c r="F120" s="228" t="s">
        <v>186</v>
      </c>
      <c r="G120" s="229" t="s">
        <v>142</v>
      </c>
      <c r="H120" s="230">
        <v>102</v>
      </c>
      <c r="I120" s="231"/>
      <c r="J120" s="232">
        <f>ROUND(I120*H120,2)</f>
        <v>0</v>
      </c>
      <c r="K120" s="233"/>
      <c r="L120" s="45"/>
      <c r="M120" s="234" t="s">
        <v>19</v>
      </c>
      <c r="N120" s="235" t="s">
        <v>44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0.26100000000000001</v>
      </c>
      <c r="T120" s="216">
        <f>S120*H120</f>
        <v>26.622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134</v>
      </c>
      <c r="AT120" s="217" t="s">
        <v>139</v>
      </c>
      <c r="AU120" s="217" t="s">
        <v>83</v>
      </c>
      <c r="AY120" s="18" t="s">
        <v>127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81</v>
      </c>
      <c r="BK120" s="218">
        <f>ROUND(I120*H120,2)</f>
        <v>0</v>
      </c>
      <c r="BL120" s="18" t="s">
        <v>134</v>
      </c>
      <c r="BM120" s="217" t="s">
        <v>187</v>
      </c>
    </row>
    <row r="121" s="2" customFormat="1">
      <c r="A121" s="39"/>
      <c r="B121" s="40"/>
      <c r="C121" s="41"/>
      <c r="D121" s="219" t="s">
        <v>136</v>
      </c>
      <c r="E121" s="41"/>
      <c r="F121" s="220" t="s">
        <v>186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83</v>
      </c>
    </row>
    <row r="122" s="13" customFormat="1">
      <c r="A122" s="13"/>
      <c r="B122" s="236"/>
      <c r="C122" s="237"/>
      <c r="D122" s="219" t="s">
        <v>144</v>
      </c>
      <c r="E122" s="238" t="s">
        <v>19</v>
      </c>
      <c r="F122" s="239" t="s">
        <v>188</v>
      </c>
      <c r="G122" s="237"/>
      <c r="H122" s="240">
        <v>102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144</v>
      </c>
      <c r="AU122" s="246" t="s">
        <v>83</v>
      </c>
      <c r="AV122" s="13" t="s">
        <v>83</v>
      </c>
      <c r="AW122" s="13" t="s">
        <v>32</v>
      </c>
      <c r="AX122" s="13" t="s">
        <v>81</v>
      </c>
      <c r="AY122" s="246" t="s">
        <v>127</v>
      </c>
    </row>
    <row r="123" s="2" customFormat="1" ht="21.75" customHeight="1">
      <c r="A123" s="39"/>
      <c r="B123" s="40"/>
      <c r="C123" s="226" t="s">
        <v>189</v>
      </c>
      <c r="D123" s="226" t="s">
        <v>139</v>
      </c>
      <c r="E123" s="227" t="s">
        <v>190</v>
      </c>
      <c r="F123" s="228" t="s">
        <v>191</v>
      </c>
      <c r="G123" s="229" t="s">
        <v>160</v>
      </c>
      <c r="H123" s="230">
        <v>15</v>
      </c>
      <c r="I123" s="231"/>
      <c r="J123" s="232">
        <f>ROUND(I123*H123,2)</f>
        <v>0</v>
      </c>
      <c r="K123" s="233"/>
      <c r="L123" s="45"/>
      <c r="M123" s="234" t="s">
        <v>19</v>
      </c>
      <c r="N123" s="235" t="s">
        <v>44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2.2000000000000002</v>
      </c>
      <c r="T123" s="216">
        <f>S123*H123</f>
        <v>33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134</v>
      </c>
      <c r="AT123" s="217" t="s">
        <v>139</v>
      </c>
      <c r="AU123" s="217" t="s">
        <v>83</v>
      </c>
      <c r="AY123" s="18" t="s">
        <v>127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81</v>
      </c>
      <c r="BK123" s="218">
        <f>ROUND(I123*H123,2)</f>
        <v>0</v>
      </c>
      <c r="BL123" s="18" t="s">
        <v>134</v>
      </c>
      <c r="BM123" s="217" t="s">
        <v>192</v>
      </c>
    </row>
    <row r="124" s="2" customFormat="1">
      <c r="A124" s="39"/>
      <c r="B124" s="40"/>
      <c r="C124" s="41"/>
      <c r="D124" s="219" t="s">
        <v>136</v>
      </c>
      <c r="E124" s="41"/>
      <c r="F124" s="220" t="s">
        <v>193</v>
      </c>
      <c r="G124" s="41"/>
      <c r="H124" s="41"/>
      <c r="I124" s="221"/>
      <c r="J124" s="41"/>
      <c r="K124" s="41"/>
      <c r="L124" s="45"/>
      <c r="M124" s="222"/>
      <c r="N124" s="22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83</v>
      </c>
    </row>
    <row r="125" s="2" customFormat="1">
      <c r="A125" s="39"/>
      <c r="B125" s="40"/>
      <c r="C125" s="41"/>
      <c r="D125" s="258" t="s">
        <v>155</v>
      </c>
      <c r="E125" s="41"/>
      <c r="F125" s="259" t="s">
        <v>194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155</v>
      </c>
      <c r="AU125" s="18" t="s">
        <v>83</v>
      </c>
    </row>
    <row r="126" s="2" customFormat="1" ht="24.15" customHeight="1">
      <c r="A126" s="39"/>
      <c r="B126" s="40"/>
      <c r="C126" s="226" t="s">
        <v>179</v>
      </c>
      <c r="D126" s="226" t="s">
        <v>139</v>
      </c>
      <c r="E126" s="227" t="s">
        <v>195</v>
      </c>
      <c r="F126" s="228" t="s">
        <v>196</v>
      </c>
      <c r="G126" s="229" t="s">
        <v>142</v>
      </c>
      <c r="H126" s="230">
        <v>1</v>
      </c>
      <c r="I126" s="231"/>
      <c r="J126" s="232">
        <f>ROUND(I126*H126,2)</f>
        <v>0</v>
      </c>
      <c r="K126" s="233"/>
      <c r="L126" s="45"/>
      <c r="M126" s="234" t="s">
        <v>19</v>
      </c>
      <c r="N126" s="235" t="s">
        <v>44</v>
      </c>
      <c r="O126" s="85"/>
      <c r="P126" s="215">
        <f>O126*H126</f>
        <v>0</v>
      </c>
      <c r="Q126" s="215">
        <v>0</v>
      </c>
      <c r="R126" s="215">
        <f>Q126*H126</f>
        <v>0</v>
      </c>
      <c r="S126" s="215">
        <v>0.075999999999999998</v>
      </c>
      <c r="T126" s="216">
        <f>S126*H126</f>
        <v>0.075999999999999998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134</v>
      </c>
      <c r="AT126" s="217" t="s">
        <v>139</v>
      </c>
      <c r="AU126" s="217" t="s">
        <v>83</v>
      </c>
      <c r="AY126" s="18" t="s">
        <v>127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81</v>
      </c>
      <c r="BK126" s="218">
        <f>ROUND(I126*H126,2)</f>
        <v>0</v>
      </c>
      <c r="BL126" s="18" t="s">
        <v>134</v>
      </c>
      <c r="BM126" s="217" t="s">
        <v>197</v>
      </c>
    </row>
    <row r="127" s="2" customFormat="1">
      <c r="A127" s="39"/>
      <c r="B127" s="40"/>
      <c r="C127" s="41"/>
      <c r="D127" s="219" t="s">
        <v>136</v>
      </c>
      <c r="E127" s="41"/>
      <c r="F127" s="220" t="s">
        <v>196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136</v>
      </c>
      <c r="AU127" s="18" t="s">
        <v>83</v>
      </c>
    </row>
    <row r="128" s="2" customFormat="1" ht="24.15" customHeight="1">
      <c r="A128" s="39"/>
      <c r="B128" s="40"/>
      <c r="C128" s="226" t="s">
        <v>198</v>
      </c>
      <c r="D128" s="226" t="s">
        <v>139</v>
      </c>
      <c r="E128" s="227" t="s">
        <v>199</v>
      </c>
      <c r="F128" s="228" t="s">
        <v>200</v>
      </c>
      <c r="G128" s="229" t="s">
        <v>132</v>
      </c>
      <c r="H128" s="230">
        <v>4</v>
      </c>
      <c r="I128" s="231"/>
      <c r="J128" s="232">
        <f>ROUND(I128*H128,2)</f>
        <v>0</v>
      </c>
      <c r="K128" s="233"/>
      <c r="L128" s="45"/>
      <c r="M128" s="234" t="s">
        <v>19</v>
      </c>
      <c r="N128" s="235" t="s">
        <v>44</v>
      </c>
      <c r="O128" s="85"/>
      <c r="P128" s="215">
        <f>O128*H128</f>
        <v>0</v>
      </c>
      <c r="Q128" s="215">
        <v>0</v>
      </c>
      <c r="R128" s="215">
        <f>Q128*H128</f>
        <v>0</v>
      </c>
      <c r="S128" s="215">
        <v>0.069000000000000006</v>
      </c>
      <c r="T128" s="216">
        <f>S128*H128</f>
        <v>0.27600000000000002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7" t="s">
        <v>134</v>
      </c>
      <c r="AT128" s="217" t="s">
        <v>139</v>
      </c>
      <c r="AU128" s="217" t="s">
        <v>83</v>
      </c>
      <c r="AY128" s="18" t="s">
        <v>127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81</v>
      </c>
      <c r="BK128" s="218">
        <f>ROUND(I128*H128,2)</f>
        <v>0</v>
      </c>
      <c r="BL128" s="18" t="s">
        <v>134</v>
      </c>
      <c r="BM128" s="217" t="s">
        <v>201</v>
      </c>
    </row>
    <row r="129" s="2" customFormat="1">
      <c r="A129" s="39"/>
      <c r="B129" s="40"/>
      <c r="C129" s="41"/>
      <c r="D129" s="219" t="s">
        <v>136</v>
      </c>
      <c r="E129" s="41"/>
      <c r="F129" s="220" t="s">
        <v>200</v>
      </c>
      <c r="G129" s="41"/>
      <c r="H129" s="41"/>
      <c r="I129" s="221"/>
      <c r="J129" s="41"/>
      <c r="K129" s="41"/>
      <c r="L129" s="45"/>
      <c r="M129" s="222"/>
      <c r="N129" s="22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136</v>
      </c>
      <c r="AU129" s="18" t="s">
        <v>83</v>
      </c>
    </row>
    <row r="130" s="2" customFormat="1" ht="24.15" customHeight="1">
      <c r="A130" s="39"/>
      <c r="B130" s="40"/>
      <c r="C130" s="226" t="s">
        <v>202</v>
      </c>
      <c r="D130" s="226" t="s">
        <v>139</v>
      </c>
      <c r="E130" s="227" t="s">
        <v>203</v>
      </c>
      <c r="F130" s="228" t="s">
        <v>204</v>
      </c>
      <c r="G130" s="229" t="s">
        <v>205</v>
      </c>
      <c r="H130" s="230">
        <v>70</v>
      </c>
      <c r="I130" s="231"/>
      <c r="J130" s="232">
        <f>ROUND(I130*H130,2)</f>
        <v>0</v>
      </c>
      <c r="K130" s="233"/>
      <c r="L130" s="45"/>
      <c r="M130" s="234" t="s">
        <v>19</v>
      </c>
      <c r="N130" s="235" t="s">
        <v>44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0.0070000000000000001</v>
      </c>
      <c r="T130" s="216">
        <f>S130*H130</f>
        <v>0.48999999999999999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134</v>
      </c>
      <c r="AT130" s="217" t="s">
        <v>139</v>
      </c>
      <c r="AU130" s="217" t="s">
        <v>83</v>
      </c>
      <c r="AY130" s="18" t="s">
        <v>127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81</v>
      </c>
      <c r="BK130" s="218">
        <f>ROUND(I130*H130,2)</f>
        <v>0</v>
      </c>
      <c r="BL130" s="18" t="s">
        <v>134</v>
      </c>
      <c r="BM130" s="217" t="s">
        <v>206</v>
      </c>
    </row>
    <row r="131" s="2" customFormat="1">
      <c r="A131" s="39"/>
      <c r="B131" s="40"/>
      <c r="C131" s="41"/>
      <c r="D131" s="219" t="s">
        <v>136</v>
      </c>
      <c r="E131" s="41"/>
      <c r="F131" s="220" t="s">
        <v>204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136</v>
      </c>
      <c r="AU131" s="18" t="s">
        <v>83</v>
      </c>
    </row>
    <row r="132" s="12" customFormat="1" ht="22.8" customHeight="1">
      <c r="A132" s="12"/>
      <c r="B132" s="190"/>
      <c r="C132" s="191"/>
      <c r="D132" s="192" t="s">
        <v>72</v>
      </c>
      <c r="E132" s="224" t="s">
        <v>207</v>
      </c>
      <c r="F132" s="224" t="s">
        <v>208</v>
      </c>
      <c r="G132" s="191"/>
      <c r="H132" s="191"/>
      <c r="I132" s="194"/>
      <c r="J132" s="225">
        <f>BK132</f>
        <v>0</v>
      </c>
      <c r="K132" s="191"/>
      <c r="L132" s="196"/>
      <c r="M132" s="197"/>
      <c r="N132" s="198"/>
      <c r="O132" s="198"/>
      <c r="P132" s="199">
        <f>SUM(P133:P144)</f>
        <v>0</v>
      </c>
      <c r="Q132" s="198"/>
      <c r="R132" s="199">
        <f>SUM(R133:R144)</f>
        <v>0</v>
      </c>
      <c r="S132" s="198"/>
      <c r="T132" s="200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81</v>
      </c>
      <c r="AT132" s="202" t="s">
        <v>72</v>
      </c>
      <c r="AU132" s="202" t="s">
        <v>81</v>
      </c>
      <c r="AY132" s="201" t="s">
        <v>127</v>
      </c>
      <c r="BK132" s="203">
        <f>SUM(BK133:BK144)</f>
        <v>0</v>
      </c>
    </row>
    <row r="133" s="2" customFormat="1" ht="16.5" customHeight="1">
      <c r="A133" s="39"/>
      <c r="B133" s="40"/>
      <c r="C133" s="226" t="s">
        <v>209</v>
      </c>
      <c r="D133" s="226" t="s">
        <v>139</v>
      </c>
      <c r="E133" s="227" t="s">
        <v>210</v>
      </c>
      <c r="F133" s="228" t="s">
        <v>211</v>
      </c>
      <c r="G133" s="229" t="s">
        <v>212</v>
      </c>
      <c r="H133" s="230">
        <v>50</v>
      </c>
      <c r="I133" s="231"/>
      <c r="J133" s="232">
        <f>ROUND(I133*H133,2)</f>
        <v>0</v>
      </c>
      <c r="K133" s="233"/>
      <c r="L133" s="45"/>
      <c r="M133" s="234" t="s">
        <v>19</v>
      </c>
      <c r="N133" s="235" t="s">
        <v>44</v>
      </c>
      <c r="O133" s="85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134</v>
      </c>
      <c r="AT133" s="217" t="s">
        <v>139</v>
      </c>
      <c r="AU133" s="217" t="s">
        <v>83</v>
      </c>
      <c r="AY133" s="18" t="s">
        <v>127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81</v>
      </c>
      <c r="BK133" s="218">
        <f>ROUND(I133*H133,2)</f>
        <v>0</v>
      </c>
      <c r="BL133" s="18" t="s">
        <v>134</v>
      </c>
      <c r="BM133" s="217" t="s">
        <v>213</v>
      </c>
    </row>
    <row r="134" s="2" customFormat="1">
      <c r="A134" s="39"/>
      <c r="B134" s="40"/>
      <c r="C134" s="41"/>
      <c r="D134" s="219" t="s">
        <v>136</v>
      </c>
      <c r="E134" s="41"/>
      <c r="F134" s="220" t="s">
        <v>214</v>
      </c>
      <c r="G134" s="41"/>
      <c r="H134" s="41"/>
      <c r="I134" s="221"/>
      <c r="J134" s="41"/>
      <c r="K134" s="41"/>
      <c r="L134" s="45"/>
      <c r="M134" s="222"/>
      <c r="N134" s="223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136</v>
      </c>
      <c r="AU134" s="18" t="s">
        <v>83</v>
      </c>
    </row>
    <row r="135" s="2" customFormat="1">
      <c r="A135" s="39"/>
      <c r="B135" s="40"/>
      <c r="C135" s="41"/>
      <c r="D135" s="258" t="s">
        <v>155</v>
      </c>
      <c r="E135" s="41"/>
      <c r="F135" s="259" t="s">
        <v>215</v>
      </c>
      <c r="G135" s="41"/>
      <c r="H135" s="41"/>
      <c r="I135" s="221"/>
      <c r="J135" s="41"/>
      <c r="K135" s="41"/>
      <c r="L135" s="45"/>
      <c r="M135" s="222"/>
      <c r="N135" s="22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155</v>
      </c>
      <c r="AU135" s="18" t="s">
        <v>83</v>
      </c>
    </row>
    <row r="136" s="2" customFormat="1" ht="16.5" customHeight="1">
      <c r="A136" s="39"/>
      <c r="B136" s="40"/>
      <c r="C136" s="226" t="s">
        <v>216</v>
      </c>
      <c r="D136" s="226" t="s">
        <v>139</v>
      </c>
      <c r="E136" s="227" t="s">
        <v>217</v>
      </c>
      <c r="F136" s="228" t="s">
        <v>218</v>
      </c>
      <c r="G136" s="229" t="s">
        <v>212</v>
      </c>
      <c r="H136" s="230">
        <v>1000</v>
      </c>
      <c r="I136" s="231"/>
      <c r="J136" s="232">
        <f>ROUND(I136*H136,2)</f>
        <v>0</v>
      </c>
      <c r="K136" s="233"/>
      <c r="L136" s="45"/>
      <c r="M136" s="234" t="s">
        <v>19</v>
      </c>
      <c r="N136" s="235" t="s">
        <v>44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134</v>
      </c>
      <c r="AT136" s="217" t="s">
        <v>139</v>
      </c>
      <c r="AU136" s="217" t="s">
        <v>83</v>
      </c>
      <c r="AY136" s="18" t="s">
        <v>127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81</v>
      </c>
      <c r="BK136" s="218">
        <f>ROUND(I136*H136,2)</f>
        <v>0</v>
      </c>
      <c r="BL136" s="18" t="s">
        <v>134</v>
      </c>
      <c r="BM136" s="217" t="s">
        <v>219</v>
      </c>
    </row>
    <row r="137" s="2" customFormat="1">
      <c r="A137" s="39"/>
      <c r="B137" s="40"/>
      <c r="C137" s="41"/>
      <c r="D137" s="219" t="s">
        <v>136</v>
      </c>
      <c r="E137" s="41"/>
      <c r="F137" s="220" t="s">
        <v>220</v>
      </c>
      <c r="G137" s="41"/>
      <c r="H137" s="41"/>
      <c r="I137" s="221"/>
      <c r="J137" s="41"/>
      <c r="K137" s="41"/>
      <c r="L137" s="45"/>
      <c r="M137" s="222"/>
      <c r="N137" s="22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83</v>
      </c>
    </row>
    <row r="138" s="2" customFormat="1">
      <c r="A138" s="39"/>
      <c r="B138" s="40"/>
      <c r="C138" s="41"/>
      <c r="D138" s="258" t="s">
        <v>155</v>
      </c>
      <c r="E138" s="41"/>
      <c r="F138" s="259" t="s">
        <v>221</v>
      </c>
      <c r="G138" s="41"/>
      <c r="H138" s="41"/>
      <c r="I138" s="221"/>
      <c r="J138" s="41"/>
      <c r="K138" s="41"/>
      <c r="L138" s="45"/>
      <c r="M138" s="222"/>
      <c r="N138" s="22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155</v>
      </c>
      <c r="AU138" s="18" t="s">
        <v>83</v>
      </c>
    </row>
    <row r="139" s="2" customFormat="1" ht="16.5" customHeight="1">
      <c r="A139" s="39"/>
      <c r="B139" s="40"/>
      <c r="C139" s="226" t="s">
        <v>222</v>
      </c>
      <c r="D139" s="226" t="s">
        <v>139</v>
      </c>
      <c r="E139" s="227" t="s">
        <v>223</v>
      </c>
      <c r="F139" s="228" t="s">
        <v>224</v>
      </c>
      <c r="G139" s="229" t="s">
        <v>212</v>
      </c>
      <c r="H139" s="230">
        <v>50</v>
      </c>
      <c r="I139" s="231"/>
      <c r="J139" s="232">
        <f>ROUND(I139*H139,2)</f>
        <v>0</v>
      </c>
      <c r="K139" s="233"/>
      <c r="L139" s="45"/>
      <c r="M139" s="234" t="s">
        <v>19</v>
      </c>
      <c r="N139" s="235" t="s">
        <v>44</v>
      </c>
      <c r="O139" s="85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134</v>
      </c>
      <c r="AT139" s="217" t="s">
        <v>139</v>
      </c>
      <c r="AU139" s="217" t="s">
        <v>83</v>
      </c>
      <c r="AY139" s="18" t="s">
        <v>127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81</v>
      </c>
      <c r="BK139" s="218">
        <f>ROUND(I139*H139,2)</f>
        <v>0</v>
      </c>
      <c r="BL139" s="18" t="s">
        <v>134</v>
      </c>
      <c r="BM139" s="217" t="s">
        <v>225</v>
      </c>
    </row>
    <row r="140" s="2" customFormat="1">
      <c r="A140" s="39"/>
      <c r="B140" s="40"/>
      <c r="C140" s="41"/>
      <c r="D140" s="219" t="s">
        <v>136</v>
      </c>
      <c r="E140" s="41"/>
      <c r="F140" s="220" t="s">
        <v>226</v>
      </c>
      <c r="G140" s="41"/>
      <c r="H140" s="41"/>
      <c r="I140" s="221"/>
      <c r="J140" s="41"/>
      <c r="K140" s="41"/>
      <c r="L140" s="45"/>
      <c r="M140" s="222"/>
      <c r="N140" s="22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136</v>
      </c>
      <c r="AU140" s="18" t="s">
        <v>83</v>
      </c>
    </row>
    <row r="141" s="2" customFormat="1">
      <c r="A141" s="39"/>
      <c r="B141" s="40"/>
      <c r="C141" s="41"/>
      <c r="D141" s="258" t="s">
        <v>155</v>
      </c>
      <c r="E141" s="41"/>
      <c r="F141" s="259" t="s">
        <v>227</v>
      </c>
      <c r="G141" s="41"/>
      <c r="H141" s="41"/>
      <c r="I141" s="221"/>
      <c r="J141" s="41"/>
      <c r="K141" s="41"/>
      <c r="L141" s="45"/>
      <c r="M141" s="222"/>
      <c r="N141" s="22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155</v>
      </c>
      <c r="AU141" s="18" t="s">
        <v>83</v>
      </c>
    </row>
    <row r="142" s="2" customFormat="1" ht="24.15" customHeight="1">
      <c r="A142" s="39"/>
      <c r="B142" s="40"/>
      <c r="C142" s="226" t="s">
        <v>228</v>
      </c>
      <c r="D142" s="226" t="s">
        <v>139</v>
      </c>
      <c r="E142" s="227" t="s">
        <v>229</v>
      </c>
      <c r="F142" s="228" t="s">
        <v>230</v>
      </c>
      <c r="G142" s="229" t="s">
        <v>212</v>
      </c>
      <c r="H142" s="230">
        <v>50</v>
      </c>
      <c r="I142" s="231"/>
      <c r="J142" s="232">
        <f>ROUND(I142*H142,2)</f>
        <v>0</v>
      </c>
      <c r="K142" s="233"/>
      <c r="L142" s="45"/>
      <c r="M142" s="234" t="s">
        <v>19</v>
      </c>
      <c r="N142" s="235" t="s">
        <v>44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134</v>
      </c>
      <c r="AT142" s="217" t="s">
        <v>139</v>
      </c>
      <c r="AU142" s="217" t="s">
        <v>83</v>
      </c>
      <c r="AY142" s="18" t="s">
        <v>127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81</v>
      </c>
      <c r="BK142" s="218">
        <f>ROUND(I142*H142,2)</f>
        <v>0</v>
      </c>
      <c r="BL142" s="18" t="s">
        <v>134</v>
      </c>
      <c r="BM142" s="217" t="s">
        <v>231</v>
      </c>
    </row>
    <row r="143" s="2" customFormat="1">
      <c r="A143" s="39"/>
      <c r="B143" s="40"/>
      <c r="C143" s="41"/>
      <c r="D143" s="219" t="s">
        <v>136</v>
      </c>
      <c r="E143" s="41"/>
      <c r="F143" s="220" t="s">
        <v>232</v>
      </c>
      <c r="G143" s="41"/>
      <c r="H143" s="41"/>
      <c r="I143" s="221"/>
      <c r="J143" s="41"/>
      <c r="K143" s="41"/>
      <c r="L143" s="45"/>
      <c r="M143" s="222"/>
      <c r="N143" s="22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83</v>
      </c>
    </row>
    <row r="144" s="2" customFormat="1">
      <c r="A144" s="39"/>
      <c r="B144" s="40"/>
      <c r="C144" s="41"/>
      <c r="D144" s="258" t="s">
        <v>155</v>
      </c>
      <c r="E144" s="41"/>
      <c r="F144" s="259" t="s">
        <v>233</v>
      </c>
      <c r="G144" s="41"/>
      <c r="H144" s="41"/>
      <c r="I144" s="221"/>
      <c r="J144" s="41"/>
      <c r="K144" s="41"/>
      <c r="L144" s="45"/>
      <c r="M144" s="222"/>
      <c r="N144" s="22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155</v>
      </c>
      <c r="AU144" s="18" t="s">
        <v>83</v>
      </c>
    </row>
    <row r="145" s="12" customFormat="1" ht="25.92" customHeight="1">
      <c r="A145" s="12"/>
      <c r="B145" s="190"/>
      <c r="C145" s="191"/>
      <c r="D145" s="192" t="s">
        <v>72</v>
      </c>
      <c r="E145" s="193" t="s">
        <v>234</v>
      </c>
      <c r="F145" s="193" t="s">
        <v>235</v>
      </c>
      <c r="G145" s="191"/>
      <c r="H145" s="191"/>
      <c r="I145" s="194"/>
      <c r="J145" s="195">
        <f>BK145</f>
        <v>0</v>
      </c>
      <c r="K145" s="191"/>
      <c r="L145" s="196"/>
      <c r="M145" s="197"/>
      <c r="N145" s="198"/>
      <c r="O145" s="198"/>
      <c r="P145" s="199">
        <f>P146+P168+P183+P193+P213+P230</f>
        <v>0</v>
      </c>
      <c r="Q145" s="198"/>
      <c r="R145" s="199">
        <f>R146+R168+R183+R193+R213+R230</f>
        <v>5.3569750000000003</v>
      </c>
      <c r="S145" s="198"/>
      <c r="T145" s="200">
        <f>T146+T168+T183+T193+T213+T230</f>
        <v>0.66924000000000006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1" t="s">
        <v>83</v>
      </c>
      <c r="AT145" s="202" t="s">
        <v>72</v>
      </c>
      <c r="AU145" s="202" t="s">
        <v>73</v>
      </c>
      <c r="AY145" s="201" t="s">
        <v>127</v>
      </c>
      <c r="BK145" s="203">
        <f>BK146+BK168+BK183+BK193+BK213+BK230</f>
        <v>0</v>
      </c>
    </row>
    <row r="146" s="12" customFormat="1" ht="22.8" customHeight="1">
      <c r="A146" s="12"/>
      <c r="B146" s="190"/>
      <c r="C146" s="191"/>
      <c r="D146" s="192" t="s">
        <v>72</v>
      </c>
      <c r="E146" s="224" t="s">
        <v>236</v>
      </c>
      <c r="F146" s="224" t="s">
        <v>237</v>
      </c>
      <c r="G146" s="191"/>
      <c r="H146" s="191"/>
      <c r="I146" s="194"/>
      <c r="J146" s="225">
        <f>BK146</f>
        <v>0</v>
      </c>
      <c r="K146" s="191"/>
      <c r="L146" s="196"/>
      <c r="M146" s="197"/>
      <c r="N146" s="198"/>
      <c r="O146" s="198"/>
      <c r="P146" s="199">
        <f>SUM(P147:P167)</f>
        <v>0</v>
      </c>
      <c r="Q146" s="198"/>
      <c r="R146" s="199">
        <f>SUM(R147:R167)</f>
        <v>3.008435</v>
      </c>
      <c r="S146" s="198"/>
      <c r="T146" s="200">
        <f>SUM(T147:T167)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83</v>
      </c>
      <c r="AT146" s="202" t="s">
        <v>72</v>
      </c>
      <c r="AU146" s="202" t="s">
        <v>81</v>
      </c>
      <c r="AY146" s="201" t="s">
        <v>127</v>
      </c>
      <c r="BK146" s="203">
        <f>SUM(BK147:BK167)</f>
        <v>0</v>
      </c>
    </row>
    <row r="147" s="2" customFormat="1" ht="16.5" customHeight="1">
      <c r="A147" s="39"/>
      <c r="B147" s="40"/>
      <c r="C147" s="226" t="s">
        <v>238</v>
      </c>
      <c r="D147" s="226" t="s">
        <v>139</v>
      </c>
      <c r="E147" s="227" t="s">
        <v>239</v>
      </c>
      <c r="F147" s="228" t="s">
        <v>240</v>
      </c>
      <c r="G147" s="229" t="s">
        <v>142</v>
      </c>
      <c r="H147" s="230">
        <v>59.450000000000003</v>
      </c>
      <c r="I147" s="231"/>
      <c r="J147" s="232">
        <f>ROUND(I147*H147,2)</f>
        <v>0</v>
      </c>
      <c r="K147" s="233"/>
      <c r="L147" s="45"/>
      <c r="M147" s="234" t="s">
        <v>19</v>
      </c>
      <c r="N147" s="235" t="s">
        <v>44</v>
      </c>
      <c r="O147" s="85"/>
      <c r="P147" s="215">
        <f>O147*H147</f>
        <v>0</v>
      </c>
      <c r="Q147" s="215">
        <v>0.026179999999999998</v>
      </c>
      <c r="R147" s="215">
        <f>Q147*H147</f>
        <v>1.5564009999999999</v>
      </c>
      <c r="S147" s="215">
        <v>0</v>
      </c>
      <c r="T147" s="21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7" t="s">
        <v>134</v>
      </c>
      <c r="AT147" s="217" t="s">
        <v>139</v>
      </c>
      <c r="AU147" s="217" t="s">
        <v>83</v>
      </c>
      <c r="AY147" s="18" t="s">
        <v>127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81</v>
      </c>
      <c r="BK147" s="218">
        <f>ROUND(I147*H147,2)</f>
        <v>0</v>
      </c>
      <c r="BL147" s="18" t="s">
        <v>134</v>
      </c>
      <c r="BM147" s="217" t="s">
        <v>241</v>
      </c>
    </row>
    <row r="148" s="2" customFormat="1">
      <c r="A148" s="39"/>
      <c r="B148" s="40"/>
      <c r="C148" s="41"/>
      <c r="D148" s="219" t="s">
        <v>136</v>
      </c>
      <c r="E148" s="41"/>
      <c r="F148" s="220" t="s">
        <v>242</v>
      </c>
      <c r="G148" s="41"/>
      <c r="H148" s="41"/>
      <c r="I148" s="221"/>
      <c r="J148" s="41"/>
      <c r="K148" s="41"/>
      <c r="L148" s="45"/>
      <c r="M148" s="222"/>
      <c r="N148" s="223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136</v>
      </c>
      <c r="AU148" s="18" t="s">
        <v>83</v>
      </c>
    </row>
    <row r="149" s="2" customFormat="1">
      <c r="A149" s="39"/>
      <c r="B149" s="40"/>
      <c r="C149" s="41"/>
      <c r="D149" s="258" t="s">
        <v>155</v>
      </c>
      <c r="E149" s="41"/>
      <c r="F149" s="259" t="s">
        <v>243</v>
      </c>
      <c r="G149" s="41"/>
      <c r="H149" s="41"/>
      <c r="I149" s="221"/>
      <c r="J149" s="41"/>
      <c r="K149" s="41"/>
      <c r="L149" s="45"/>
      <c r="M149" s="222"/>
      <c r="N149" s="22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155</v>
      </c>
      <c r="AU149" s="18" t="s">
        <v>83</v>
      </c>
    </row>
    <row r="150" s="13" customFormat="1">
      <c r="A150" s="13"/>
      <c r="B150" s="236"/>
      <c r="C150" s="237"/>
      <c r="D150" s="219" t="s">
        <v>144</v>
      </c>
      <c r="E150" s="238" t="s">
        <v>19</v>
      </c>
      <c r="F150" s="239" t="s">
        <v>244</v>
      </c>
      <c r="G150" s="237"/>
      <c r="H150" s="240">
        <v>100.65000000000001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144</v>
      </c>
      <c r="AU150" s="246" t="s">
        <v>83</v>
      </c>
      <c r="AV150" s="13" t="s">
        <v>83</v>
      </c>
      <c r="AW150" s="13" t="s">
        <v>32</v>
      </c>
      <c r="AX150" s="13" t="s">
        <v>73</v>
      </c>
      <c r="AY150" s="246" t="s">
        <v>127</v>
      </c>
    </row>
    <row r="151" s="13" customFormat="1">
      <c r="A151" s="13"/>
      <c r="B151" s="236"/>
      <c r="C151" s="237"/>
      <c r="D151" s="219" t="s">
        <v>144</v>
      </c>
      <c r="E151" s="238" t="s">
        <v>19</v>
      </c>
      <c r="F151" s="239" t="s">
        <v>245</v>
      </c>
      <c r="G151" s="237"/>
      <c r="H151" s="240">
        <v>-30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144</v>
      </c>
      <c r="AU151" s="246" t="s">
        <v>83</v>
      </c>
      <c r="AV151" s="13" t="s">
        <v>83</v>
      </c>
      <c r="AW151" s="13" t="s">
        <v>32</v>
      </c>
      <c r="AX151" s="13" t="s">
        <v>73</v>
      </c>
      <c r="AY151" s="246" t="s">
        <v>127</v>
      </c>
    </row>
    <row r="152" s="13" customFormat="1">
      <c r="A152" s="13"/>
      <c r="B152" s="236"/>
      <c r="C152" s="237"/>
      <c r="D152" s="219" t="s">
        <v>144</v>
      </c>
      <c r="E152" s="238" t="s">
        <v>19</v>
      </c>
      <c r="F152" s="239" t="s">
        <v>246</v>
      </c>
      <c r="G152" s="237"/>
      <c r="H152" s="240">
        <v>-11.199999999999999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144</v>
      </c>
      <c r="AU152" s="246" t="s">
        <v>83</v>
      </c>
      <c r="AV152" s="13" t="s">
        <v>83</v>
      </c>
      <c r="AW152" s="13" t="s">
        <v>32</v>
      </c>
      <c r="AX152" s="13" t="s">
        <v>73</v>
      </c>
      <c r="AY152" s="246" t="s">
        <v>127</v>
      </c>
    </row>
    <row r="153" s="14" customFormat="1">
      <c r="A153" s="14"/>
      <c r="B153" s="247"/>
      <c r="C153" s="248"/>
      <c r="D153" s="219" t="s">
        <v>144</v>
      </c>
      <c r="E153" s="249" t="s">
        <v>19</v>
      </c>
      <c r="F153" s="250" t="s">
        <v>149</v>
      </c>
      <c r="G153" s="248"/>
      <c r="H153" s="251">
        <v>59.450000000000003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144</v>
      </c>
      <c r="AU153" s="257" t="s">
        <v>83</v>
      </c>
      <c r="AV153" s="14" t="s">
        <v>134</v>
      </c>
      <c r="AW153" s="14" t="s">
        <v>32</v>
      </c>
      <c r="AX153" s="14" t="s">
        <v>81</v>
      </c>
      <c r="AY153" s="257" t="s">
        <v>127</v>
      </c>
    </row>
    <row r="154" s="2" customFormat="1" ht="24.15" customHeight="1">
      <c r="A154" s="39"/>
      <c r="B154" s="40"/>
      <c r="C154" s="226" t="s">
        <v>247</v>
      </c>
      <c r="D154" s="226" t="s">
        <v>139</v>
      </c>
      <c r="E154" s="227" t="s">
        <v>248</v>
      </c>
      <c r="F154" s="228" t="s">
        <v>249</v>
      </c>
      <c r="G154" s="229" t="s">
        <v>142</v>
      </c>
      <c r="H154" s="230">
        <v>115</v>
      </c>
      <c r="I154" s="231"/>
      <c r="J154" s="232">
        <f>ROUND(I154*H154,2)</f>
        <v>0</v>
      </c>
      <c r="K154" s="233"/>
      <c r="L154" s="45"/>
      <c r="M154" s="234" t="s">
        <v>19</v>
      </c>
      <c r="N154" s="235" t="s">
        <v>44</v>
      </c>
      <c r="O154" s="85"/>
      <c r="P154" s="215">
        <f>O154*H154</f>
        <v>0</v>
      </c>
      <c r="Q154" s="215">
        <v>0.00125</v>
      </c>
      <c r="R154" s="215">
        <f>Q154*H154</f>
        <v>0.14375000000000002</v>
      </c>
      <c r="S154" s="215">
        <v>0</v>
      </c>
      <c r="T154" s="21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7" t="s">
        <v>250</v>
      </c>
      <c r="AT154" s="217" t="s">
        <v>139</v>
      </c>
      <c r="AU154" s="217" t="s">
        <v>83</v>
      </c>
      <c r="AY154" s="18" t="s">
        <v>127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81</v>
      </c>
      <c r="BK154" s="218">
        <f>ROUND(I154*H154,2)</f>
        <v>0</v>
      </c>
      <c r="BL154" s="18" t="s">
        <v>250</v>
      </c>
      <c r="BM154" s="217" t="s">
        <v>251</v>
      </c>
    </row>
    <row r="155" s="2" customFormat="1">
      <c r="A155" s="39"/>
      <c r="B155" s="40"/>
      <c r="C155" s="41"/>
      <c r="D155" s="219" t="s">
        <v>136</v>
      </c>
      <c r="E155" s="41"/>
      <c r="F155" s="220" t="s">
        <v>249</v>
      </c>
      <c r="G155" s="41"/>
      <c r="H155" s="41"/>
      <c r="I155" s="221"/>
      <c r="J155" s="41"/>
      <c r="K155" s="41"/>
      <c r="L155" s="45"/>
      <c r="M155" s="222"/>
      <c r="N155" s="22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136</v>
      </c>
      <c r="AU155" s="18" t="s">
        <v>83</v>
      </c>
    </row>
    <row r="156" s="2" customFormat="1" ht="16.5" customHeight="1">
      <c r="A156" s="39"/>
      <c r="B156" s="40"/>
      <c r="C156" s="204" t="s">
        <v>252</v>
      </c>
      <c r="D156" s="204" t="s">
        <v>129</v>
      </c>
      <c r="E156" s="205" t="s">
        <v>253</v>
      </c>
      <c r="F156" s="206" t="s">
        <v>254</v>
      </c>
      <c r="G156" s="207" t="s">
        <v>142</v>
      </c>
      <c r="H156" s="208">
        <v>126.5</v>
      </c>
      <c r="I156" s="209"/>
      <c r="J156" s="210">
        <f>ROUND(I156*H156,2)</f>
        <v>0</v>
      </c>
      <c r="K156" s="211"/>
      <c r="L156" s="212"/>
      <c r="M156" s="213" t="s">
        <v>19</v>
      </c>
      <c r="N156" s="214" t="s">
        <v>44</v>
      </c>
      <c r="O156" s="85"/>
      <c r="P156" s="215">
        <f>O156*H156</f>
        <v>0</v>
      </c>
      <c r="Q156" s="215">
        <v>0.0080000000000000002</v>
      </c>
      <c r="R156" s="215">
        <f>Q156*H156</f>
        <v>1.012</v>
      </c>
      <c r="S156" s="215">
        <v>0</v>
      </c>
      <c r="T156" s="21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7" t="s">
        <v>255</v>
      </c>
      <c r="AT156" s="217" t="s">
        <v>129</v>
      </c>
      <c r="AU156" s="217" t="s">
        <v>83</v>
      </c>
      <c r="AY156" s="18" t="s">
        <v>127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81</v>
      </c>
      <c r="BK156" s="218">
        <f>ROUND(I156*H156,2)</f>
        <v>0</v>
      </c>
      <c r="BL156" s="18" t="s">
        <v>250</v>
      </c>
      <c r="BM156" s="217" t="s">
        <v>256</v>
      </c>
    </row>
    <row r="157" s="2" customFormat="1">
      <c r="A157" s="39"/>
      <c r="B157" s="40"/>
      <c r="C157" s="41"/>
      <c r="D157" s="219" t="s">
        <v>136</v>
      </c>
      <c r="E157" s="41"/>
      <c r="F157" s="220" t="s">
        <v>254</v>
      </c>
      <c r="G157" s="41"/>
      <c r="H157" s="41"/>
      <c r="I157" s="221"/>
      <c r="J157" s="41"/>
      <c r="K157" s="41"/>
      <c r="L157" s="45"/>
      <c r="M157" s="222"/>
      <c r="N157" s="22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136</v>
      </c>
      <c r="AU157" s="18" t="s">
        <v>83</v>
      </c>
    </row>
    <row r="158" s="13" customFormat="1">
      <c r="A158" s="13"/>
      <c r="B158" s="236"/>
      <c r="C158" s="237"/>
      <c r="D158" s="219" t="s">
        <v>144</v>
      </c>
      <c r="E158" s="238" t="s">
        <v>19</v>
      </c>
      <c r="F158" s="239" t="s">
        <v>257</v>
      </c>
      <c r="G158" s="237"/>
      <c r="H158" s="240">
        <v>126.5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144</v>
      </c>
      <c r="AU158" s="246" t="s">
        <v>83</v>
      </c>
      <c r="AV158" s="13" t="s">
        <v>83</v>
      </c>
      <c r="AW158" s="13" t="s">
        <v>32</v>
      </c>
      <c r="AX158" s="13" t="s">
        <v>81</v>
      </c>
      <c r="AY158" s="246" t="s">
        <v>127</v>
      </c>
    </row>
    <row r="159" s="2" customFormat="1" ht="24.15" customHeight="1">
      <c r="A159" s="39"/>
      <c r="B159" s="40"/>
      <c r="C159" s="226" t="s">
        <v>258</v>
      </c>
      <c r="D159" s="226" t="s">
        <v>139</v>
      </c>
      <c r="E159" s="227" t="s">
        <v>259</v>
      </c>
      <c r="F159" s="228" t="s">
        <v>260</v>
      </c>
      <c r="G159" s="229" t="s">
        <v>205</v>
      </c>
      <c r="H159" s="230">
        <v>3</v>
      </c>
      <c r="I159" s="231"/>
      <c r="J159" s="232">
        <f>ROUND(I159*H159,2)</f>
        <v>0</v>
      </c>
      <c r="K159" s="233"/>
      <c r="L159" s="45"/>
      <c r="M159" s="234" t="s">
        <v>19</v>
      </c>
      <c r="N159" s="235" t="s">
        <v>44</v>
      </c>
      <c r="O159" s="85"/>
      <c r="P159" s="215">
        <f>O159*H159</f>
        <v>0</v>
      </c>
      <c r="Q159" s="215">
        <v>0.01874</v>
      </c>
      <c r="R159" s="215">
        <f>Q159*H159</f>
        <v>0.056219999999999999</v>
      </c>
      <c r="S159" s="215">
        <v>0</v>
      </c>
      <c r="T159" s="21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7" t="s">
        <v>250</v>
      </c>
      <c r="AT159" s="217" t="s">
        <v>139</v>
      </c>
      <c r="AU159" s="217" t="s">
        <v>83</v>
      </c>
      <c r="AY159" s="18" t="s">
        <v>127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81</v>
      </c>
      <c r="BK159" s="218">
        <f>ROUND(I159*H159,2)</f>
        <v>0</v>
      </c>
      <c r="BL159" s="18" t="s">
        <v>250</v>
      </c>
      <c r="BM159" s="217" t="s">
        <v>261</v>
      </c>
    </row>
    <row r="160" s="2" customFormat="1">
      <c r="A160" s="39"/>
      <c r="B160" s="40"/>
      <c r="C160" s="41"/>
      <c r="D160" s="219" t="s">
        <v>136</v>
      </c>
      <c r="E160" s="41"/>
      <c r="F160" s="220" t="s">
        <v>260</v>
      </c>
      <c r="G160" s="41"/>
      <c r="H160" s="41"/>
      <c r="I160" s="221"/>
      <c r="J160" s="41"/>
      <c r="K160" s="41"/>
      <c r="L160" s="45"/>
      <c r="M160" s="222"/>
      <c r="N160" s="22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136</v>
      </c>
      <c r="AU160" s="18" t="s">
        <v>83</v>
      </c>
    </row>
    <row r="161" s="2" customFormat="1" ht="16.5" customHeight="1">
      <c r="A161" s="39"/>
      <c r="B161" s="40"/>
      <c r="C161" s="226" t="s">
        <v>262</v>
      </c>
      <c r="D161" s="226" t="s">
        <v>139</v>
      </c>
      <c r="E161" s="227" t="s">
        <v>263</v>
      </c>
      <c r="F161" s="228" t="s">
        <v>264</v>
      </c>
      <c r="G161" s="229" t="s">
        <v>132</v>
      </c>
      <c r="H161" s="230">
        <v>7</v>
      </c>
      <c r="I161" s="231"/>
      <c r="J161" s="232">
        <f>ROUND(I161*H161,2)</f>
        <v>0</v>
      </c>
      <c r="K161" s="233"/>
      <c r="L161" s="45"/>
      <c r="M161" s="234" t="s">
        <v>19</v>
      </c>
      <c r="N161" s="235" t="s">
        <v>44</v>
      </c>
      <c r="O161" s="85"/>
      <c r="P161" s="215">
        <f>O161*H161</f>
        <v>0</v>
      </c>
      <c r="Q161" s="215">
        <v>0.00022000000000000001</v>
      </c>
      <c r="R161" s="215">
        <f>Q161*H161</f>
        <v>0.0015400000000000001</v>
      </c>
      <c r="S161" s="215">
        <v>0</v>
      </c>
      <c r="T161" s="21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7" t="s">
        <v>250</v>
      </c>
      <c r="AT161" s="217" t="s">
        <v>139</v>
      </c>
      <c r="AU161" s="217" t="s">
        <v>83</v>
      </c>
      <c r="AY161" s="18" t="s">
        <v>127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81</v>
      </c>
      <c r="BK161" s="218">
        <f>ROUND(I161*H161,2)</f>
        <v>0</v>
      </c>
      <c r="BL161" s="18" t="s">
        <v>250</v>
      </c>
      <c r="BM161" s="217" t="s">
        <v>265</v>
      </c>
    </row>
    <row r="162" s="2" customFormat="1">
      <c r="A162" s="39"/>
      <c r="B162" s="40"/>
      <c r="C162" s="41"/>
      <c r="D162" s="219" t="s">
        <v>136</v>
      </c>
      <c r="E162" s="41"/>
      <c r="F162" s="220" t="s">
        <v>266</v>
      </c>
      <c r="G162" s="41"/>
      <c r="H162" s="41"/>
      <c r="I162" s="221"/>
      <c r="J162" s="41"/>
      <c r="K162" s="41"/>
      <c r="L162" s="45"/>
      <c r="M162" s="222"/>
      <c r="N162" s="22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136</v>
      </c>
      <c r="AU162" s="18" t="s">
        <v>83</v>
      </c>
    </row>
    <row r="163" s="2" customFormat="1">
      <c r="A163" s="39"/>
      <c r="B163" s="40"/>
      <c r="C163" s="41"/>
      <c r="D163" s="258" t="s">
        <v>155</v>
      </c>
      <c r="E163" s="41"/>
      <c r="F163" s="259" t="s">
        <v>267</v>
      </c>
      <c r="G163" s="41"/>
      <c r="H163" s="41"/>
      <c r="I163" s="221"/>
      <c r="J163" s="41"/>
      <c r="K163" s="41"/>
      <c r="L163" s="45"/>
      <c r="M163" s="222"/>
      <c r="N163" s="22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155</v>
      </c>
      <c r="AU163" s="18" t="s">
        <v>83</v>
      </c>
    </row>
    <row r="164" s="2" customFormat="1" ht="16.5" customHeight="1">
      <c r="A164" s="39"/>
      <c r="B164" s="40"/>
      <c r="C164" s="226" t="s">
        <v>268</v>
      </c>
      <c r="D164" s="226" t="s">
        <v>139</v>
      </c>
      <c r="E164" s="227" t="s">
        <v>269</v>
      </c>
      <c r="F164" s="228" t="s">
        <v>270</v>
      </c>
      <c r="G164" s="229" t="s">
        <v>205</v>
      </c>
      <c r="H164" s="230">
        <v>85.799999999999997</v>
      </c>
      <c r="I164" s="231"/>
      <c r="J164" s="232">
        <f>ROUND(I164*H164,2)</f>
        <v>0</v>
      </c>
      <c r="K164" s="233"/>
      <c r="L164" s="45"/>
      <c r="M164" s="234" t="s">
        <v>19</v>
      </c>
      <c r="N164" s="235" t="s">
        <v>44</v>
      </c>
      <c r="O164" s="85"/>
      <c r="P164" s="215">
        <f>O164*H164</f>
        <v>0</v>
      </c>
      <c r="Q164" s="215">
        <v>0.0027799999999999999</v>
      </c>
      <c r="R164" s="215">
        <f>Q164*H164</f>
        <v>0.23852399999999999</v>
      </c>
      <c r="S164" s="215">
        <v>0</v>
      </c>
      <c r="T164" s="21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7" t="s">
        <v>250</v>
      </c>
      <c r="AT164" s="217" t="s">
        <v>139</v>
      </c>
      <c r="AU164" s="217" t="s">
        <v>83</v>
      </c>
      <c r="AY164" s="18" t="s">
        <v>127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81</v>
      </c>
      <c r="BK164" s="218">
        <f>ROUND(I164*H164,2)</f>
        <v>0</v>
      </c>
      <c r="BL164" s="18" t="s">
        <v>250</v>
      </c>
      <c r="BM164" s="217" t="s">
        <v>271</v>
      </c>
    </row>
    <row r="165" s="2" customFormat="1">
      <c r="A165" s="39"/>
      <c r="B165" s="40"/>
      <c r="C165" s="41"/>
      <c r="D165" s="219" t="s">
        <v>136</v>
      </c>
      <c r="E165" s="41"/>
      <c r="F165" s="220" t="s">
        <v>272</v>
      </c>
      <c r="G165" s="41"/>
      <c r="H165" s="41"/>
      <c r="I165" s="221"/>
      <c r="J165" s="41"/>
      <c r="K165" s="41"/>
      <c r="L165" s="45"/>
      <c r="M165" s="222"/>
      <c r="N165" s="223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136</v>
      </c>
      <c r="AU165" s="18" t="s">
        <v>83</v>
      </c>
    </row>
    <row r="166" s="2" customFormat="1">
      <c r="A166" s="39"/>
      <c r="B166" s="40"/>
      <c r="C166" s="41"/>
      <c r="D166" s="258" t="s">
        <v>155</v>
      </c>
      <c r="E166" s="41"/>
      <c r="F166" s="259" t="s">
        <v>273</v>
      </c>
      <c r="G166" s="41"/>
      <c r="H166" s="41"/>
      <c r="I166" s="221"/>
      <c r="J166" s="41"/>
      <c r="K166" s="41"/>
      <c r="L166" s="45"/>
      <c r="M166" s="222"/>
      <c r="N166" s="22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155</v>
      </c>
      <c r="AU166" s="18" t="s">
        <v>83</v>
      </c>
    </row>
    <row r="167" s="13" customFormat="1">
      <c r="A167" s="13"/>
      <c r="B167" s="236"/>
      <c r="C167" s="237"/>
      <c r="D167" s="219" t="s">
        <v>144</v>
      </c>
      <c r="E167" s="238" t="s">
        <v>19</v>
      </c>
      <c r="F167" s="239" t="s">
        <v>274</v>
      </c>
      <c r="G167" s="237"/>
      <c r="H167" s="240">
        <v>85.799999999999997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144</v>
      </c>
      <c r="AU167" s="246" t="s">
        <v>83</v>
      </c>
      <c r="AV167" s="13" t="s">
        <v>83</v>
      </c>
      <c r="AW167" s="13" t="s">
        <v>32</v>
      </c>
      <c r="AX167" s="13" t="s">
        <v>81</v>
      </c>
      <c r="AY167" s="246" t="s">
        <v>127</v>
      </c>
    </row>
    <row r="168" s="12" customFormat="1" ht="22.8" customHeight="1">
      <c r="A168" s="12"/>
      <c r="B168" s="190"/>
      <c r="C168" s="191"/>
      <c r="D168" s="192" t="s">
        <v>72</v>
      </c>
      <c r="E168" s="224" t="s">
        <v>275</v>
      </c>
      <c r="F168" s="224" t="s">
        <v>276</v>
      </c>
      <c r="G168" s="191"/>
      <c r="H168" s="191"/>
      <c r="I168" s="194"/>
      <c r="J168" s="225">
        <f>BK168</f>
        <v>0</v>
      </c>
      <c r="K168" s="191"/>
      <c r="L168" s="196"/>
      <c r="M168" s="197"/>
      <c r="N168" s="198"/>
      <c r="O168" s="198"/>
      <c r="P168" s="199">
        <f>SUM(P169:P182)</f>
        <v>0</v>
      </c>
      <c r="Q168" s="198"/>
      <c r="R168" s="199">
        <f>SUM(R169:R182)</f>
        <v>0.13491999999999998</v>
      </c>
      <c r="S168" s="198"/>
      <c r="T168" s="200">
        <f>SUM(T169:T182)</f>
        <v>0.14119999999999999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83</v>
      </c>
      <c r="AT168" s="202" t="s">
        <v>72</v>
      </c>
      <c r="AU168" s="202" t="s">
        <v>81</v>
      </c>
      <c r="AY168" s="201" t="s">
        <v>127</v>
      </c>
      <c r="BK168" s="203">
        <f>SUM(BK169:BK182)</f>
        <v>0</v>
      </c>
    </row>
    <row r="169" s="2" customFormat="1" ht="16.5" customHeight="1">
      <c r="A169" s="39"/>
      <c r="B169" s="40"/>
      <c r="C169" s="226" t="s">
        <v>277</v>
      </c>
      <c r="D169" s="226" t="s">
        <v>139</v>
      </c>
      <c r="E169" s="227" t="s">
        <v>278</v>
      </c>
      <c r="F169" s="228" t="s">
        <v>279</v>
      </c>
      <c r="G169" s="229" t="s">
        <v>142</v>
      </c>
      <c r="H169" s="230">
        <v>4</v>
      </c>
      <c r="I169" s="231"/>
      <c r="J169" s="232">
        <f>ROUND(I169*H169,2)</f>
        <v>0</v>
      </c>
      <c r="K169" s="233"/>
      <c r="L169" s="45"/>
      <c r="M169" s="234" t="s">
        <v>19</v>
      </c>
      <c r="N169" s="235" t="s">
        <v>44</v>
      </c>
      <c r="O169" s="85"/>
      <c r="P169" s="215">
        <f>O169*H169</f>
        <v>0</v>
      </c>
      <c r="Q169" s="215">
        <v>0.00029999999999999997</v>
      </c>
      <c r="R169" s="215">
        <f>Q169*H169</f>
        <v>0.0011999999999999999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250</v>
      </c>
      <c r="AT169" s="217" t="s">
        <v>139</v>
      </c>
      <c r="AU169" s="217" t="s">
        <v>83</v>
      </c>
      <c r="AY169" s="18" t="s">
        <v>127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81</v>
      </c>
      <c r="BK169" s="218">
        <f>ROUND(I169*H169,2)</f>
        <v>0</v>
      </c>
      <c r="BL169" s="18" t="s">
        <v>250</v>
      </c>
      <c r="BM169" s="217" t="s">
        <v>280</v>
      </c>
    </row>
    <row r="170" s="2" customFormat="1">
      <c r="A170" s="39"/>
      <c r="B170" s="40"/>
      <c r="C170" s="41"/>
      <c r="D170" s="219" t="s">
        <v>136</v>
      </c>
      <c r="E170" s="41"/>
      <c r="F170" s="220" t="s">
        <v>279</v>
      </c>
      <c r="G170" s="41"/>
      <c r="H170" s="41"/>
      <c r="I170" s="221"/>
      <c r="J170" s="41"/>
      <c r="K170" s="41"/>
      <c r="L170" s="45"/>
      <c r="M170" s="222"/>
      <c r="N170" s="22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136</v>
      </c>
      <c r="AU170" s="18" t="s">
        <v>83</v>
      </c>
    </row>
    <row r="171" s="2" customFormat="1" ht="16.5" customHeight="1">
      <c r="A171" s="39"/>
      <c r="B171" s="40"/>
      <c r="C171" s="226" t="s">
        <v>7</v>
      </c>
      <c r="D171" s="226" t="s">
        <v>139</v>
      </c>
      <c r="E171" s="227" t="s">
        <v>281</v>
      </c>
      <c r="F171" s="228" t="s">
        <v>282</v>
      </c>
      <c r="G171" s="229" t="s">
        <v>142</v>
      </c>
      <c r="H171" s="230">
        <v>4</v>
      </c>
      <c r="I171" s="231"/>
      <c r="J171" s="232">
        <f>ROUND(I171*H171,2)</f>
        <v>0</v>
      </c>
      <c r="K171" s="233"/>
      <c r="L171" s="45"/>
      <c r="M171" s="234" t="s">
        <v>19</v>
      </c>
      <c r="N171" s="235" t="s">
        <v>44</v>
      </c>
      <c r="O171" s="85"/>
      <c r="P171" s="215">
        <f>O171*H171</f>
        <v>0</v>
      </c>
      <c r="Q171" s="215">
        <v>0</v>
      </c>
      <c r="R171" s="215">
        <f>Q171*H171</f>
        <v>0</v>
      </c>
      <c r="S171" s="215">
        <v>0.035299999999999998</v>
      </c>
      <c r="T171" s="216">
        <f>S171*H171</f>
        <v>0.14119999999999999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7" t="s">
        <v>250</v>
      </c>
      <c r="AT171" s="217" t="s">
        <v>139</v>
      </c>
      <c r="AU171" s="217" t="s">
        <v>83</v>
      </c>
      <c r="AY171" s="18" t="s">
        <v>127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81</v>
      </c>
      <c r="BK171" s="218">
        <f>ROUND(I171*H171,2)</f>
        <v>0</v>
      </c>
      <c r="BL171" s="18" t="s">
        <v>250</v>
      </c>
      <c r="BM171" s="217" t="s">
        <v>283</v>
      </c>
    </row>
    <row r="172" s="2" customFormat="1">
      <c r="A172" s="39"/>
      <c r="B172" s="40"/>
      <c r="C172" s="41"/>
      <c r="D172" s="219" t="s">
        <v>136</v>
      </c>
      <c r="E172" s="41"/>
      <c r="F172" s="220" t="s">
        <v>282</v>
      </c>
      <c r="G172" s="41"/>
      <c r="H172" s="41"/>
      <c r="I172" s="221"/>
      <c r="J172" s="41"/>
      <c r="K172" s="41"/>
      <c r="L172" s="45"/>
      <c r="M172" s="222"/>
      <c r="N172" s="22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83</v>
      </c>
    </row>
    <row r="173" s="2" customFormat="1" ht="24.15" customHeight="1">
      <c r="A173" s="39"/>
      <c r="B173" s="40"/>
      <c r="C173" s="226" t="s">
        <v>284</v>
      </c>
      <c r="D173" s="226" t="s">
        <v>139</v>
      </c>
      <c r="E173" s="227" t="s">
        <v>285</v>
      </c>
      <c r="F173" s="228" t="s">
        <v>286</v>
      </c>
      <c r="G173" s="229" t="s">
        <v>142</v>
      </c>
      <c r="H173" s="230">
        <v>4</v>
      </c>
      <c r="I173" s="231"/>
      <c r="J173" s="232">
        <f>ROUND(I173*H173,2)</f>
        <v>0</v>
      </c>
      <c r="K173" s="233"/>
      <c r="L173" s="45"/>
      <c r="M173" s="234" t="s">
        <v>19</v>
      </c>
      <c r="N173" s="235" t="s">
        <v>44</v>
      </c>
      <c r="O173" s="85"/>
      <c r="P173" s="215">
        <f>O173*H173</f>
        <v>0</v>
      </c>
      <c r="Q173" s="215">
        <v>0.0089999999999999993</v>
      </c>
      <c r="R173" s="215">
        <f>Q173*H173</f>
        <v>0.035999999999999997</v>
      </c>
      <c r="S173" s="215">
        <v>0</v>
      </c>
      <c r="T173" s="21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7" t="s">
        <v>250</v>
      </c>
      <c r="AT173" s="217" t="s">
        <v>139</v>
      </c>
      <c r="AU173" s="217" t="s">
        <v>83</v>
      </c>
      <c r="AY173" s="18" t="s">
        <v>127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81</v>
      </c>
      <c r="BK173" s="218">
        <f>ROUND(I173*H173,2)</f>
        <v>0</v>
      </c>
      <c r="BL173" s="18" t="s">
        <v>250</v>
      </c>
      <c r="BM173" s="217" t="s">
        <v>287</v>
      </c>
    </row>
    <row r="174" s="2" customFormat="1">
      <c r="A174" s="39"/>
      <c r="B174" s="40"/>
      <c r="C174" s="41"/>
      <c r="D174" s="219" t="s">
        <v>136</v>
      </c>
      <c r="E174" s="41"/>
      <c r="F174" s="220" t="s">
        <v>286</v>
      </c>
      <c r="G174" s="41"/>
      <c r="H174" s="41"/>
      <c r="I174" s="221"/>
      <c r="J174" s="41"/>
      <c r="K174" s="41"/>
      <c r="L174" s="45"/>
      <c r="M174" s="222"/>
      <c r="N174" s="223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136</v>
      </c>
      <c r="AU174" s="18" t="s">
        <v>83</v>
      </c>
    </row>
    <row r="175" s="2" customFormat="1" ht="24.15" customHeight="1">
      <c r="A175" s="39"/>
      <c r="B175" s="40"/>
      <c r="C175" s="204" t="s">
        <v>288</v>
      </c>
      <c r="D175" s="204" t="s">
        <v>129</v>
      </c>
      <c r="E175" s="205" t="s">
        <v>289</v>
      </c>
      <c r="F175" s="206" t="s">
        <v>290</v>
      </c>
      <c r="G175" s="207" t="s">
        <v>142</v>
      </c>
      <c r="H175" s="208">
        <v>4.4000000000000004</v>
      </c>
      <c r="I175" s="209"/>
      <c r="J175" s="210">
        <f>ROUND(I175*H175,2)</f>
        <v>0</v>
      </c>
      <c r="K175" s="211"/>
      <c r="L175" s="212"/>
      <c r="M175" s="213" t="s">
        <v>19</v>
      </c>
      <c r="N175" s="214" t="s">
        <v>44</v>
      </c>
      <c r="O175" s="85"/>
      <c r="P175" s="215">
        <f>O175*H175</f>
        <v>0</v>
      </c>
      <c r="Q175" s="215">
        <v>0.019199999999999998</v>
      </c>
      <c r="R175" s="215">
        <f>Q175*H175</f>
        <v>0.08448</v>
      </c>
      <c r="S175" s="215">
        <v>0</v>
      </c>
      <c r="T175" s="21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7" t="s">
        <v>255</v>
      </c>
      <c r="AT175" s="217" t="s">
        <v>129</v>
      </c>
      <c r="AU175" s="217" t="s">
        <v>83</v>
      </c>
      <c r="AY175" s="18" t="s">
        <v>127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81</v>
      </c>
      <c r="BK175" s="218">
        <f>ROUND(I175*H175,2)</f>
        <v>0</v>
      </c>
      <c r="BL175" s="18" t="s">
        <v>250</v>
      </c>
      <c r="BM175" s="217" t="s">
        <v>291</v>
      </c>
    </row>
    <row r="176" s="2" customFormat="1">
      <c r="A176" s="39"/>
      <c r="B176" s="40"/>
      <c r="C176" s="41"/>
      <c r="D176" s="219" t="s">
        <v>136</v>
      </c>
      <c r="E176" s="41"/>
      <c r="F176" s="220" t="s">
        <v>290</v>
      </c>
      <c r="G176" s="41"/>
      <c r="H176" s="41"/>
      <c r="I176" s="221"/>
      <c r="J176" s="41"/>
      <c r="K176" s="41"/>
      <c r="L176" s="45"/>
      <c r="M176" s="222"/>
      <c r="N176" s="22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136</v>
      </c>
      <c r="AU176" s="18" t="s">
        <v>83</v>
      </c>
    </row>
    <row r="177" s="2" customFormat="1" ht="16.5" customHeight="1">
      <c r="A177" s="39"/>
      <c r="B177" s="40"/>
      <c r="C177" s="226" t="s">
        <v>292</v>
      </c>
      <c r="D177" s="226" t="s">
        <v>139</v>
      </c>
      <c r="E177" s="227" t="s">
        <v>293</v>
      </c>
      <c r="F177" s="228" t="s">
        <v>294</v>
      </c>
      <c r="G177" s="229" t="s">
        <v>142</v>
      </c>
      <c r="H177" s="230">
        <v>4</v>
      </c>
      <c r="I177" s="231"/>
      <c r="J177" s="232">
        <f>ROUND(I177*H177,2)</f>
        <v>0</v>
      </c>
      <c r="K177" s="233"/>
      <c r="L177" s="45"/>
      <c r="M177" s="234" t="s">
        <v>19</v>
      </c>
      <c r="N177" s="235" t="s">
        <v>44</v>
      </c>
      <c r="O177" s="85"/>
      <c r="P177" s="215">
        <f>O177*H177</f>
        <v>0</v>
      </c>
      <c r="Q177" s="215">
        <v>0.0015</v>
      </c>
      <c r="R177" s="215">
        <f>Q177*H177</f>
        <v>0.0060000000000000001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250</v>
      </c>
      <c r="AT177" s="217" t="s">
        <v>139</v>
      </c>
      <c r="AU177" s="217" t="s">
        <v>83</v>
      </c>
      <c r="AY177" s="18" t="s">
        <v>127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81</v>
      </c>
      <c r="BK177" s="218">
        <f>ROUND(I177*H177,2)</f>
        <v>0</v>
      </c>
      <c r="BL177" s="18" t="s">
        <v>250</v>
      </c>
      <c r="BM177" s="217" t="s">
        <v>295</v>
      </c>
    </row>
    <row r="178" s="2" customFormat="1">
      <c r="A178" s="39"/>
      <c r="B178" s="40"/>
      <c r="C178" s="41"/>
      <c r="D178" s="219" t="s">
        <v>136</v>
      </c>
      <c r="E178" s="41"/>
      <c r="F178" s="220" t="s">
        <v>294</v>
      </c>
      <c r="G178" s="41"/>
      <c r="H178" s="41"/>
      <c r="I178" s="221"/>
      <c r="J178" s="41"/>
      <c r="K178" s="41"/>
      <c r="L178" s="45"/>
      <c r="M178" s="222"/>
      <c r="N178" s="22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136</v>
      </c>
      <c r="AU178" s="18" t="s">
        <v>83</v>
      </c>
    </row>
    <row r="179" s="2" customFormat="1" ht="16.5" customHeight="1">
      <c r="A179" s="39"/>
      <c r="B179" s="40"/>
      <c r="C179" s="226" t="s">
        <v>296</v>
      </c>
      <c r="D179" s="226" t="s">
        <v>139</v>
      </c>
      <c r="E179" s="227" t="s">
        <v>297</v>
      </c>
      <c r="F179" s="228" t="s">
        <v>298</v>
      </c>
      <c r="G179" s="229" t="s">
        <v>132</v>
      </c>
      <c r="H179" s="230">
        <v>4</v>
      </c>
      <c r="I179" s="231"/>
      <c r="J179" s="232">
        <f>ROUND(I179*H179,2)</f>
        <v>0</v>
      </c>
      <c r="K179" s="233"/>
      <c r="L179" s="45"/>
      <c r="M179" s="234" t="s">
        <v>19</v>
      </c>
      <c r="N179" s="235" t="s">
        <v>44</v>
      </c>
      <c r="O179" s="85"/>
      <c r="P179" s="215">
        <f>O179*H179</f>
        <v>0</v>
      </c>
      <c r="Q179" s="215">
        <v>0.00021000000000000001</v>
      </c>
      <c r="R179" s="215">
        <f>Q179*H179</f>
        <v>0.00084000000000000003</v>
      </c>
      <c r="S179" s="215">
        <v>0</v>
      </c>
      <c r="T179" s="21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7" t="s">
        <v>250</v>
      </c>
      <c r="AT179" s="217" t="s">
        <v>139</v>
      </c>
      <c r="AU179" s="217" t="s">
        <v>83</v>
      </c>
      <c r="AY179" s="18" t="s">
        <v>127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81</v>
      </c>
      <c r="BK179" s="218">
        <f>ROUND(I179*H179,2)</f>
        <v>0</v>
      </c>
      <c r="BL179" s="18" t="s">
        <v>250</v>
      </c>
      <c r="BM179" s="217" t="s">
        <v>299</v>
      </c>
    </row>
    <row r="180" s="2" customFormat="1">
      <c r="A180" s="39"/>
      <c r="B180" s="40"/>
      <c r="C180" s="41"/>
      <c r="D180" s="219" t="s">
        <v>136</v>
      </c>
      <c r="E180" s="41"/>
      <c r="F180" s="220" t="s">
        <v>298</v>
      </c>
      <c r="G180" s="41"/>
      <c r="H180" s="41"/>
      <c r="I180" s="221"/>
      <c r="J180" s="41"/>
      <c r="K180" s="41"/>
      <c r="L180" s="45"/>
      <c r="M180" s="222"/>
      <c r="N180" s="223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136</v>
      </c>
      <c r="AU180" s="18" t="s">
        <v>83</v>
      </c>
    </row>
    <row r="181" s="2" customFormat="1" ht="16.5" customHeight="1">
      <c r="A181" s="39"/>
      <c r="B181" s="40"/>
      <c r="C181" s="226" t="s">
        <v>300</v>
      </c>
      <c r="D181" s="226" t="s">
        <v>139</v>
      </c>
      <c r="E181" s="227" t="s">
        <v>301</v>
      </c>
      <c r="F181" s="228" t="s">
        <v>302</v>
      </c>
      <c r="G181" s="229" t="s">
        <v>205</v>
      </c>
      <c r="H181" s="230">
        <v>20</v>
      </c>
      <c r="I181" s="231"/>
      <c r="J181" s="232">
        <f>ROUND(I181*H181,2)</f>
        <v>0</v>
      </c>
      <c r="K181" s="233"/>
      <c r="L181" s="45"/>
      <c r="M181" s="234" t="s">
        <v>19</v>
      </c>
      <c r="N181" s="235" t="s">
        <v>44</v>
      </c>
      <c r="O181" s="85"/>
      <c r="P181" s="215">
        <f>O181*H181</f>
        <v>0</v>
      </c>
      <c r="Q181" s="215">
        <v>0.00032000000000000003</v>
      </c>
      <c r="R181" s="215">
        <f>Q181*H181</f>
        <v>0.0064000000000000003</v>
      </c>
      <c r="S181" s="215">
        <v>0</v>
      </c>
      <c r="T181" s="21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7" t="s">
        <v>250</v>
      </c>
      <c r="AT181" s="217" t="s">
        <v>139</v>
      </c>
      <c r="AU181" s="217" t="s">
        <v>83</v>
      </c>
      <c r="AY181" s="18" t="s">
        <v>127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81</v>
      </c>
      <c r="BK181" s="218">
        <f>ROUND(I181*H181,2)</f>
        <v>0</v>
      </c>
      <c r="BL181" s="18" t="s">
        <v>250</v>
      </c>
      <c r="BM181" s="217" t="s">
        <v>303</v>
      </c>
    </row>
    <row r="182" s="2" customFormat="1">
      <c r="A182" s="39"/>
      <c r="B182" s="40"/>
      <c r="C182" s="41"/>
      <c r="D182" s="219" t="s">
        <v>136</v>
      </c>
      <c r="E182" s="41"/>
      <c r="F182" s="220" t="s">
        <v>302</v>
      </c>
      <c r="G182" s="41"/>
      <c r="H182" s="41"/>
      <c r="I182" s="221"/>
      <c r="J182" s="41"/>
      <c r="K182" s="41"/>
      <c r="L182" s="45"/>
      <c r="M182" s="222"/>
      <c r="N182" s="22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136</v>
      </c>
      <c r="AU182" s="18" t="s">
        <v>83</v>
      </c>
    </row>
    <row r="183" s="12" customFormat="1" ht="22.8" customHeight="1">
      <c r="A183" s="12"/>
      <c r="B183" s="190"/>
      <c r="C183" s="191"/>
      <c r="D183" s="192" t="s">
        <v>72</v>
      </c>
      <c r="E183" s="224" t="s">
        <v>304</v>
      </c>
      <c r="F183" s="224" t="s">
        <v>305</v>
      </c>
      <c r="G183" s="191"/>
      <c r="H183" s="191"/>
      <c r="I183" s="194"/>
      <c r="J183" s="225">
        <f>BK183</f>
        <v>0</v>
      </c>
      <c r="K183" s="191"/>
      <c r="L183" s="196"/>
      <c r="M183" s="197"/>
      <c r="N183" s="198"/>
      <c r="O183" s="198"/>
      <c r="P183" s="199">
        <f>SUM(P184:P192)</f>
        <v>0</v>
      </c>
      <c r="Q183" s="198"/>
      <c r="R183" s="199">
        <f>SUM(R184:R192)</f>
        <v>0.39165999999999995</v>
      </c>
      <c r="S183" s="198"/>
      <c r="T183" s="200">
        <f>SUM(T184:T192)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1" t="s">
        <v>83</v>
      </c>
      <c r="AT183" s="202" t="s">
        <v>72</v>
      </c>
      <c r="AU183" s="202" t="s">
        <v>81</v>
      </c>
      <c r="AY183" s="201" t="s">
        <v>127</v>
      </c>
      <c r="BK183" s="203">
        <f>SUM(BK184:BK192)</f>
        <v>0</v>
      </c>
    </row>
    <row r="184" s="2" customFormat="1" ht="16.5" customHeight="1">
      <c r="A184" s="39"/>
      <c r="B184" s="40"/>
      <c r="C184" s="226" t="s">
        <v>306</v>
      </c>
      <c r="D184" s="226" t="s">
        <v>139</v>
      </c>
      <c r="E184" s="227" t="s">
        <v>307</v>
      </c>
      <c r="F184" s="228" t="s">
        <v>308</v>
      </c>
      <c r="G184" s="229" t="s">
        <v>142</v>
      </c>
      <c r="H184" s="230">
        <v>115</v>
      </c>
      <c r="I184" s="231"/>
      <c r="J184" s="232">
        <f>ROUND(I184*H184,2)</f>
        <v>0</v>
      </c>
      <c r="K184" s="233"/>
      <c r="L184" s="45"/>
      <c r="M184" s="234" t="s">
        <v>19</v>
      </c>
      <c r="N184" s="235" t="s">
        <v>44</v>
      </c>
      <c r="O184" s="85"/>
      <c r="P184" s="215">
        <f>O184*H184</f>
        <v>0</v>
      </c>
      <c r="Q184" s="215">
        <v>0.00029999999999999997</v>
      </c>
      <c r="R184" s="215">
        <f>Q184*H184</f>
        <v>0.034499999999999996</v>
      </c>
      <c r="S184" s="215">
        <v>0</v>
      </c>
      <c r="T184" s="21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7" t="s">
        <v>134</v>
      </c>
      <c r="AT184" s="217" t="s">
        <v>139</v>
      </c>
      <c r="AU184" s="217" t="s">
        <v>83</v>
      </c>
      <c r="AY184" s="18" t="s">
        <v>127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81</v>
      </c>
      <c r="BK184" s="218">
        <f>ROUND(I184*H184,2)</f>
        <v>0</v>
      </c>
      <c r="BL184" s="18" t="s">
        <v>134</v>
      </c>
      <c r="BM184" s="217" t="s">
        <v>309</v>
      </c>
    </row>
    <row r="185" s="2" customFormat="1">
      <c r="A185" s="39"/>
      <c r="B185" s="40"/>
      <c r="C185" s="41"/>
      <c r="D185" s="219" t="s">
        <v>136</v>
      </c>
      <c r="E185" s="41"/>
      <c r="F185" s="220" t="s">
        <v>308</v>
      </c>
      <c r="G185" s="41"/>
      <c r="H185" s="41"/>
      <c r="I185" s="221"/>
      <c r="J185" s="41"/>
      <c r="K185" s="41"/>
      <c r="L185" s="45"/>
      <c r="M185" s="222"/>
      <c r="N185" s="22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136</v>
      </c>
      <c r="AU185" s="18" t="s">
        <v>83</v>
      </c>
    </row>
    <row r="186" s="2" customFormat="1" ht="16.5" customHeight="1">
      <c r="A186" s="39"/>
      <c r="B186" s="40"/>
      <c r="C186" s="204" t="s">
        <v>310</v>
      </c>
      <c r="D186" s="204" t="s">
        <v>129</v>
      </c>
      <c r="E186" s="205" t="s">
        <v>311</v>
      </c>
      <c r="F186" s="206" t="s">
        <v>312</v>
      </c>
      <c r="G186" s="207" t="s">
        <v>142</v>
      </c>
      <c r="H186" s="208">
        <v>126.5</v>
      </c>
      <c r="I186" s="209"/>
      <c r="J186" s="210">
        <f>ROUND(I186*H186,2)</f>
        <v>0</v>
      </c>
      <c r="K186" s="211"/>
      <c r="L186" s="212"/>
      <c r="M186" s="213" t="s">
        <v>19</v>
      </c>
      <c r="N186" s="214" t="s">
        <v>44</v>
      </c>
      <c r="O186" s="85"/>
      <c r="P186" s="215">
        <f>O186*H186</f>
        <v>0</v>
      </c>
      <c r="Q186" s="215">
        <v>0.00264</v>
      </c>
      <c r="R186" s="215">
        <f>Q186*H186</f>
        <v>0.33395999999999998</v>
      </c>
      <c r="S186" s="215">
        <v>0</v>
      </c>
      <c r="T186" s="21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7" t="s">
        <v>133</v>
      </c>
      <c r="AT186" s="217" t="s">
        <v>129</v>
      </c>
      <c r="AU186" s="217" t="s">
        <v>83</v>
      </c>
      <c r="AY186" s="18" t="s">
        <v>127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81</v>
      </c>
      <c r="BK186" s="218">
        <f>ROUND(I186*H186,2)</f>
        <v>0</v>
      </c>
      <c r="BL186" s="18" t="s">
        <v>134</v>
      </c>
      <c r="BM186" s="217" t="s">
        <v>313</v>
      </c>
    </row>
    <row r="187" s="2" customFormat="1">
      <c r="A187" s="39"/>
      <c r="B187" s="40"/>
      <c r="C187" s="41"/>
      <c r="D187" s="219" t="s">
        <v>136</v>
      </c>
      <c r="E187" s="41"/>
      <c r="F187" s="220" t="s">
        <v>312</v>
      </c>
      <c r="G187" s="41"/>
      <c r="H187" s="41"/>
      <c r="I187" s="221"/>
      <c r="J187" s="41"/>
      <c r="K187" s="41"/>
      <c r="L187" s="45"/>
      <c r="M187" s="222"/>
      <c r="N187" s="22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136</v>
      </c>
      <c r="AU187" s="18" t="s">
        <v>83</v>
      </c>
    </row>
    <row r="188" s="13" customFormat="1">
      <c r="A188" s="13"/>
      <c r="B188" s="236"/>
      <c r="C188" s="237"/>
      <c r="D188" s="219" t="s">
        <v>144</v>
      </c>
      <c r="E188" s="238" t="s">
        <v>19</v>
      </c>
      <c r="F188" s="239" t="s">
        <v>257</v>
      </c>
      <c r="G188" s="237"/>
      <c r="H188" s="240">
        <v>126.5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144</v>
      </c>
      <c r="AU188" s="246" t="s">
        <v>83</v>
      </c>
      <c r="AV188" s="13" t="s">
        <v>83</v>
      </c>
      <c r="AW188" s="13" t="s">
        <v>32</v>
      </c>
      <c r="AX188" s="13" t="s">
        <v>81</v>
      </c>
      <c r="AY188" s="246" t="s">
        <v>127</v>
      </c>
    </row>
    <row r="189" s="2" customFormat="1" ht="16.5" customHeight="1">
      <c r="A189" s="39"/>
      <c r="B189" s="40"/>
      <c r="C189" s="226" t="s">
        <v>314</v>
      </c>
      <c r="D189" s="226" t="s">
        <v>139</v>
      </c>
      <c r="E189" s="227" t="s">
        <v>315</v>
      </c>
      <c r="F189" s="228" t="s">
        <v>316</v>
      </c>
      <c r="G189" s="229" t="s">
        <v>205</v>
      </c>
      <c r="H189" s="230">
        <v>80</v>
      </c>
      <c r="I189" s="231"/>
      <c r="J189" s="232">
        <f>ROUND(I189*H189,2)</f>
        <v>0</v>
      </c>
      <c r="K189" s="233"/>
      <c r="L189" s="45"/>
      <c r="M189" s="234" t="s">
        <v>19</v>
      </c>
      <c r="N189" s="235" t="s">
        <v>44</v>
      </c>
      <c r="O189" s="85"/>
      <c r="P189" s="215">
        <f>O189*H189</f>
        <v>0</v>
      </c>
      <c r="Q189" s="215">
        <v>1.0000000000000001E-05</v>
      </c>
      <c r="R189" s="215">
        <f>Q189*H189</f>
        <v>0.00080000000000000004</v>
      </c>
      <c r="S189" s="215">
        <v>0</v>
      </c>
      <c r="T189" s="21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7" t="s">
        <v>250</v>
      </c>
      <c r="AT189" s="217" t="s">
        <v>139</v>
      </c>
      <c r="AU189" s="217" t="s">
        <v>83</v>
      </c>
      <c r="AY189" s="18" t="s">
        <v>127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8" t="s">
        <v>81</v>
      </c>
      <c r="BK189" s="218">
        <f>ROUND(I189*H189,2)</f>
        <v>0</v>
      </c>
      <c r="BL189" s="18" t="s">
        <v>250</v>
      </c>
      <c r="BM189" s="217" t="s">
        <v>317</v>
      </c>
    </row>
    <row r="190" s="2" customFormat="1">
      <c r="A190" s="39"/>
      <c r="B190" s="40"/>
      <c r="C190" s="41"/>
      <c r="D190" s="219" t="s">
        <v>136</v>
      </c>
      <c r="E190" s="41"/>
      <c r="F190" s="220" t="s">
        <v>316</v>
      </c>
      <c r="G190" s="41"/>
      <c r="H190" s="41"/>
      <c r="I190" s="221"/>
      <c r="J190" s="41"/>
      <c r="K190" s="41"/>
      <c r="L190" s="45"/>
      <c r="M190" s="222"/>
      <c r="N190" s="223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136</v>
      </c>
      <c r="AU190" s="18" t="s">
        <v>83</v>
      </c>
    </row>
    <row r="191" s="2" customFormat="1" ht="16.5" customHeight="1">
      <c r="A191" s="39"/>
      <c r="B191" s="40"/>
      <c r="C191" s="204" t="s">
        <v>255</v>
      </c>
      <c r="D191" s="204" t="s">
        <v>129</v>
      </c>
      <c r="E191" s="205" t="s">
        <v>318</v>
      </c>
      <c r="F191" s="206" t="s">
        <v>319</v>
      </c>
      <c r="G191" s="207" t="s">
        <v>205</v>
      </c>
      <c r="H191" s="208">
        <v>80</v>
      </c>
      <c r="I191" s="209"/>
      <c r="J191" s="210">
        <f>ROUND(I191*H191,2)</f>
        <v>0</v>
      </c>
      <c r="K191" s="211"/>
      <c r="L191" s="212"/>
      <c r="M191" s="213" t="s">
        <v>19</v>
      </c>
      <c r="N191" s="214" t="s">
        <v>44</v>
      </c>
      <c r="O191" s="85"/>
      <c r="P191" s="215">
        <f>O191*H191</f>
        <v>0</v>
      </c>
      <c r="Q191" s="215">
        <v>0.00027999999999999998</v>
      </c>
      <c r="R191" s="215">
        <f>Q191*H191</f>
        <v>0.022399999999999996</v>
      </c>
      <c r="S191" s="215">
        <v>0</v>
      </c>
      <c r="T191" s="21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7" t="s">
        <v>255</v>
      </c>
      <c r="AT191" s="217" t="s">
        <v>129</v>
      </c>
      <c r="AU191" s="217" t="s">
        <v>83</v>
      </c>
      <c r="AY191" s="18" t="s">
        <v>127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81</v>
      </c>
      <c r="BK191" s="218">
        <f>ROUND(I191*H191,2)</f>
        <v>0</v>
      </c>
      <c r="BL191" s="18" t="s">
        <v>250</v>
      </c>
      <c r="BM191" s="217" t="s">
        <v>320</v>
      </c>
    </row>
    <row r="192" s="2" customFormat="1">
      <c r="A192" s="39"/>
      <c r="B192" s="40"/>
      <c r="C192" s="41"/>
      <c r="D192" s="219" t="s">
        <v>136</v>
      </c>
      <c r="E192" s="41"/>
      <c r="F192" s="220" t="s">
        <v>319</v>
      </c>
      <c r="G192" s="41"/>
      <c r="H192" s="41"/>
      <c r="I192" s="221"/>
      <c r="J192" s="41"/>
      <c r="K192" s="41"/>
      <c r="L192" s="45"/>
      <c r="M192" s="222"/>
      <c r="N192" s="223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136</v>
      </c>
      <c r="AU192" s="18" t="s">
        <v>83</v>
      </c>
    </row>
    <row r="193" s="12" customFormat="1" ht="22.8" customHeight="1">
      <c r="A193" s="12"/>
      <c r="B193" s="190"/>
      <c r="C193" s="191"/>
      <c r="D193" s="192" t="s">
        <v>72</v>
      </c>
      <c r="E193" s="224" t="s">
        <v>321</v>
      </c>
      <c r="F193" s="224" t="s">
        <v>322</v>
      </c>
      <c r="G193" s="191"/>
      <c r="H193" s="191"/>
      <c r="I193" s="194"/>
      <c r="J193" s="225">
        <f>BK193</f>
        <v>0</v>
      </c>
      <c r="K193" s="191"/>
      <c r="L193" s="196"/>
      <c r="M193" s="197"/>
      <c r="N193" s="198"/>
      <c r="O193" s="198"/>
      <c r="P193" s="199">
        <f>SUM(P194:P212)</f>
        <v>0</v>
      </c>
      <c r="Q193" s="198"/>
      <c r="R193" s="199">
        <f>SUM(R194:R212)</f>
        <v>0.65105999999999997</v>
      </c>
      <c r="S193" s="198"/>
      <c r="T193" s="200">
        <f>SUM(T194:T212)</f>
        <v>0.48959999999999998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1" t="s">
        <v>83</v>
      </c>
      <c r="AT193" s="202" t="s">
        <v>72</v>
      </c>
      <c r="AU193" s="202" t="s">
        <v>81</v>
      </c>
      <c r="AY193" s="201" t="s">
        <v>127</v>
      </c>
      <c r="BK193" s="203">
        <f>SUM(BK194:BK212)</f>
        <v>0</v>
      </c>
    </row>
    <row r="194" s="2" customFormat="1" ht="16.5" customHeight="1">
      <c r="A194" s="39"/>
      <c r="B194" s="40"/>
      <c r="C194" s="226" t="s">
        <v>323</v>
      </c>
      <c r="D194" s="226" t="s">
        <v>139</v>
      </c>
      <c r="E194" s="227" t="s">
        <v>324</v>
      </c>
      <c r="F194" s="228" t="s">
        <v>325</v>
      </c>
      <c r="G194" s="229" t="s">
        <v>142</v>
      </c>
      <c r="H194" s="230">
        <v>18</v>
      </c>
      <c r="I194" s="231"/>
      <c r="J194" s="232">
        <f>ROUND(I194*H194,2)</f>
        <v>0</v>
      </c>
      <c r="K194" s="233"/>
      <c r="L194" s="45"/>
      <c r="M194" s="234" t="s">
        <v>19</v>
      </c>
      <c r="N194" s="235" t="s">
        <v>44</v>
      </c>
      <c r="O194" s="85"/>
      <c r="P194" s="215">
        <f>O194*H194</f>
        <v>0</v>
      </c>
      <c r="Q194" s="215">
        <v>0.00029999999999999997</v>
      </c>
      <c r="R194" s="215">
        <f>Q194*H194</f>
        <v>0.0053999999999999994</v>
      </c>
      <c r="S194" s="215">
        <v>0</v>
      </c>
      <c r="T194" s="21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7" t="s">
        <v>250</v>
      </c>
      <c r="AT194" s="217" t="s">
        <v>139</v>
      </c>
      <c r="AU194" s="217" t="s">
        <v>83</v>
      </c>
      <c r="AY194" s="18" t="s">
        <v>127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81</v>
      </c>
      <c r="BK194" s="218">
        <f>ROUND(I194*H194,2)</f>
        <v>0</v>
      </c>
      <c r="BL194" s="18" t="s">
        <v>250</v>
      </c>
      <c r="BM194" s="217" t="s">
        <v>326</v>
      </c>
    </row>
    <row r="195" s="2" customFormat="1">
      <c r="A195" s="39"/>
      <c r="B195" s="40"/>
      <c r="C195" s="41"/>
      <c r="D195" s="219" t="s">
        <v>136</v>
      </c>
      <c r="E195" s="41"/>
      <c r="F195" s="220" t="s">
        <v>325</v>
      </c>
      <c r="G195" s="41"/>
      <c r="H195" s="41"/>
      <c r="I195" s="221"/>
      <c r="J195" s="41"/>
      <c r="K195" s="41"/>
      <c r="L195" s="45"/>
      <c r="M195" s="222"/>
      <c r="N195" s="22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136</v>
      </c>
      <c r="AU195" s="18" t="s">
        <v>83</v>
      </c>
    </row>
    <row r="196" s="13" customFormat="1">
      <c r="A196" s="13"/>
      <c r="B196" s="236"/>
      <c r="C196" s="237"/>
      <c r="D196" s="219" t="s">
        <v>144</v>
      </c>
      <c r="E196" s="238" t="s">
        <v>19</v>
      </c>
      <c r="F196" s="239" t="s">
        <v>327</v>
      </c>
      <c r="G196" s="237"/>
      <c r="H196" s="240">
        <v>16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144</v>
      </c>
      <c r="AU196" s="246" t="s">
        <v>83</v>
      </c>
      <c r="AV196" s="13" t="s">
        <v>83</v>
      </c>
      <c r="AW196" s="13" t="s">
        <v>32</v>
      </c>
      <c r="AX196" s="13" t="s">
        <v>73</v>
      </c>
      <c r="AY196" s="246" t="s">
        <v>127</v>
      </c>
    </row>
    <row r="197" s="13" customFormat="1">
      <c r="A197" s="13"/>
      <c r="B197" s="236"/>
      <c r="C197" s="237"/>
      <c r="D197" s="219" t="s">
        <v>144</v>
      </c>
      <c r="E197" s="238" t="s">
        <v>19</v>
      </c>
      <c r="F197" s="239" t="s">
        <v>328</v>
      </c>
      <c r="G197" s="237"/>
      <c r="H197" s="240">
        <v>2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144</v>
      </c>
      <c r="AU197" s="246" t="s">
        <v>83</v>
      </c>
      <c r="AV197" s="13" t="s">
        <v>83</v>
      </c>
      <c r="AW197" s="13" t="s">
        <v>32</v>
      </c>
      <c r="AX197" s="13" t="s">
        <v>73</v>
      </c>
      <c r="AY197" s="246" t="s">
        <v>127</v>
      </c>
    </row>
    <row r="198" s="14" customFormat="1">
      <c r="A198" s="14"/>
      <c r="B198" s="247"/>
      <c r="C198" s="248"/>
      <c r="D198" s="219" t="s">
        <v>144</v>
      </c>
      <c r="E198" s="249" t="s">
        <v>19</v>
      </c>
      <c r="F198" s="250" t="s">
        <v>149</v>
      </c>
      <c r="G198" s="248"/>
      <c r="H198" s="251">
        <v>18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144</v>
      </c>
      <c r="AU198" s="257" t="s">
        <v>83</v>
      </c>
      <c r="AV198" s="14" t="s">
        <v>134</v>
      </c>
      <c r="AW198" s="14" t="s">
        <v>32</v>
      </c>
      <c r="AX198" s="14" t="s">
        <v>81</v>
      </c>
      <c r="AY198" s="257" t="s">
        <v>127</v>
      </c>
    </row>
    <row r="199" s="2" customFormat="1" ht="21.75" customHeight="1">
      <c r="A199" s="39"/>
      <c r="B199" s="40"/>
      <c r="C199" s="226" t="s">
        <v>329</v>
      </c>
      <c r="D199" s="226" t="s">
        <v>139</v>
      </c>
      <c r="E199" s="227" t="s">
        <v>330</v>
      </c>
      <c r="F199" s="228" t="s">
        <v>331</v>
      </c>
      <c r="G199" s="229" t="s">
        <v>142</v>
      </c>
      <c r="H199" s="230">
        <v>18</v>
      </c>
      <c r="I199" s="231"/>
      <c r="J199" s="232">
        <f>ROUND(I199*H199,2)</f>
        <v>0</v>
      </c>
      <c r="K199" s="233"/>
      <c r="L199" s="45"/>
      <c r="M199" s="234" t="s">
        <v>19</v>
      </c>
      <c r="N199" s="235" t="s">
        <v>44</v>
      </c>
      <c r="O199" s="85"/>
      <c r="P199" s="215">
        <f>O199*H199</f>
        <v>0</v>
      </c>
      <c r="Q199" s="215">
        <v>0.0044999999999999997</v>
      </c>
      <c r="R199" s="215">
        <f>Q199*H199</f>
        <v>0.080999999999999989</v>
      </c>
      <c r="S199" s="215">
        <v>0</v>
      </c>
      <c r="T199" s="21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7" t="s">
        <v>250</v>
      </c>
      <c r="AT199" s="217" t="s">
        <v>139</v>
      </c>
      <c r="AU199" s="217" t="s">
        <v>83</v>
      </c>
      <c r="AY199" s="18" t="s">
        <v>127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81</v>
      </c>
      <c r="BK199" s="218">
        <f>ROUND(I199*H199,2)</f>
        <v>0</v>
      </c>
      <c r="BL199" s="18" t="s">
        <v>250</v>
      </c>
      <c r="BM199" s="217" t="s">
        <v>332</v>
      </c>
    </row>
    <row r="200" s="2" customFormat="1">
      <c r="A200" s="39"/>
      <c r="B200" s="40"/>
      <c r="C200" s="41"/>
      <c r="D200" s="219" t="s">
        <v>136</v>
      </c>
      <c r="E200" s="41"/>
      <c r="F200" s="220" t="s">
        <v>331</v>
      </c>
      <c r="G200" s="41"/>
      <c r="H200" s="41"/>
      <c r="I200" s="221"/>
      <c r="J200" s="41"/>
      <c r="K200" s="41"/>
      <c r="L200" s="45"/>
      <c r="M200" s="222"/>
      <c r="N200" s="22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136</v>
      </c>
      <c r="AU200" s="18" t="s">
        <v>83</v>
      </c>
    </row>
    <row r="201" s="2" customFormat="1" ht="16.5" customHeight="1">
      <c r="A201" s="39"/>
      <c r="B201" s="40"/>
      <c r="C201" s="226" t="s">
        <v>333</v>
      </c>
      <c r="D201" s="226" t="s">
        <v>139</v>
      </c>
      <c r="E201" s="227" t="s">
        <v>334</v>
      </c>
      <c r="F201" s="228" t="s">
        <v>335</v>
      </c>
      <c r="G201" s="229" t="s">
        <v>142</v>
      </c>
      <c r="H201" s="230">
        <v>18</v>
      </c>
      <c r="I201" s="231"/>
      <c r="J201" s="232">
        <f>ROUND(I201*H201,2)</f>
        <v>0</v>
      </c>
      <c r="K201" s="233"/>
      <c r="L201" s="45"/>
      <c r="M201" s="234" t="s">
        <v>19</v>
      </c>
      <c r="N201" s="235" t="s">
        <v>44</v>
      </c>
      <c r="O201" s="85"/>
      <c r="P201" s="215">
        <f>O201*H201</f>
        <v>0</v>
      </c>
      <c r="Q201" s="215">
        <v>0</v>
      </c>
      <c r="R201" s="215">
        <f>Q201*H201</f>
        <v>0</v>
      </c>
      <c r="S201" s="215">
        <v>0.027199999999999998</v>
      </c>
      <c r="T201" s="216">
        <f>S201*H201</f>
        <v>0.48959999999999998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7" t="s">
        <v>250</v>
      </c>
      <c r="AT201" s="217" t="s">
        <v>139</v>
      </c>
      <c r="AU201" s="217" t="s">
        <v>83</v>
      </c>
      <c r="AY201" s="18" t="s">
        <v>127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81</v>
      </c>
      <c r="BK201" s="218">
        <f>ROUND(I201*H201,2)</f>
        <v>0</v>
      </c>
      <c r="BL201" s="18" t="s">
        <v>250</v>
      </c>
      <c r="BM201" s="217" t="s">
        <v>336</v>
      </c>
    </row>
    <row r="202" s="2" customFormat="1">
      <c r="A202" s="39"/>
      <c r="B202" s="40"/>
      <c r="C202" s="41"/>
      <c r="D202" s="219" t="s">
        <v>136</v>
      </c>
      <c r="E202" s="41"/>
      <c r="F202" s="220" t="s">
        <v>335</v>
      </c>
      <c r="G202" s="41"/>
      <c r="H202" s="41"/>
      <c r="I202" s="221"/>
      <c r="J202" s="41"/>
      <c r="K202" s="41"/>
      <c r="L202" s="45"/>
      <c r="M202" s="222"/>
      <c r="N202" s="223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136</v>
      </c>
      <c r="AU202" s="18" t="s">
        <v>83</v>
      </c>
    </row>
    <row r="203" s="2" customFormat="1" ht="24.15" customHeight="1">
      <c r="A203" s="39"/>
      <c r="B203" s="40"/>
      <c r="C203" s="226" t="s">
        <v>337</v>
      </c>
      <c r="D203" s="226" t="s">
        <v>139</v>
      </c>
      <c r="E203" s="227" t="s">
        <v>338</v>
      </c>
      <c r="F203" s="228" t="s">
        <v>339</v>
      </c>
      <c r="G203" s="229" t="s">
        <v>142</v>
      </c>
      <c r="H203" s="230">
        <v>18</v>
      </c>
      <c r="I203" s="231"/>
      <c r="J203" s="232">
        <f>ROUND(I203*H203,2)</f>
        <v>0</v>
      </c>
      <c r="K203" s="233"/>
      <c r="L203" s="45"/>
      <c r="M203" s="234" t="s">
        <v>19</v>
      </c>
      <c r="N203" s="235" t="s">
        <v>44</v>
      </c>
      <c r="O203" s="85"/>
      <c r="P203" s="215">
        <f>O203*H203</f>
        <v>0</v>
      </c>
      <c r="Q203" s="215">
        <v>0.0089999999999999993</v>
      </c>
      <c r="R203" s="215">
        <f>Q203*H203</f>
        <v>0.16199999999999998</v>
      </c>
      <c r="S203" s="215">
        <v>0</v>
      </c>
      <c r="T203" s="21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7" t="s">
        <v>250</v>
      </c>
      <c r="AT203" s="217" t="s">
        <v>139</v>
      </c>
      <c r="AU203" s="217" t="s">
        <v>83</v>
      </c>
      <c r="AY203" s="18" t="s">
        <v>127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81</v>
      </c>
      <c r="BK203" s="218">
        <f>ROUND(I203*H203,2)</f>
        <v>0</v>
      </c>
      <c r="BL203" s="18" t="s">
        <v>250</v>
      </c>
      <c r="BM203" s="217" t="s">
        <v>340</v>
      </c>
    </row>
    <row r="204" s="2" customFormat="1">
      <c r="A204" s="39"/>
      <c r="B204" s="40"/>
      <c r="C204" s="41"/>
      <c r="D204" s="219" t="s">
        <v>136</v>
      </c>
      <c r="E204" s="41"/>
      <c r="F204" s="220" t="s">
        <v>339</v>
      </c>
      <c r="G204" s="41"/>
      <c r="H204" s="41"/>
      <c r="I204" s="221"/>
      <c r="J204" s="41"/>
      <c r="K204" s="41"/>
      <c r="L204" s="45"/>
      <c r="M204" s="222"/>
      <c r="N204" s="223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136</v>
      </c>
      <c r="AU204" s="18" t="s">
        <v>83</v>
      </c>
    </row>
    <row r="205" s="2" customFormat="1" ht="16.5" customHeight="1">
      <c r="A205" s="39"/>
      <c r="B205" s="40"/>
      <c r="C205" s="204" t="s">
        <v>341</v>
      </c>
      <c r="D205" s="204" t="s">
        <v>129</v>
      </c>
      <c r="E205" s="205" t="s">
        <v>342</v>
      </c>
      <c r="F205" s="206" t="s">
        <v>343</v>
      </c>
      <c r="G205" s="207" t="s">
        <v>142</v>
      </c>
      <c r="H205" s="208">
        <v>19.800000000000001</v>
      </c>
      <c r="I205" s="209"/>
      <c r="J205" s="210">
        <f>ROUND(I205*H205,2)</f>
        <v>0</v>
      </c>
      <c r="K205" s="211"/>
      <c r="L205" s="212"/>
      <c r="M205" s="213" t="s">
        <v>19</v>
      </c>
      <c r="N205" s="214" t="s">
        <v>44</v>
      </c>
      <c r="O205" s="85"/>
      <c r="P205" s="215">
        <f>O205*H205</f>
        <v>0</v>
      </c>
      <c r="Q205" s="215">
        <v>0.02</v>
      </c>
      <c r="R205" s="215">
        <f>Q205*H205</f>
        <v>0.39600000000000002</v>
      </c>
      <c r="S205" s="215">
        <v>0</v>
      </c>
      <c r="T205" s="21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7" t="s">
        <v>255</v>
      </c>
      <c r="AT205" s="217" t="s">
        <v>129</v>
      </c>
      <c r="AU205" s="217" t="s">
        <v>83</v>
      </c>
      <c r="AY205" s="18" t="s">
        <v>127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81</v>
      </c>
      <c r="BK205" s="218">
        <f>ROUND(I205*H205,2)</f>
        <v>0</v>
      </c>
      <c r="BL205" s="18" t="s">
        <v>250</v>
      </c>
      <c r="BM205" s="217" t="s">
        <v>344</v>
      </c>
    </row>
    <row r="206" s="2" customFormat="1">
      <c r="A206" s="39"/>
      <c r="B206" s="40"/>
      <c r="C206" s="41"/>
      <c r="D206" s="219" t="s">
        <v>136</v>
      </c>
      <c r="E206" s="41"/>
      <c r="F206" s="220" t="s">
        <v>343</v>
      </c>
      <c r="G206" s="41"/>
      <c r="H206" s="41"/>
      <c r="I206" s="221"/>
      <c r="J206" s="41"/>
      <c r="K206" s="41"/>
      <c r="L206" s="45"/>
      <c r="M206" s="222"/>
      <c r="N206" s="223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136</v>
      </c>
      <c r="AU206" s="18" t="s">
        <v>83</v>
      </c>
    </row>
    <row r="207" s="2" customFormat="1" ht="16.5" customHeight="1">
      <c r="A207" s="39"/>
      <c r="B207" s="40"/>
      <c r="C207" s="226" t="s">
        <v>345</v>
      </c>
      <c r="D207" s="226" t="s">
        <v>139</v>
      </c>
      <c r="E207" s="227" t="s">
        <v>346</v>
      </c>
      <c r="F207" s="228" t="s">
        <v>347</v>
      </c>
      <c r="G207" s="229" t="s">
        <v>205</v>
      </c>
      <c r="H207" s="230">
        <v>12</v>
      </c>
      <c r="I207" s="231"/>
      <c r="J207" s="232">
        <f>ROUND(I207*H207,2)</f>
        <v>0</v>
      </c>
      <c r="K207" s="233"/>
      <c r="L207" s="45"/>
      <c r="M207" s="234" t="s">
        <v>19</v>
      </c>
      <c r="N207" s="235" t="s">
        <v>44</v>
      </c>
      <c r="O207" s="85"/>
      <c r="P207" s="215">
        <f>O207*H207</f>
        <v>0</v>
      </c>
      <c r="Q207" s="215">
        <v>0.00050000000000000001</v>
      </c>
      <c r="R207" s="215">
        <f>Q207*H207</f>
        <v>0.0060000000000000001</v>
      </c>
      <c r="S207" s="215">
        <v>0</v>
      </c>
      <c r="T207" s="21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7" t="s">
        <v>250</v>
      </c>
      <c r="AT207" s="217" t="s">
        <v>139</v>
      </c>
      <c r="AU207" s="217" t="s">
        <v>83</v>
      </c>
      <c r="AY207" s="18" t="s">
        <v>127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81</v>
      </c>
      <c r="BK207" s="218">
        <f>ROUND(I207*H207,2)</f>
        <v>0</v>
      </c>
      <c r="BL207" s="18" t="s">
        <v>250</v>
      </c>
      <c r="BM207" s="217" t="s">
        <v>348</v>
      </c>
    </row>
    <row r="208" s="2" customFormat="1">
      <c r="A208" s="39"/>
      <c r="B208" s="40"/>
      <c r="C208" s="41"/>
      <c r="D208" s="219" t="s">
        <v>136</v>
      </c>
      <c r="E208" s="41"/>
      <c r="F208" s="220" t="s">
        <v>349</v>
      </c>
      <c r="G208" s="41"/>
      <c r="H208" s="41"/>
      <c r="I208" s="221"/>
      <c r="J208" s="41"/>
      <c r="K208" s="41"/>
      <c r="L208" s="45"/>
      <c r="M208" s="222"/>
      <c r="N208" s="223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136</v>
      </c>
      <c r="AU208" s="18" t="s">
        <v>83</v>
      </c>
    </row>
    <row r="209" s="2" customFormat="1">
      <c r="A209" s="39"/>
      <c r="B209" s="40"/>
      <c r="C209" s="41"/>
      <c r="D209" s="258" t="s">
        <v>155</v>
      </c>
      <c r="E209" s="41"/>
      <c r="F209" s="259" t="s">
        <v>350</v>
      </c>
      <c r="G209" s="41"/>
      <c r="H209" s="41"/>
      <c r="I209" s="221"/>
      <c r="J209" s="41"/>
      <c r="K209" s="41"/>
      <c r="L209" s="45"/>
      <c r="M209" s="222"/>
      <c r="N209" s="22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155</v>
      </c>
      <c r="AU209" s="18" t="s">
        <v>83</v>
      </c>
    </row>
    <row r="210" s="2" customFormat="1" ht="16.5" customHeight="1">
      <c r="A210" s="39"/>
      <c r="B210" s="40"/>
      <c r="C210" s="226" t="s">
        <v>351</v>
      </c>
      <c r="D210" s="226" t="s">
        <v>139</v>
      </c>
      <c r="E210" s="227" t="s">
        <v>352</v>
      </c>
      <c r="F210" s="228" t="s">
        <v>353</v>
      </c>
      <c r="G210" s="229" t="s">
        <v>205</v>
      </c>
      <c r="H210" s="230">
        <v>22</v>
      </c>
      <c r="I210" s="231"/>
      <c r="J210" s="232">
        <f>ROUND(I210*H210,2)</f>
        <v>0</v>
      </c>
      <c r="K210" s="233"/>
      <c r="L210" s="45"/>
      <c r="M210" s="234" t="s">
        <v>19</v>
      </c>
      <c r="N210" s="235" t="s">
        <v>44</v>
      </c>
      <c r="O210" s="85"/>
      <c r="P210" s="215">
        <f>O210*H210</f>
        <v>0</v>
      </c>
      <c r="Q210" s="215">
        <v>3.0000000000000001E-05</v>
      </c>
      <c r="R210" s="215">
        <f>Q210*H210</f>
        <v>0.00066</v>
      </c>
      <c r="S210" s="215">
        <v>0</v>
      </c>
      <c r="T210" s="21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7" t="s">
        <v>250</v>
      </c>
      <c r="AT210" s="217" t="s">
        <v>139</v>
      </c>
      <c r="AU210" s="217" t="s">
        <v>83</v>
      </c>
      <c r="AY210" s="18" t="s">
        <v>127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81</v>
      </c>
      <c r="BK210" s="218">
        <f>ROUND(I210*H210,2)</f>
        <v>0</v>
      </c>
      <c r="BL210" s="18" t="s">
        <v>250</v>
      </c>
      <c r="BM210" s="217" t="s">
        <v>354</v>
      </c>
    </row>
    <row r="211" s="2" customFormat="1">
      <c r="A211" s="39"/>
      <c r="B211" s="40"/>
      <c r="C211" s="41"/>
      <c r="D211" s="219" t="s">
        <v>136</v>
      </c>
      <c r="E211" s="41"/>
      <c r="F211" s="220" t="s">
        <v>355</v>
      </c>
      <c r="G211" s="41"/>
      <c r="H211" s="41"/>
      <c r="I211" s="221"/>
      <c r="J211" s="41"/>
      <c r="K211" s="41"/>
      <c r="L211" s="45"/>
      <c r="M211" s="222"/>
      <c r="N211" s="22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136</v>
      </c>
      <c r="AU211" s="18" t="s">
        <v>83</v>
      </c>
    </row>
    <row r="212" s="2" customFormat="1">
      <c r="A212" s="39"/>
      <c r="B212" s="40"/>
      <c r="C212" s="41"/>
      <c r="D212" s="258" t="s">
        <v>155</v>
      </c>
      <c r="E212" s="41"/>
      <c r="F212" s="259" t="s">
        <v>356</v>
      </c>
      <c r="G212" s="41"/>
      <c r="H212" s="41"/>
      <c r="I212" s="221"/>
      <c r="J212" s="41"/>
      <c r="K212" s="41"/>
      <c r="L212" s="45"/>
      <c r="M212" s="222"/>
      <c r="N212" s="22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155</v>
      </c>
      <c r="AU212" s="18" t="s">
        <v>83</v>
      </c>
    </row>
    <row r="213" s="12" customFormat="1" ht="22.8" customHeight="1">
      <c r="A213" s="12"/>
      <c r="B213" s="190"/>
      <c r="C213" s="191"/>
      <c r="D213" s="192" t="s">
        <v>72</v>
      </c>
      <c r="E213" s="224" t="s">
        <v>357</v>
      </c>
      <c r="F213" s="224" t="s">
        <v>358</v>
      </c>
      <c r="G213" s="191"/>
      <c r="H213" s="191"/>
      <c r="I213" s="194"/>
      <c r="J213" s="225">
        <f>BK213</f>
        <v>0</v>
      </c>
      <c r="K213" s="191"/>
      <c r="L213" s="196"/>
      <c r="M213" s="197"/>
      <c r="N213" s="198"/>
      <c r="O213" s="198"/>
      <c r="P213" s="199">
        <f>SUM(P214:P229)</f>
        <v>0</v>
      </c>
      <c r="Q213" s="198"/>
      <c r="R213" s="199">
        <f>SUM(R214:R229)</f>
        <v>0.20730000000000001</v>
      </c>
      <c r="S213" s="198"/>
      <c r="T213" s="200">
        <f>SUM(T214:T229)</f>
        <v>0.038440000000000002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1" t="s">
        <v>83</v>
      </c>
      <c r="AT213" s="202" t="s">
        <v>72</v>
      </c>
      <c r="AU213" s="202" t="s">
        <v>81</v>
      </c>
      <c r="AY213" s="201" t="s">
        <v>127</v>
      </c>
      <c r="BK213" s="203">
        <f>SUM(BK214:BK229)</f>
        <v>0</v>
      </c>
    </row>
    <row r="214" s="2" customFormat="1" ht="16.5" customHeight="1">
      <c r="A214" s="39"/>
      <c r="B214" s="40"/>
      <c r="C214" s="226" t="s">
        <v>359</v>
      </c>
      <c r="D214" s="226" t="s">
        <v>139</v>
      </c>
      <c r="E214" s="227" t="s">
        <v>360</v>
      </c>
      <c r="F214" s="228" t="s">
        <v>361</v>
      </c>
      <c r="G214" s="229" t="s">
        <v>142</v>
      </c>
      <c r="H214" s="230">
        <v>124</v>
      </c>
      <c r="I214" s="231"/>
      <c r="J214" s="232">
        <f>ROUND(I214*H214,2)</f>
        <v>0</v>
      </c>
      <c r="K214" s="233"/>
      <c r="L214" s="45"/>
      <c r="M214" s="234" t="s">
        <v>19</v>
      </c>
      <c r="N214" s="235" t="s">
        <v>44</v>
      </c>
      <c r="O214" s="85"/>
      <c r="P214" s="215">
        <f>O214*H214</f>
        <v>0</v>
      </c>
      <c r="Q214" s="215">
        <v>0.001</v>
      </c>
      <c r="R214" s="215">
        <f>Q214*H214</f>
        <v>0.124</v>
      </c>
      <c r="S214" s="215">
        <v>0.00031</v>
      </c>
      <c r="T214" s="216">
        <f>S214*H214</f>
        <v>0.038440000000000002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7" t="s">
        <v>250</v>
      </c>
      <c r="AT214" s="217" t="s">
        <v>139</v>
      </c>
      <c r="AU214" s="217" t="s">
        <v>83</v>
      </c>
      <c r="AY214" s="18" t="s">
        <v>127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81</v>
      </c>
      <c r="BK214" s="218">
        <f>ROUND(I214*H214,2)</f>
        <v>0</v>
      </c>
      <c r="BL214" s="18" t="s">
        <v>250</v>
      </c>
      <c r="BM214" s="217" t="s">
        <v>362</v>
      </c>
    </row>
    <row r="215" s="2" customFormat="1">
      <c r="A215" s="39"/>
      <c r="B215" s="40"/>
      <c r="C215" s="41"/>
      <c r="D215" s="219" t="s">
        <v>136</v>
      </c>
      <c r="E215" s="41"/>
      <c r="F215" s="220" t="s">
        <v>361</v>
      </c>
      <c r="G215" s="41"/>
      <c r="H215" s="41"/>
      <c r="I215" s="221"/>
      <c r="J215" s="41"/>
      <c r="K215" s="41"/>
      <c r="L215" s="45"/>
      <c r="M215" s="222"/>
      <c r="N215" s="223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136</v>
      </c>
      <c r="AU215" s="18" t="s">
        <v>83</v>
      </c>
    </row>
    <row r="216" s="13" customFormat="1">
      <c r="A216" s="13"/>
      <c r="B216" s="236"/>
      <c r="C216" s="237"/>
      <c r="D216" s="219" t="s">
        <v>144</v>
      </c>
      <c r="E216" s="238" t="s">
        <v>19</v>
      </c>
      <c r="F216" s="239" t="s">
        <v>363</v>
      </c>
      <c r="G216" s="237"/>
      <c r="H216" s="240">
        <v>114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144</v>
      </c>
      <c r="AU216" s="246" t="s">
        <v>83</v>
      </c>
      <c r="AV216" s="13" t="s">
        <v>83</v>
      </c>
      <c r="AW216" s="13" t="s">
        <v>32</v>
      </c>
      <c r="AX216" s="13" t="s">
        <v>73</v>
      </c>
      <c r="AY216" s="246" t="s">
        <v>127</v>
      </c>
    </row>
    <row r="217" s="13" customFormat="1">
      <c r="A217" s="13"/>
      <c r="B217" s="236"/>
      <c r="C217" s="237"/>
      <c r="D217" s="219" t="s">
        <v>144</v>
      </c>
      <c r="E217" s="238" t="s">
        <v>19</v>
      </c>
      <c r="F217" s="239" t="s">
        <v>364</v>
      </c>
      <c r="G217" s="237"/>
      <c r="H217" s="240">
        <v>10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144</v>
      </c>
      <c r="AU217" s="246" t="s">
        <v>83</v>
      </c>
      <c r="AV217" s="13" t="s">
        <v>83</v>
      </c>
      <c r="AW217" s="13" t="s">
        <v>32</v>
      </c>
      <c r="AX217" s="13" t="s">
        <v>73</v>
      </c>
      <c r="AY217" s="246" t="s">
        <v>127</v>
      </c>
    </row>
    <row r="218" s="14" customFormat="1">
      <c r="A218" s="14"/>
      <c r="B218" s="247"/>
      <c r="C218" s="248"/>
      <c r="D218" s="219" t="s">
        <v>144</v>
      </c>
      <c r="E218" s="249" t="s">
        <v>19</v>
      </c>
      <c r="F218" s="250" t="s">
        <v>149</v>
      </c>
      <c r="G218" s="248"/>
      <c r="H218" s="251">
        <v>124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144</v>
      </c>
      <c r="AU218" s="257" t="s">
        <v>83</v>
      </c>
      <c r="AV218" s="14" t="s">
        <v>134</v>
      </c>
      <c r="AW218" s="14" t="s">
        <v>32</v>
      </c>
      <c r="AX218" s="14" t="s">
        <v>81</v>
      </c>
      <c r="AY218" s="257" t="s">
        <v>127</v>
      </c>
    </row>
    <row r="219" s="2" customFormat="1" ht="16.5" customHeight="1">
      <c r="A219" s="39"/>
      <c r="B219" s="40"/>
      <c r="C219" s="226" t="s">
        <v>365</v>
      </c>
      <c r="D219" s="226" t="s">
        <v>139</v>
      </c>
      <c r="E219" s="227" t="s">
        <v>366</v>
      </c>
      <c r="F219" s="228" t="s">
        <v>367</v>
      </c>
      <c r="G219" s="229" t="s">
        <v>142</v>
      </c>
      <c r="H219" s="230">
        <v>125</v>
      </c>
      <c r="I219" s="231"/>
      <c r="J219" s="232">
        <f>ROUND(I219*H219,2)</f>
        <v>0</v>
      </c>
      <c r="K219" s="233"/>
      <c r="L219" s="45"/>
      <c r="M219" s="234" t="s">
        <v>19</v>
      </c>
      <c r="N219" s="235" t="s">
        <v>44</v>
      </c>
      <c r="O219" s="85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7" t="s">
        <v>250</v>
      </c>
      <c r="AT219" s="217" t="s">
        <v>139</v>
      </c>
      <c r="AU219" s="217" t="s">
        <v>83</v>
      </c>
      <c r="AY219" s="18" t="s">
        <v>127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8" t="s">
        <v>81</v>
      </c>
      <c r="BK219" s="218">
        <f>ROUND(I219*H219,2)</f>
        <v>0</v>
      </c>
      <c r="BL219" s="18" t="s">
        <v>250</v>
      </c>
      <c r="BM219" s="217" t="s">
        <v>368</v>
      </c>
    </row>
    <row r="220" s="2" customFormat="1">
      <c r="A220" s="39"/>
      <c r="B220" s="40"/>
      <c r="C220" s="41"/>
      <c r="D220" s="219" t="s">
        <v>136</v>
      </c>
      <c r="E220" s="41"/>
      <c r="F220" s="220" t="s">
        <v>369</v>
      </c>
      <c r="G220" s="41"/>
      <c r="H220" s="41"/>
      <c r="I220" s="221"/>
      <c r="J220" s="41"/>
      <c r="K220" s="41"/>
      <c r="L220" s="45"/>
      <c r="M220" s="222"/>
      <c r="N220" s="223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83</v>
      </c>
    </row>
    <row r="221" s="2" customFormat="1">
      <c r="A221" s="39"/>
      <c r="B221" s="40"/>
      <c r="C221" s="41"/>
      <c r="D221" s="258" t="s">
        <v>155</v>
      </c>
      <c r="E221" s="41"/>
      <c r="F221" s="259" t="s">
        <v>370</v>
      </c>
      <c r="G221" s="41"/>
      <c r="H221" s="41"/>
      <c r="I221" s="221"/>
      <c r="J221" s="41"/>
      <c r="K221" s="41"/>
      <c r="L221" s="45"/>
      <c r="M221" s="222"/>
      <c r="N221" s="223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155</v>
      </c>
      <c r="AU221" s="18" t="s">
        <v>83</v>
      </c>
    </row>
    <row r="222" s="2" customFormat="1" ht="24.15" customHeight="1">
      <c r="A222" s="39"/>
      <c r="B222" s="40"/>
      <c r="C222" s="226" t="s">
        <v>371</v>
      </c>
      <c r="D222" s="226" t="s">
        <v>139</v>
      </c>
      <c r="E222" s="227" t="s">
        <v>372</v>
      </c>
      <c r="F222" s="228" t="s">
        <v>373</v>
      </c>
      <c r="G222" s="229" t="s">
        <v>142</v>
      </c>
      <c r="H222" s="230">
        <v>50</v>
      </c>
      <c r="I222" s="231"/>
      <c r="J222" s="232">
        <f>ROUND(I222*H222,2)</f>
        <v>0</v>
      </c>
      <c r="K222" s="233"/>
      <c r="L222" s="45"/>
      <c r="M222" s="234" t="s">
        <v>19</v>
      </c>
      <c r="N222" s="235" t="s">
        <v>44</v>
      </c>
      <c r="O222" s="85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7" t="s">
        <v>250</v>
      </c>
      <c r="AT222" s="217" t="s">
        <v>139</v>
      </c>
      <c r="AU222" s="217" t="s">
        <v>83</v>
      </c>
      <c r="AY222" s="18" t="s">
        <v>127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81</v>
      </c>
      <c r="BK222" s="218">
        <f>ROUND(I222*H222,2)</f>
        <v>0</v>
      </c>
      <c r="BL222" s="18" t="s">
        <v>250</v>
      </c>
      <c r="BM222" s="217" t="s">
        <v>374</v>
      </c>
    </row>
    <row r="223" s="2" customFormat="1">
      <c r="A223" s="39"/>
      <c r="B223" s="40"/>
      <c r="C223" s="41"/>
      <c r="D223" s="219" t="s">
        <v>136</v>
      </c>
      <c r="E223" s="41"/>
      <c r="F223" s="220" t="s">
        <v>373</v>
      </c>
      <c r="G223" s="41"/>
      <c r="H223" s="41"/>
      <c r="I223" s="221"/>
      <c r="J223" s="41"/>
      <c r="K223" s="41"/>
      <c r="L223" s="45"/>
      <c r="M223" s="222"/>
      <c r="N223" s="223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136</v>
      </c>
      <c r="AU223" s="18" t="s">
        <v>83</v>
      </c>
    </row>
    <row r="224" s="2" customFormat="1" ht="16.5" customHeight="1">
      <c r="A224" s="39"/>
      <c r="B224" s="40"/>
      <c r="C224" s="204" t="s">
        <v>148</v>
      </c>
      <c r="D224" s="204" t="s">
        <v>129</v>
      </c>
      <c r="E224" s="205" t="s">
        <v>375</v>
      </c>
      <c r="F224" s="206" t="s">
        <v>376</v>
      </c>
      <c r="G224" s="207" t="s">
        <v>142</v>
      </c>
      <c r="H224" s="208">
        <v>200</v>
      </c>
      <c r="I224" s="209"/>
      <c r="J224" s="210">
        <f>ROUND(I224*H224,2)</f>
        <v>0</v>
      </c>
      <c r="K224" s="211"/>
      <c r="L224" s="212"/>
      <c r="M224" s="213" t="s">
        <v>19</v>
      </c>
      <c r="N224" s="214" t="s">
        <v>44</v>
      </c>
      <c r="O224" s="85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7" t="s">
        <v>255</v>
      </c>
      <c r="AT224" s="217" t="s">
        <v>129</v>
      </c>
      <c r="AU224" s="217" t="s">
        <v>83</v>
      </c>
      <c r="AY224" s="18" t="s">
        <v>127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8" t="s">
        <v>81</v>
      </c>
      <c r="BK224" s="218">
        <f>ROUND(I224*H224,2)</f>
        <v>0</v>
      </c>
      <c r="BL224" s="18" t="s">
        <v>250</v>
      </c>
      <c r="BM224" s="217" t="s">
        <v>377</v>
      </c>
    </row>
    <row r="225" s="2" customFormat="1">
      <c r="A225" s="39"/>
      <c r="B225" s="40"/>
      <c r="C225" s="41"/>
      <c r="D225" s="219" t="s">
        <v>136</v>
      </c>
      <c r="E225" s="41"/>
      <c r="F225" s="220" t="s">
        <v>376</v>
      </c>
      <c r="G225" s="41"/>
      <c r="H225" s="41"/>
      <c r="I225" s="221"/>
      <c r="J225" s="41"/>
      <c r="K225" s="41"/>
      <c r="L225" s="45"/>
      <c r="M225" s="222"/>
      <c r="N225" s="223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136</v>
      </c>
      <c r="AU225" s="18" t="s">
        <v>83</v>
      </c>
    </row>
    <row r="226" s="2" customFormat="1" ht="16.5" customHeight="1">
      <c r="A226" s="39"/>
      <c r="B226" s="40"/>
      <c r="C226" s="226" t="s">
        <v>378</v>
      </c>
      <c r="D226" s="226" t="s">
        <v>139</v>
      </c>
      <c r="E226" s="227" t="s">
        <v>379</v>
      </c>
      <c r="F226" s="228" t="s">
        <v>380</v>
      </c>
      <c r="G226" s="229" t="s">
        <v>142</v>
      </c>
      <c r="H226" s="230">
        <v>170</v>
      </c>
      <c r="I226" s="231"/>
      <c r="J226" s="232">
        <f>ROUND(I226*H226,2)</f>
        <v>0</v>
      </c>
      <c r="K226" s="233"/>
      <c r="L226" s="45"/>
      <c r="M226" s="234" t="s">
        <v>19</v>
      </c>
      <c r="N226" s="235" t="s">
        <v>44</v>
      </c>
      <c r="O226" s="85"/>
      <c r="P226" s="215">
        <f>O226*H226</f>
        <v>0</v>
      </c>
      <c r="Q226" s="215">
        <v>0.00020000000000000001</v>
      </c>
      <c r="R226" s="215">
        <f>Q226*H226</f>
        <v>0.034000000000000002</v>
      </c>
      <c r="S226" s="215">
        <v>0</v>
      </c>
      <c r="T226" s="21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7" t="s">
        <v>250</v>
      </c>
      <c r="AT226" s="217" t="s">
        <v>139</v>
      </c>
      <c r="AU226" s="217" t="s">
        <v>83</v>
      </c>
      <c r="AY226" s="18" t="s">
        <v>127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8" t="s">
        <v>81</v>
      </c>
      <c r="BK226" s="218">
        <f>ROUND(I226*H226,2)</f>
        <v>0</v>
      </c>
      <c r="BL226" s="18" t="s">
        <v>250</v>
      </c>
      <c r="BM226" s="217" t="s">
        <v>381</v>
      </c>
    </row>
    <row r="227" s="2" customFormat="1">
      <c r="A227" s="39"/>
      <c r="B227" s="40"/>
      <c r="C227" s="41"/>
      <c r="D227" s="219" t="s">
        <v>136</v>
      </c>
      <c r="E227" s="41"/>
      <c r="F227" s="220" t="s">
        <v>380</v>
      </c>
      <c r="G227" s="41"/>
      <c r="H227" s="41"/>
      <c r="I227" s="221"/>
      <c r="J227" s="41"/>
      <c r="K227" s="41"/>
      <c r="L227" s="45"/>
      <c r="M227" s="222"/>
      <c r="N227" s="223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136</v>
      </c>
      <c r="AU227" s="18" t="s">
        <v>83</v>
      </c>
    </row>
    <row r="228" s="2" customFormat="1" ht="24.15" customHeight="1">
      <c r="A228" s="39"/>
      <c r="B228" s="40"/>
      <c r="C228" s="226" t="s">
        <v>382</v>
      </c>
      <c r="D228" s="226" t="s">
        <v>139</v>
      </c>
      <c r="E228" s="227" t="s">
        <v>383</v>
      </c>
      <c r="F228" s="228" t="s">
        <v>384</v>
      </c>
      <c r="G228" s="229" t="s">
        <v>142</v>
      </c>
      <c r="H228" s="230">
        <v>170</v>
      </c>
      <c r="I228" s="231"/>
      <c r="J228" s="232">
        <f>ROUND(I228*H228,2)</f>
        <v>0</v>
      </c>
      <c r="K228" s="233"/>
      <c r="L228" s="45"/>
      <c r="M228" s="234" t="s">
        <v>19</v>
      </c>
      <c r="N228" s="235" t="s">
        <v>44</v>
      </c>
      <c r="O228" s="85"/>
      <c r="P228" s="215">
        <f>O228*H228</f>
        <v>0</v>
      </c>
      <c r="Q228" s="215">
        <v>0.00029</v>
      </c>
      <c r="R228" s="215">
        <f>Q228*H228</f>
        <v>0.049300000000000004</v>
      </c>
      <c r="S228" s="215">
        <v>0</v>
      </c>
      <c r="T228" s="21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7" t="s">
        <v>250</v>
      </c>
      <c r="AT228" s="217" t="s">
        <v>139</v>
      </c>
      <c r="AU228" s="217" t="s">
        <v>83</v>
      </c>
      <c r="AY228" s="18" t="s">
        <v>127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8" t="s">
        <v>81</v>
      </c>
      <c r="BK228" s="218">
        <f>ROUND(I228*H228,2)</f>
        <v>0</v>
      </c>
      <c r="BL228" s="18" t="s">
        <v>250</v>
      </c>
      <c r="BM228" s="217" t="s">
        <v>385</v>
      </c>
    </row>
    <row r="229" s="2" customFormat="1">
      <c r="A229" s="39"/>
      <c r="B229" s="40"/>
      <c r="C229" s="41"/>
      <c r="D229" s="219" t="s">
        <v>136</v>
      </c>
      <c r="E229" s="41"/>
      <c r="F229" s="220" t="s">
        <v>384</v>
      </c>
      <c r="G229" s="41"/>
      <c r="H229" s="41"/>
      <c r="I229" s="221"/>
      <c r="J229" s="41"/>
      <c r="K229" s="41"/>
      <c r="L229" s="45"/>
      <c r="M229" s="222"/>
      <c r="N229" s="223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136</v>
      </c>
      <c r="AU229" s="18" t="s">
        <v>83</v>
      </c>
    </row>
    <row r="230" s="12" customFormat="1" ht="22.8" customHeight="1">
      <c r="A230" s="12"/>
      <c r="B230" s="190"/>
      <c r="C230" s="191"/>
      <c r="D230" s="192" t="s">
        <v>72</v>
      </c>
      <c r="E230" s="224" t="s">
        <v>386</v>
      </c>
      <c r="F230" s="224" t="s">
        <v>387</v>
      </c>
      <c r="G230" s="191"/>
      <c r="H230" s="191"/>
      <c r="I230" s="194"/>
      <c r="J230" s="225">
        <f>BK230</f>
        <v>0</v>
      </c>
      <c r="K230" s="191"/>
      <c r="L230" s="196"/>
      <c r="M230" s="197"/>
      <c r="N230" s="198"/>
      <c r="O230" s="198"/>
      <c r="P230" s="199">
        <f>SUM(P231:P238)</f>
        <v>0</v>
      </c>
      <c r="Q230" s="198"/>
      <c r="R230" s="199">
        <f>SUM(R231:R238)</f>
        <v>0.96360000000000012</v>
      </c>
      <c r="S230" s="198"/>
      <c r="T230" s="200">
        <f>SUM(T231:T238)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1" t="s">
        <v>83</v>
      </c>
      <c r="AT230" s="202" t="s">
        <v>72</v>
      </c>
      <c r="AU230" s="202" t="s">
        <v>81</v>
      </c>
      <c r="AY230" s="201" t="s">
        <v>127</v>
      </c>
      <c r="BK230" s="203">
        <f>SUM(BK231:BK238)</f>
        <v>0</v>
      </c>
    </row>
    <row r="231" s="2" customFormat="1" ht="21.75" customHeight="1">
      <c r="A231" s="39"/>
      <c r="B231" s="40"/>
      <c r="C231" s="226" t="s">
        <v>388</v>
      </c>
      <c r="D231" s="226" t="s">
        <v>139</v>
      </c>
      <c r="E231" s="227" t="s">
        <v>389</v>
      </c>
      <c r="F231" s="228" t="s">
        <v>390</v>
      </c>
      <c r="G231" s="229" t="s">
        <v>142</v>
      </c>
      <c r="H231" s="230">
        <v>30</v>
      </c>
      <c r="I231" s="231"/>
      <c r="J231" s="232">
        <f>ROUND(I231*H231,2)</f>
        <v>0</v>
      </c>
      <c r="K231" s="233"/>
      <c r="L231" s="45"/>
      <c r="M231" s="234" t="s">
        <v>19</v>
      </c>
      <c r="N231" s="235" t="s">
        <v>44</v>
      </c>
      <c r="O231" s="85"/>
      <c r="P231" s="215">
        <f>O231*H231</f>
        <v>0</v>
      </c>
      <c r="Q231" s="215">
        <v>0.032120000000000003</v>
      </c>
      <c r="R231" s="215">
        <f>Q231*H231</f>
        <v>0.96360000000000012</v>
      </c>
      <c r="S231" s="215">
        <v>0</v>
      </c>
      <c r="T231" s="21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7" t="s">
        <v>250</v>
      </c>
      <c r="AT231" s="217" t="s">
        <v>139</v>
      </c>
      <c r="AU231" s="217" t="s">
        <v>83</v>
      </c>
      <c r="AY231" s="18" t="s">
        <v>127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81</v>
      </c>
      <c r="BK231" s="218">
        <f>ROUND(I231*H231,2)</f>
        <v>0</v>
      </c>
      <c r="BL231" s="18" t="s">
        <v>250</v>
      </c>
      <c r="BM231" s="217" t="s">
        <v>391</v>
      </c>
    </row>
    <row r="232" s="2" customFormat="1">
      <c r="A232" s="39"/>
      <c r="B232" s="40"/>
      <c r="C232" s="41"/>
      <c r="D232" s="219" t="s">
        <v>136</v>
      </c>
      <c r="E232" s="41"/>
      <c r="F232" s="220" t="s">
        <v>392</v>
      </c>
      <c r="G232" s="41"/>
      <c r="H232" s="41"/>
      <c r="I232" s="221"/>
      <c r="J232" s="41"/>
      <c r="K232" s="41"/>
      <c r="L232" s="45"/>
      <c r="M232" s="222"/>
      <c r="N232" s="223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136</v>
      </c>
      <c r="AU232" s="18" t="s">
        <v>83</v>
      </c>
    </row>
    <row r="233" s="2" customFormat="1">
      <c r="A233" s="39"/>
      <c r="B233" s="40"/>
      <c r="C233" s="41"/>
      <c r="D233" s="258" t="s">
        <v>155</v>
      </c>
      <c r="E233" s="41"/>
      <c r="F233" s="259" t="s">
        <v>393</v>
      </c>
      <c r="G233" s="41"/>
      <c r="H233" s="41"/>
      <c r="I233" s="221"/>
      <c r="J233" s="41"/>
      <c r="K233" s="41"/>
      <c r="L233" s="45"/>
      <c r="M233" s="222"/>
      <c r="N233" s="223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155</v>
      </c>
      <c r="AU233" s="18" t="s">
        <v>83</v>
      </c>
    </row>
    <row r="234" s="13" customFormat="1">
      <c r="A234" s="13"/>
      <c r="B234" s="236"/>
      <c r="C234" s="237"/>
      <c r="D234" s="219" t="s">
        <v>144</v>
      </c>
      <c r="E234" s="238" t="s">
        <v>19</v>
      </c>
      <c r="F234" s="239" t="s">
        <v>394</v>
      </c>
      <c r="G234" s="237"/>
      <c r="H234" s="240">
        <v>30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144</v>
      </c>
      <c r="AU234" s="246" t="s">
        <v>83</v>
      </c>
      <c r="AV234" s="13" t="s">
        <v>83</v>
      </c>
      <c r="AW234" s="13" t="s">
        <v>32</v>
      </c>
      <c r="AX234" s="13" t="s">
        <v>81</v>
      </c>
      <c r="AY234" s="246" t="s">
        <v>127</v>
      </c>
    </row>
    <row r="235" s="2" customFormat="1" ht="16.5" customHeight="1">
      <c r="A235" s="39"/>
      <c r="B235" s="40"/>
      <c r="C235" s="226" t="s">
        <v>395</v>
      </c>
      <c r="D235" s="226" t="s">
        <v>139</v>
      </c>
      <c r="E235" s="227" t="s">
        <v>396</v>
      </c>
      <c r="F235" s="228" t="s">
        <v>397</v>
      </c>
      <c r="G235" s="229" t="s">
        <v>142</v>
      </c>
      <c r="H235" s="230">
        <v>66</v>
      </c>
      <c r="I235" s="231"/>
      <c r="J235" s="232">
        <f>ROUND(I235*H235,2)</f>
        <v>0</v>
      </c>
      <c r="K235" s="233"/>
      <c r="L235" s="45"/>
      <c r="M235" s="234" t="s">
        <v>19</v>
      </c>
      <c r="N235" s="235" t="s">
        <v>44</v>
      </c>
      <c r="O235" s="85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7" t="s">
        <v>250</v>
      </c>
      <c r="AT235" s="217" t="s">
        <v>139</v>
      </c>
      <c r="AU235" s="217" t="s">
        <v>83</v>
      </c>
      <c r="AY235" s="18" t="s">
        <v>127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8" t="s">
        <v>81</v>
      </c>
      <c r="BK235" s="218">
        <f>ROUND(I235*H235,2)</f>
        <v>0</v>
      </c>
      <c r="BL235" s="18" t="s">
        <v>250</v>
      </c>
      <c r="BM235" s="217" t="s">
        <v>398</v>
      </c>
    </row>
    <row r="236" s="2" customFormat="1">
      <c r="A236" s="39"/>
      <c r="B236" s="40"/>
      <c r="C236" s="41"/>
      <c r="D236" s="219" t="s">
        <v>136</v>
      </c>
      <c r="E236" s="41"/>
      <c r="F236" s="220" t="s">
        <v>399</v>
      </c>
      <c r="G236" s="41"/>
      <c r="H236" s="41"/>
      <c r="I236" s="221"/>
      <c r="J236" s="41"/>
      <c r="K236" s="41"/>
      <c r="L236" s="45"/>
      <c r="M236" s="222"/>
      <c r="N236" s="223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136</v>
      </c>
      <c r="AU236" s="18" t="s">
        <v>83</v>
      </c>
    </row>
    <row r="237" s="2" customFormat="1">
      <c r="A237" s="39"/>
      <c r="B237" s="40"/>
      <c r="C237" s="41"/>
      <c r="D237" s="258" t="s">
        <v>155</v>
      </c>
      <c r="E237" s="41"/>
      <c r="F237" s="259" t="s">
        <v>400</v>
      </c>
      <c r="G237" s="41"/>
      <c r="H237" s="41"/>
      <c r="I237" s="221"/>
      <c r="J237" s="41"/>
      <c r="K237" s="41"/>
      <c r="L237" s="45"/>
      <c r="M237" s="222"/>
      <c r="N237" s="223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155</v>
      </c>
      <c r="AU237" s="18" t="s">
        <v>83</v>
      </c>
    </row>
    <row r="238" s="13" customFormat="1">
      <c r="A238" s="13"/>
      <c r="B238" s="236"/>
      <c r="C238" s="237"/>
      <c r="D238" s="219" t="s">
        <v>144</v>
      </c>
      <c r="E238" s="238" t="s">
        <v>19</v>
      </c>
      <c r="F238" s="239" t="s">
        <v>401</v>
      </c>
      <c r="G238" s="237"/>
      <c r="H238" s="240">
        <v>66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144</v>
      </c>
      <c r="AU238" s="246" t="s">
        <v>83</v>
      </c>
      <c r="AV238" s="13" t="s">
        <v>83</v>
      </c>
      <c r="AW238" s="13" t="s">
        <v>32</v>
      </c>
      <c r="AX238" s="13" t="s">
        <v>81</v>
      </c>
      <c r="AY238" s="246" t="s">
        <v>127</v>
      </c>
    </row>
    <row r="239" s="12" customFormat="1" ht="25.92" customHeight="1">
      <c r="A239" s="12"/>
      <c r="B239" s="190"/>
      <c r="C239" s="191"/>
      <c r="D239" s="192" t="s">
        <v>72</v>
      </c>
      <c r="E239" s="193" t="s">
        <v>402</v>
      </c>
      <c r="F239" s="193" t="s">
        <v>403</v>
      </c>
      <c r="G239" s="191"/>
      <c r="H239" s="191"/>
      <c r="I239" s="194"/>
      <c r="J239" s="195">
        <f>BK239</f>
        <v>0</v>
      </c>
      <c r="K239" s="191"/>
      <c r="L239" s="196"/>
      <c r="M239" s="197"/>
      <c r="N239" s="198"/>
      <c r="O239" s="198"/>
      <c r="P239" s="199">
        <f>SUM(P240:P243)</f>
        <v>0</v>
      </c>
      <c r="Q239" s="198"/>
      <c r="R239" s="199">
        <f>SUM(R240:R243)</f>
        <v>0</v>
      </c>
      <c r="S239" s="198"/>
      <c r="T239" s="200">
        <f>SUM(T240:T243)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134</v>
      </c>
      <c r="AT239" s="202" t="s">
        <v>72</v>
      </c>
      <c r="AU239" s="202" t="s">
        <v>73</v>
      </c>
      <c r="AY239" s="201" t="s">
        <v>127</v>
      </c>
      <c r="BK239" s="203">
        <f>SUM(BK240:BK243)</f>
        <v>0</v>
      </c>
    </row>
    <row r="240" s="2" customFormat="1" ht="16.5" customHeight="1">
      <c r="A240" s="39"/>
      <c r="B240" s="40"/>
      <c r="C240" s="226" t="s">
        <v>404</v>
      </c>
      <c r="D240" s="226" t="s">
        <v>139</v>
      </c>
      <c r="E240" s="227" t="s">
        <v>405</v>
      </c>
      <c r="F240" s="228" t="s">
        <v>406</v>
      </c>
      <c r="G240" s="229" t="s">
        <v>407</v>
      </c>
      <c r="H240" s="230">
        <v>40</v>
      </c>
      <c r="I240" s="231"/>
      <c r="J240" s="232">
        <f>ROUND(I240*H240,2)</f>
        <v>0</v>
      </c>
      <c r="K240" s="233"/>
      <c r="L240" s="45"/>
      <c r="M240" s="234" t="s">
        <v>19</v>
      </c>
      <c r="N240" s="235" t="s">
        <v>44</v>
      </c>
      <c r="O240" s="85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7" t="s">
        <v>408</v>
      </c>
      <c r="AT240" s="217" t="s">
        <v>139</v>
      </c>
      <c r="AU240" s="217" t="s">
        <v>81</v>
      </c>
      <c r="AY240" s="18" t="s">
        <v>127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81</v>
      </c>
      <c r="BK240" s="218">
        <f>ROUND(I240*H240,2)</f>
        <v>0</v>
      </c>
      <c r="BL240" s="18" t="s">
        <v>408</v>
      </c>
      <c r="BM240" s="217" t="s">
        <v>409</v>
      </c>
    </row>
    <row r="241" s="2" customFormat="1">
      <c r="A241" s="39"/>
      <c r="B241" s="40"/>
      <c r="C241" s="41"/>
      <c r="D241" s="219" t="s">
        <v>136</v>
      </c>
      <c r="E241" s="41"/>
      <c r="F241" s="220" t="s">
        <v>406</v>
      </c>
      <c r="G241" s="41"/>
      <c r="H241" s="41"/>
      <c r="I241" s="221"/>
      <c r="J241" s="41"/>
      <c r="K241" s="41"/>
      <c r="L241" s="45"/>
      <c r="M241" s="222"/>
      <c r="N241" s="223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136</v>
      </c>
      <c r="AU241" s="18" t="s">
        <v>81</v>
      </c>
    </row>
    <row r="242" s="2" customFormat="1" ht="16.5" customHeight="1">
      <c r="A242" s="39"/>
      <c r="B242" s="40"/>
      <c r="C242" s="226" t="s">
        <v>410</v>
      </c>
      <c r="D242" s="226" t="s">
        <v>139</v>
      </c>
      <c r="E242" s="227" t="s">
        <v>411</v>
      </c>
      <c r="F242" s="228" t="s">
        <v>412</v>
      </c>
      <c r="G242" s="229" t="s">
        <v>407</v>
      </c>
      <c r="H242" s="230">
        <v>24</v>
      </c>
      <c r="I242" s="231"/>
      <c r="J242" s="232">
        <f>ROUND(I242*H242,2)</f>
        <v>0</v>
      </c>
      <c r="K242" s="233"/>
      <c r="L242" s="45"/>
      <c r="M242" s="234" t="s">
        <v>19</v>
      </c>
      <c r="N242" s="235" t="s">
        <v>44</v>
      </c>
      <c r="O242" s="85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7" t="s">
        <v>408</v>
      </c>
      <c r="AT242" s="217" t="s">
        <v>139</v>
      </c>
      <c r="AU242" s="217" t="s">
        <v>81</v>
      </c>
      <c r="AY242" s="18" t="s">
        <v>127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81</v>
      </c>
      <c r="BK242" s="218">
        <f>ROUND(I242*H242,2)</f>
        <v>0</v>
      </c>
      <c r="BL242" s="18" t="s">
        <v>408</v>
      </c>
      <c r="BM242" s="217" t="s">
        <v>413</v>
      </c>
    </row>
    <row r="243" s="2" customFormat="1">
      <c r="A243" s="39"/>
      <c r="B243" s="40"/>
      <c r="C243" s="41"/>
      <c r="D243" s="219" t="s">
        <v>136</v>
      </c>
      <c r="E243" s="41"/>
      <c r="F243" s="220" t="s">
        <v>412</v>
      </c>
      <c r="G243" s="41"/>
      <c r="H243" s="41"/>
      <c r="I243" s="221"/>
      <c r="J243" s="41"/>
      <c r="K243" s="41"/>
      <c r="L243" s="45"/>
      <c r="M243" s="260"/>
      <c r="N243" s="261"/>
      <c r="O243" s="262"/>
      <c r="P243" s="262"/>
      <c r="Q243" s="262"/>
      <c r="R243" s="262"/>
      <c r="S243" s="262"/>
      <c r="T243" s="26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136</v>
      </c>
      <c r="AU243" s="18" t="s">
        <v>81</v>
      </c>
    </row>
    <row r="244" s="2" customFormat="1" ht="6.96" customHeight="1">
      <c r="A244" s="39"/>
      <c r="B244" s="60"/>
      <c r="C244" s="61"/>
      <c r="D244" s="61"/>
      <c r="E244" s="61"/>
      <c r="F244" s="61"/>
      <c r="G244" s="61"/>
      <c r="H244" s="61"/>
      <c r="I244" s="61"/>
      <c r="J244" s="61"/>
      <c r="K244" s="61"/>
      <c r="L244" s="45"/>
      <c r="M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</row>
  </sheetData>
  <sheetProtection sheet="1" autoFilter="0" formatColumns="0" formatRows="0" objects="1" scenarios="1" spinCount="100000" saltValue="SEnAZB4wrkEGI1zeTy0ruAxr851Z7xGKPyZTkhyhOKeIoNHnhwG+sc7pPEC+R2HHw9PnyJnLqcKE541v22eTdA==" hashValue="wTBrtRVVgHF6UllcZwfV3iZXcI4tPVBcYUwvznIrLLMqRkZ+V95t+PjxuIAiuPEAZJChHj+zfOX0gAJUdu3s+w==" algorithmName="SHA-512" password="CC35"/>
  <autoFilter ref="C90:K24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105" r:id="rId1" display="https://podminky.urs.cz/item/CS_URS_2021_02/612311131"/>
    <hyperlink ref="F108" r:id="rId2" display="https://podminky.urs.cz/item/CS_URS_2022_01/631311124"/>
    <hyperlink ref="F125" r:id="rId3" display="https://podminky.urs.cz/item/CS_URS_2022_01/965042141"/>
    <hyperlink ref="F135" r:id="rId4" display="https://podminky.urs.cz/item/CS_URS_2021_02/997013211"/>
    <hyperlink ref="F138" r:id="rId5" display="https://podminky.urs.cz/item/CS_URS_2021_02/997013509"/>
    <hyperlink ref="F141" r:id="rId6" display="https://podminky.urs.cz/item/CS_URS_2021_02/997013511"/>
    <hyperlink ref="F144" r:id="rId7" display="https://podminky.urs.cz/item/CS_URS_2021_02/997013609"/>
    <hyperlink ref="F149" r:id="rId8" display="https://podminky.urs.cz/item/CS_URS_2022_01/763111316"/>
    <hyperlink ref="F163" r:id="rId9" display="https://podminky.urs.cz/item/CS_URS_2022_01/763181311"/>
    <hyperlink ref="F166" r:id="rId10" display="https://podminky.urs.cz/item/CS_URS_2022_01/763182313"/>
    <hyperlink ref="F209" r:id="rId11" display="https://podminky.urs.cz/item/CS_URS_2021_02/781494511"/>
    <hyperlink ref="F212" r:id="rId12" display="https://podminky.urs.cz/item/CS_URS_2021_02/781495115"/>
    <hyperlink ref="F221" r:id="rId13" display="https://podminky.urs.cz/item/CS_URS_2021_02/784171101"/>
    <hyperlink ref="F233" r:id="rId14" display="https://podminky.urs.cz/item/CS_URS_2022_01/787116352"/>
    <hyperlink ref="F237" r:id="rId15" display="https://podminky.urs.cz/item/CS_URS_2022_01/78791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Personální_Květen 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414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ROUND((SUM(BE86:BE447)),  2)</f>
        <v>0</v>
      </c>
      <c r="G33" s="39"/>
      <c r="H33" s="39"/>
      <c r="I33" s="149">
        <v>0.20999999999999999</v>
      </c>
      <c r="J33" s="148">
        <f>ROUND(((SUM(BE86:BE447))*I33),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ROUND((SUM(BF86:BF447)),  2)</f>
        <v>0</v>
      </c>
      <c r="G34" s="39"/>
      <c r="H34" s="39"/>
      <c r="I34" s="149">
        <v>0.14999999999999999</v>
      </c>
      <c r="J34" s="148">
        <f>ROUND(((SUM(BF86:BF447))*I34),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ROUND((SUM(BG86:BG447)),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ROUND((SUM(BH86:BH447)),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ROUND((SUM(BI86:BI447)),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Personální_Květen 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ZTI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Nemocnice Havířov</v>
      </c>
      <c r="G52" s="41"/>
      <c r="H52" s="41"/>
      <c r="I52" s="33" t="s">
        <v>23</v>
      </c>
      <c r="J52" s="73" t="str">
        <f>IF(J12="","",J12)</f>
        <v>30. 11. 2021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415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416</v>
      </c>
      <c r="E62" s="175"/>
      <c r="F62" s="175"/>
      <c r="G62" s="175"/>
      <c r="H62" s="175"/>
      <c r="I62" s="175"/>
      <c r="J62" s="176">
        <f>J151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417</v>
      </c>
      <c r="E63" s="175"/>
      <c r="F63" s="175"/>
      <c r="G63" s="175"/>
      <c r="H63" s="175"/>
      <c r="I63" s="175"/>
      <c r="J63" s="176">
        <f>J224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418</v>
      </c>
      <c r="E64" s="175"/>
      <c r="F64" s="175"/>
      <c r="G64" s="175"/>
      <c r="H64" s="175"/>
      <c r="I64" s="175"/>
      <c r="J64" s="176">
        <f>J299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419</v>
      </c>
      <c r="E65" s="175"/>
      <c r="F65" s="175"/>
      <c r="G65" s="175"/>
      <c r="H65" s="175"/>
      <c r="I65" s="175"/>
      <c r="J65" s="176">
        <f>J337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420</v>
      </c>
      <c r="E66" s="175"/>
      <c r="F66" s="175"/>
      <c r="G66" s="175"/>
      <c r="H66" s="175"/>
      <c r="I66" s="175"/>
      <c r="J66" s="176">
        <f>J367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112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Personální_Květen 22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02 - ZTI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Nemocnice Havířov</v>
      </c>
      <c r="G80" s="41"/>
      <c r="H80" s="41"/>
      <c r="I80" s="33" t="s">
        <v>23</v>
      </c>
      <c r="J80" s="73" t="str">
        <f>IF(J12="","",J12)</f>
        <v>30. 11. 2021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 xml:space="preserve"> </v>
      </c>
      <c r="G82" s="41"/>
      <c r="H82" s="41"/>
      <c r="I82" s="33" t="s">
        <v>31</v>
      </c>
      <c r="J82" s="37" t="str">
        <f>E21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33</v>
      </c>
      <c r="J83" s="37" t="str">
        <f>E24</f>
        <v>Amun Pro s.r.o.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113</v>
      </c>
      <c r="D85" s="181" t="s">
        <v>58</v>
      </c>
      <c r="E85" s="181" t="s">
        <v>54</v>
      </c>
      <c r="F85" s="181" t="s">
        <v>55</v>
      </c>
      <c r="G85" s="181" t="s">
        <v>114</v>
      </c>
      <c r="H85" s="181" t="s">
        <v>115</v>
      </c>
      <c r="I85" s="181" t="s">
        <v>116</v>
      </c>
      <c r="J85" s="182" t="s">
        <v>98</v>
      </c>
      <c r="K85" s="183" t="s">
        <v>117</v>
      </c>
      <c r="L85" s="184"/>
      <c r="M85" s="93" t="s">
        <v>19</v>
      </c>
      <c r="N85" s="94" t="s">
        <v>43</v>
      </c>
      <c r="O85" s="94" t="s">
        <v>118</v>
      </c>
      <c r="P85" s="94" t="s">
        <v>119</v>
      </c>
      <c r="Q85" s="94" t="s">
        <v>120</v>
      </c>
      <c r="R85" s="94" t="s">
        <v>121</v>
      </c>
      <c r="S85" s="94" t="s">
        <v>122</v>
      </c>
      <c r="T85" s="95" t="s">
        <v>123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124</v>
      </c>
      <c r="D86" s="41"/>
      <c r="E86" s="41"/>
      <c r="F86" s="41"/>
      <c r="G86" s="41"/>
      <c r="H86" s="41"/>
      <c r="I86" s="41"/>
      <c r="J86" s="185">
        <f>BK86</f>
        <v>0</v>
      </c>
      <c r="K86" s="41"/>
      <c r="L86" s="45"/>
      <c r="M86" s="96"/>
      <c r="N86" s="186"/>
      <c r="O86" s="97"/>
      <c r="P86" s="187">
        <f>P87</f>
        <v>0</v>
      </c>
      <c r="Q86" s="97"/>
      <c r="R86" s="187">
        <f>R87</f>
        <v>0.63406000000000007</v>
      </c>
      <c r="S86" s="97"/>
      <c r="T86" s="188">
        <f>T87</f>
        <v>0.75092599999999998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72</v>
      </c>
      <c r="AU86" s="18" t="s">
        <v>99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234</v>
      </c>
      <c r="F87" s="193" t="s">
        <v>235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P88+P151+P224+P299+P337+P367</f>
        <v>0</v>
      </c>
      <c r="Q87" s="198"/>
      <c r="R87" s="199">
        <f>R88+R151+R224+R299+R337+R367</f>
        <v>0.63406000000000007</v>
      </c>
      <c r="S87" s="198"/>
      <c r="T87" s="200">
        <f>T88+T151+T224+T299+T337+T367</f>
        <v>0.75092599999999998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83</v>
      </c>
      <c r="AT87" s="202" t="s">
        <v>72</v>
      </c>
      <c r="AU87" s="202" t="s">
        <v>73</v>
      </c>
      <c r="AY87" s="201" t="s">
        <v>127</v>
      </c>
      <c r="BK87" s="203">
        <f>BK88+BK151+BK224+BK299+BK337+BK367</f>
        <v>0</v>
      </c>
    </row>
    <row r="88" s="12" customFormat="1" ht="22.8" customHeight="1">
      <c r="A88" s="12"/>
      <c r="B88" s="190"/>
      <c r="C88" s="191"/>
      <c r="D88" s="192" t="s">
        <v>72</v>
      </c>
      <c r="E88" s="224" t="s">
        <v>421</v>
      </c>
      <c r="F88" s="224" t="s">
        <v>422</v>
      </c>
      <c r="G88" s="191"/>
      <c r="H88" s="191"/>
      <c r="I88" s="194"/>
      <c r="J88" s="225">
        <f>BK88</f>
        <v>0</v>
      </c>
      <c r="K88" s="191"/>
      <c r="L88" s="196"/>
      <c r="M88" s="197"/>
      <c r="N88" s="198"/>
      <c r="O88" s="198"/>
      <c r="P88" s="199">
        <f>SUM(P89:P150)</f>
        <v>0</v>
      </c>
      <c r="Q88" s="198"/>
      <c r="R88" s="199">
        <f>SUM(R89:R150)</f>
        <v>0.079220000000000013</v>
      </c>
      <c r="S88" s="198"/>
      <c r="T88" s="200">
        <f>SUM(T89:T150)</f>
        <v>0.12372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83</v>
      </c>
      <c r="AT88" s="202" t="s">
        <v>72</v>
      </c>
      <c r="AU88" s="202" t="s">
        <v>81</v>
      </c>
      <c r="AY88" s="201" t="s">
        <v>127</v>
      </c>
      <c r="BK88" s="203">
        <f>SUM(BK89:BK150)</f>
        <v>0</v>
      </c>
    </row>
    <row r="89" s="2" customFormat="1" ht="16.5" customHeight="1">
      <c r="A89" s="39"/>
      <c r="B89" s="40"/>
      <c r="C89" s="226" t="s">
        <v>81</v>
      </c>
      <c r="D89" s="226" t="s">
        <v>139</v>
      </c>
      <c r="E89" s="227" t="s">
        <v>423</v>
      </c>
      <c r="F89" s="228" t="s">
        <v>424</v>
      </c>
      <c r="G89" s="229" t="s">
        <v>132</v>
      </c>
      <c r="H89" s="230">
        <v>4</v>
      </c>
      <c r="I89" s="231"/>
      <c r="J89" s="232">
        <f>ROUND(I89*H89,2)</f>
        <v>0</v>
      </c>
      <c r="K89" s="233"/>
      <c r="L89" s="45"/>
      <c r="M89" s="234" t="s">
        <v>19</v>
      </c>
      <c r="N89" s="235" t="s">
        <v>44</v>
      </c>
      <c r="O89" s="85"/>
      <c r="P89" s="215">
        <f>O89*H89</f>
        <v>0</v>
      </c>
      <c r="Q89" s="215">
        <v>0.010670000000000001</v>
      </c>
      <c r="R89" s="215">
        <f>Q89*H89</f>
        <v>0.042680000000000003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250</v>
      </c>
      <c r="AT89" s="217" t="s">
        <v>139</v>
      </c>
      <c r="AU89" s="217" t="s">
        <v>83</v>
      </c>
      <c r="AY89" s="18" t="s">
        <v>127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81</v>
      </c>
      <c r="BK89" s="218">
        <f>ROUND(I89*H89,2)</f>
        <v>0</v>
      </c>
      <c r="BL89" s="18" t="s">
        <v>250</v>
      </c>
      <c r="BM89" s="217" t="s">
        <v>425</v>
      </c>
    </row>
    <row r="90" s="2" customFormat="1">
      <c r="A90" s="39"/>
      <c r="B90" s="40"/>
      <c r="C90" s="41"/>
      <c r="D90" s="219" t="s">
        <v>136</v>
      </c>
      <c r="E90" s="41"/>
      <c r="F90" s="220" t="s">
        <v>424</v>
      </c>
      <c r="G90" s="41"/>
      <c r="H90" s="41"/>
      <c r="I90" s="221"/>
      <c r="J90" s="41"/>
      <c r="K90" s="41"/>
      <c r="L90" s="45"/>
      <c r="M90" s="222"/>
      <c r="N90" s="22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136</v>
      </c>
      <c r="AU90" s="18" t="s">
        <v>83</v>
      </c>
    </row>
    <row r="91" s="2" customFormat="1">
      <c r="A91" s="39"/>
      <c r="B91" s="40"/>
      <c r="C91" s="41"/>
      <c r="D91" s="258" t="s">
        <v>155</v>
      </c>
      <c r="E91" s="41"/>
      <c r="F91" s="259" t="s">
        <v>426</v>
      </c>
      <c r="G91" s="41"/>
      <c r="H91" s="41"/>
      <c r="I91" s="221"/>
      <c r="J91" s="41"/>
      <c r="K91" s="41"/>
      <c r="L91" s="45"/>
      <c r="M91" s="222"/>
      <c r="N91" s="22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83</v>
      </c>
    </row>
    <row r="92" s="2" customFormat="1" ht="16.5" customHeight="1">
      <c r="A92" s="39"/>
      <c r="B92" s="40"/>
      <c r="C92" s="226" t="s">
        <v>83</v>
      </c>
      <c r="D92" s="226" t="s">
        <v>139</v>
      </c>
      <c r="E92" s="227" t="s">
        <v>427</v>
      </c>
      <c r="F92" s="228" t="s">
        <v>428</v>
      </c>
      <c r="G92" s="229" t="s">
        <v>132</v>
      </c>
      <c r="H92" s="230">
        <v>1</v>
      </c>
      <c r="I92" s="231"/>
      <c r="J92" s="232">
        <f>ROUND(I92*H92,2)</f>
        <v>0</v>
      </c>
      <c r="K92" s="233"/>
      <c r="L92" s="45"/>
      <c r="M92" s="234" t="s">
        <v>19</v>
      </c>
      <c r="N92" s="235" t="s">
        <v>44</v>
      </c>
      <c r="O92" s="85"/>
      <c r="P92" s="215">
        <f>O92*H92</f>
        <v>0</v>
      </c>
      <c r="Q92" s="215">
        <v>0.016320000000000001</v>
      </c>
      <c r="R92" s="215">
        <f>Q92*H92</f>
        <v>0.016320000000000001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250</v>
      </c>
      <c r="AT92" s="217" t="s">
        <v>139</v>
      </c>
      <c r="AU92" s="217" t="s">
        <v>83</v>
      </c>
      <c r="AY92" s="18" t="s">
        <v>127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81</v>
      </c>
      <c r="BK92" s="218">
        <f>ROUND(I92*H92,2)</f>
        <v>0</v>
      </c>
      <c r="BL92" s="18" t="s">
        <v>250</v>
      </c>
      <c r="BM92" s="217" t="s">
        <v>429</v>
      </c>
    </row>
    <row r="93" s="2" customFormat="1">
      <c r="A93" s="39"/>
      <c r="B93" s="40"/>
      <c r="C93" s="41"/>
      <c r="D93" s="219" t="s">
        <v>136</v>
      </c>
      <c r="E93" s="41"/>
      <c r="F93" s="220" t="s">
        <v>428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136</v>
      </c>
      <c r="AU93" s="18" t="s">
        <v>83</v>
      </c>
    </row>
    <row r="94" s="2" customFormat="1">
      <c r="A94" s="39"/>
      <c r="B94" s="40"/>
      <c r="C94" s="41"/>
      <c r="D94" s="258" t="s">
        <v>155</v>
      </c>
      <c r="E94" s="41"/>
      <c r="F94" s="259" t="s">
        <v>430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155</v>
      </c>
      <c r="AU94" s="18" t="s">
        <v>83</v>
      </c>
    </row>
    <row r="95" s="2" customFormat="1" ht="16.5" customHeight="1">
      <c r="A95" s="39"/>
      <c r="B95" s="40"/>
      <c r="C95" s="226" t="s">
        <v>164</v>
      </c>
      <c r="D95" s="226" t="s">
        <v>139</v>
      </c>
      <c r="E95" s="227" t="s">
        <v>431</v>
      </c>
      <c r="F95" s="228" t="s">
        <v>432</v>
      </c>
      <c r="G95" s="229" t="s">
        <v>205</v>
      </c>
      <c r="H95" s="230">
        <v>26</v>
      </c>
      <c r="I95" s="231"/>
      <c r="J95" s="232">
        <f>ROUND(I95*H95,2)</f>
        <v>0</v>
      </c>
      <c r="K95" s="233"/>
      <c r="L95" s="45"/>
      <c r="M95" s="234" t="s">
        <v>19</v>
      </c>
      <c r="N95" s="235" t="s">
        <v>44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0.0020999999999999999</v>
      </c>
      <c r="T95" s="216">
        <f>S95*H95</f>
        <v>0.054599999999999996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250</v>
      </c>
      <c r="AT95" s="217" t="s">
        <v>139</v>
      </c>
      <c r="AU95" s="217" t="s">
        <v>83</v>
      </c>
      <c r="AY95" s="18" t="s">
        <v>127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81</v>
      </c>
      <c r="BK95" s="218">
        <f>ROUND(I95*H95,2)</f>
        <v>0</v>
      </c>
      <c r="BL95" s="18" t="s">
        <v>250</v>
      </c>
      <c r="BM95" s="217" t="s">
        <v>433</v>
      </c>
    </row>
    <row r="96" s="2" customFormat="1">
      <c r="A96" s="39"/>
      <c r="B96" s="40"/>
      <c r="C96" s="41"/>
      <c r="D96" s="219" t="s">
        <v>136</v>
      </c>
      <c r="E96" s="41"/>
      <c r="F96" s="220" t="s">
        <v>432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136</v>
      </c>
      <c r="AU96" s="18" t="s">
        <v>83</v>
      </c>
    </row>
    <row r="97" s="2" customFormat="1">
      <c r="A97" s="39"/>
      <c r="B97" s="40"/>
      <c r="C97" s="41"/>
      <c r="D97" s="258" t="s">
        <v>155</v>
      </c>
      <c r="E97" s="41"/>
      <c r="F97" s="259" t="s">
        <v>434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155</v>
      </c>
      <c r="AU97" s="18" t="s">
        <v>83</v>
      </c>
    </row>
    <row r="98" s="13" customFormat="1">
      <c r="A98" s="13"/>
      <c r="B98" s="236"/>
      <c r="C98" s="237"/>
      <c r="D98" s="219" t="s">
        <v>144</v>
      </c>
      <c r="E98" s="238" t="s">
        <v>19</v>
      </c>
      <c r="F98" s="239" t="s">
        <v>435</v>
      </c>
      <c r="G98" s="237"/>
      <c r="H98" s="240">
        <v>26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144</v>
      </c>
      <c r="AU98" s="246" t="s">
        <v>83</v>
      </c>
      <c r="AV98" s="13" t="s">
        <v>83</v>
      </c>
      <c r="AW98" s="13" t="s">
        <v>32</v>
      </c>
      <c r="AX98" s="13" t="s">
        <v>73</v>
      </c>
      <c r="AY98" s="246" t="s">
        <v>127</v>
      </c>
    </row>
    <row r="99" s="14" customFormat="1">
      <c r="A99" s="14"/>
      <c r="B99" s="247"/>
      <c r="C99" s="248"/>
      <c r="D99" s="219" t="s">
        <v>144</v>
      </c>
      <c r="E99" s="249" t="s">
        <v>19</v>
      </c>
      <c r="F99" s="250" t="s">
        <v>149</v>
      </c>
      <c r="G99" s="248"/>
      <c r="H99" s="251">
        <v>26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7" t="s">
        <v>144</v>
      </c>
      <c r="AU99" s="257" t="s">
        <v>83</v>
      </c>
      <c r="AV99" s="14" t="s">
        <v>134</v>
      </c>
      <c r="AW99" s="14" t="s">
        <v>32</v>
      </c>
      <c r="AX99" s="14" t="s">
        <v>81</v>
      </c>
      <c r="AY99" s="257" t="s">
        <v>127</v>
      </c>
    </row>
    <row r="100" s="2" customFormat="1" ht="16.5" customHeight="1">
      <c r="A100" s="39"/>
      <c r="B100" s="40"/>
      <c r="C100" s="226" t="s">
        <v>134</v>
      </c>
      <c r="D100" s="226" t="s">
        <v>139</v>
      </c>
      <c r="E100" s="227" t="s">
        <v>436</v>
      </c>
      <c r="F100" s="228" t="s">
        <v>437</v>
      </c>
      <c r="G100" s="229" t="s">
        <v>205</v>
      </c>
      <c r="H100" s="230">
        <v>5</v>
      </c>
      <c r="I100" s="231"/>
      <c r="J100" s="232">
        <f>ROUND(I100*H100,2)</f>
        <v>0</v>
      </c>
      <c r="K100" s="233"/>
      <c r="L100" s="45"/>
      <c r="M100" s="234" t="s">
        <v>19</v>
      </c>
      <c r="N100" s="235" t="s">
        <v>44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0.00198</v>
      </c>
      <c r="T100" s="216">
        <f>S100*H100</f>
        <v>0.0098999999999999991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250</v>
      </c>
      <c r="AT100" s="217" t="s">
        <v>139</v>
      </c>
      <c r="AU100" s="217" t="s">
        <v>83</v>
      </c>
      <c r="AY100" s="18" t="s">
        <v>127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81</v>
      </c>
      <c r="BK100" s="218">
        <f>ROUND(I100*H100,2)</f>
        <v>0</v>
      </c>
      <c r="BL100" s="18" t="s">
        <v>250</v>
      </c>
      <c r="BM100" s="217" t="s">
        <v>438</v>
      </c>
    </row>
    <row r="101" s="2" customFormat="1">
      <c r="A101" s="39"/>
      <c r="B101" s="40"/>
      <c r="C101" s="41"/>
      <c r="D101" s="219" t="s">
        <v>136</v>
      </c>
      <c r="E101" s="41"/>
      <c r="F101" s="220" t="s">
        <v>437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136</v>
      </c>
      <c r="AU101" s="18" t="s">
        <v>83</v>
      </c>
    </row>
    <row r="102" s="2" customFormat="1">
      <c r="A102" s="39"/>
      <c r="B102" s="40"/>
      <c r="C102" s="41"/>
      <c r="D102" s="258" t="s">
        <v>155</v>
      </c>
      <c r="E102" s="41"/>
      <c r="F102" s="259" t="s">
        <v>439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155</v>
      </c>
      <c r="AU102" s="18" t="s">
        <v>83</v>
      </c>
    </row>
    <row r="103" s="13" customFormat="1">
      <c r="A103" s="13"/>
      <c r="B103" s="236"/>
      <c r="C103" s="237"/>
      <c r="D103" s="219" t="s">
        <v>144</v>
      </c>
      <c r="E103" s="238" t="s">
        <v>19</v>
      </c>
      <c r="F103" s="239" t="s">
        <v>440</v>
      </c>
      <c r="G103" s="237"/>
      <c r="H103" s="240">
        <v>5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144</v>
      </c>
      <c r="AU103" s="246" t="s">
        <v>83</v>
      </c>
      <c r="AV103" s="13" t="s">
        <v>83</v>
      </c>
      <c r="AW103" s="13" t="s">
        <v>32</v>
      </c>
      <c r="AX103" s="13" t="s">
        <v>73</v>
      </c>
      <c r="AY103" s="246" t="s">
        <v>127</v>
      </c>
    </row>
    <row r="104" s="14" customFormat="1">
      <c r="A104" s="14"/>
      <c r="B104" s="247"/>
      <c r="C104" s="248"/>
      <c r="D104" s="219" t="s">
        <v>144</v>
      </c>
      <c r="E104" s="249" t="s">
        <v>19</v>
      </c>
      <c r="F104" s="250" t="s">
        <v>149</v>
      </c>
      <c r="G104" s="248"/>
      <c r="H104" s="251">
        <v>5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144</v>
      </c>
      <c r="AU104" s="257" t="s">
        <v>83</v>
      </c>
      <c r="AV104" s="14" t="s">
        <v>134</v>
      </c>
      <c r="AW104" s="14" t="s">
        <v>32</v>
      </c>
      <c r="AX104" s="14" t="s">
        <v>81</v>
      </c>
      <c r="AY104" s="257" t="s">
        <v>127</v>
      </c>
    </row>
    <row r="105" s="2" customFormat="1" ht="16.5" customHeight="1">
      <c r="A105" s="39"/>
      <c r="B105" s="40"/>
      <c r="C105" s="226" t="s">
        <v>441</v>
      </c>
      <c r="D105" s="226" t="s">
        <v>139</v>
      </c>
      <c r="E105" s="227" t="s">
        <v>442</v>
      </c>
      <c r="F105" s="228" t="s">
        <v>443</v>
      </c>
      <c r="G105" s="229" t="s">
        <v>205</v>
      </c>
      <c r="H105" s="230">
        <v>5</v>
      </c>
      <c r="I105" s="231"/>
      <c r="J105" s="232">
        <f>ROUND(I105*H105,2)</f>
        <v>0</v>
      </c>
      <c r="K105" s="233"/>
      <c r="L105" s="45"/>
      <c r="M105" s="234" t="s">
        <v>19</v>
      </c>
      <c r="N105" s="235" t="s">
        <v>44</v>
      </c>
      <c r="O105" s="85"/>
      <c r="P105" s="215">
        <f>O105*H105</f>
        <v>0</v>
      </c>
      <c r="Q105" s="215">
        <v>0.00040999999999999999</v>
      </c>
      <c r="R105" s="215">
        <f>Q105*H105</f>
        <v>0.0020499999999999997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250</v>
      </c>
      <c r="AT105" s="217" t="s">
        <v>139</v>
      </c>
      <c r="AU105" s="217" t="s">
        <v>83</v>
      </c>
      <c r="AY105" s="18" t="s">
        <v>127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81</v>
      </c>
      <c r="BK105" s="218">
        <f>ROUND(I105*H105,2)</f>
        <v>0</v>
      </c>
      <c r="BL105" s="18" t="s">
        <v>250</v>
      </c>
      <c r="BM105" s="217" t="s">
        <v>444</v>
      </c>
    </row>
    <row r="106" s="2" customFormat="1">
      <c r="A106" s="39"/>
      <c r="B106" s="40"/>
      <c r="C106" s="41"/>
      <c r="D106" s="219" t="s">
        <v>136</v>
      </c>
      <c r="E106" s="41"/>
      <c r="F106" s="220" t="s">
        <v>443</v>
      </c>
      <c r="G106" s="41"/>
      <c r="H106" s="41"/>
      <c r="I106" s="221"/>
      <c r="J106" s="41"/>
      <c r="K106" s="41"/>
      <c r="L106" s="45"/>
      <c r="M106" s="222"/>
      <c r="N106" s="22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136</v>
      </c>
      <c r="AU106" s="18" t="s">
        <v>83</v>
      </c>
    </row>
    <row r="107" s="2" customFormat="1">
      <c r="A107" s="39"/>
      <c r="B107" s="40"/>
      <c r="C107" s="41"/>
      <c r="D107" s="258" t="s">
        <v>155</v>
      </c>
      <c r="E107" s="41"/>
      <c r="F107" s="259" t="s">
        <v>445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155</v>
      </c>
      <c r="AU107" s="18" t="s">
        <v>83</v>
      </c>
    </row>
    <row r="108" s="2" customFormat="1" ht="16.5" customHeight="1">
      <c r="A108" s="39"/>
      <c r="B108" s="40"/>
      <c r="C108" s="226" t="s">
        <v>137</v>
      </c>
      <c r="D108" s="226" t="s">
        <v>139</v>
      </c>
      <c r="E108" s="227" t="s">
        <v>446</v>
      </c>
      <c r="F108" s="228" t="s">
        <v>447</v>
      </c>
      <c r="G108" s="229" t="s">
        <v>205</v>
      </c>
      <c r="H108" s="230">
        <v>3</v>
      </c>
      <c r="I108" s="231"/>
      <c r="J108" s="232">
        <f>ROUND(I108*H108,2)</f>
        <v>0</v>
      </c>
      <c r="K108" s="233"/>
      <c r="L108" s="45"/>
      <c r="M108" s="234" t="s">
        <v>19</v>
      </c>
      <c r="N108" s="235" t="s">
        <v>44</v>
      </c>
      <c r="O108" s="85"/>
      <c r="P108" s="215">
        <f>O108*H108</f>
        <v>0</v>
      </c>
      <c r="Q108" s="215">
        <v>0.00048000000000000001</v>
      </c>
      <c r="R108" s="215">
        <f>Q108*H108</f>
        <v>0.0014400000000000001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250</v>
      </c>
      <c r="AT108" s="217" t="s">
        <v>139</v>
      </c>
      <c r="AU108" s="217" t="s">
        <v>83</v>
      </c>
      <c r="AY108" s="18" t="s">
        <v>127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81</v>
      </c>
      <c r="BK108" s="218">
        <f>ROUND(I108*H108,2)</f>
        <v>0</v>
      </c>
      <c r="BL108" s="18" t="s">
        <v>250</v>
      </c>
      <c r="BM108" s="217" t="s">
        <v>448</v>
      </c>
    </row>
    <row r="109" s="2" customFormat="1">
      <c r="A109" s="39"/>
      <c r="B109" s="40"/>
      <c r="C109" s="41"/>
      <c r="D109" s="219" t="s">
        <v>136</v>
      </c>
      <c r="E109" s="41"/>
      <c r="F109" s="220" t="s">
        <v>447</v>
      </c>
      <c r="G109" s="41"/>
      <c r="H109" s="41"/>
      <c r="I109" s="221"/>
      <c r="J109" s="41"/>
      <c r="K109" s="41"/>
      <c r="L109" s="45"/>
      <c r="M109" s="222"/>
      <c r="N109" s="22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136</v>
      </c>
      <c r="AU109" s="18" t="s">
        <v>83</v>
      </c>
    </row>
    <row r="110" s="2" customFormat="1">
      <c r="A110" s="39"/>
      <c r="B110" s="40"/>
      <c r="C110" s="41"/>
      <c r="D110" s="258" t="s">
        <v>155</v>
      </c>
      <c r="E110" s="41"/>
      <c r="F110" s="259" t="s">
        <v>449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83</v>
      </c>
    </row>
    <row r="111" s="2" customFormat="1" ht="16.5" customHeight="1">
      <c r="A111" s="39"/>
      <c r="B111" s="40"/>
      <c r="C111" s="226" t="s">
        <v>181</v>
      </c>
      <c r="D111" s="226" t="s">
        <v>139</v>
      </c>
      <c r="E111" s="227" t="s">
        <v>450</v>
      </c>
      <c r="F111" s="228" t="s">
        <v>451</v>
      </c>
      <c r="G111" s="229" t="s">
        <v>205</v>
      </c>
      <c r="H111" s="230">
        <v>4</v>
      </c>
      <c r="I111" s="231"/>
      <c r="J111" s="232">
        <f>ROUND(I111*H111,2)</f>
        <v>0</v>
      </c>
      <c r="K111" s="233"/>
      <c r="L111" s="45"/>
      <c r="M111" s="234" t="s">
        <v>19</v>
      </c>
      <c r="N111" s="235" t="s">
        <v>44</v>
      </c>
      <c r="O111" s="85"/>
      <c r="P111" s="215">
        <f>O111*H111</f>
        <v>0</v>
      </c>
      <c r="Q111" s="215">
        <v>0.0022399999999999998</v>
      </c>
      <c r="R111" s="215">
        <f>Q111*H111</f>
        <v>0.0089599999999999992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250</v>
      </c>
      <c r="AT111" s="217" t="s">
        <v>139</v>
      </c>
      <c r="AU111" s="217" t="s">
        <v>83</v>
      </c>
      <c r="AY111" s="18" t="s">
        <v>127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81</v>
      </c>
      <c r="BK111" s="218">
        <f>ROUND(I111*H111,2)</f>
        <v>0</v>
      </c>
      <c r="BL111" s="18" t="s">
        <v>250</v>
      </c>
      <c r="BM111" s="217" t="s">
        <v>452</v>
      </c>
    </row>
    <row r="112" s="2" customFormat="1">
      <c r="A112" s="39"/>
      <c r="B112" s="40"/>
      <c r="C112" s="41"/>
      <c r="D112" s="219" t="s">
        <v>136</v>
      </c>
      <c r="E112" s="41"/>
      <c r="F112" s="220" t="s">
        <v>451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83</v>
      </c>
    </row>
    <row r="113" s="2" customFormat="1">
      <c r="A113" s="39"/>
      <c r="B113" s="40"/>
      <c r="C113" s="41"/>
      <c r="D113" s="258" t="s">
        <v>155</v>
      </c>
      <c r="E113" s="41"/>
      <c r="F113" s="259" t="s">
        <v>453</v>
      </c>
      <c r="G113" s="41"/>
      <c r="H113" s="41"/>
      <c r="I113" s="221"/>
      <c r="J113" s="41"/>
      <c r="K113" s="41"/>
      <c r="L113" s="45"/>
      <c r="M113" s="222"/>
      <c r="N113" s="22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155</v>
      </c>
      <c r="AU113" s="18" t="s">
        <v>83</v>
      </c>
    </row>
    <row r="114" s="2" customFormat="1" ht="16.5" customHeight="1">
      <c r="A114" s="39"/>
      <c r="B114" s="40"/>
      <c r="C114" s="226" t="s">
        <v>133</v>
      </c>
      <c r="D114" s="226" t="s">
        <v>139</v>
      </c>
      <c r="E114" s="227" t="s">
        <v>454</v>
      </c>
      <c r="F114" s="228" t="s">
        <v>455</v>
      </c>
      <c r="G114" s="229" t="s">
        <v>205</v>
      </c>
      <c r="H114" s="230">
        <v>16</v>
      </c>
      <c r="I114" s="231"/>
      <c r="J114" s="232">
        <f>ROUND(I114*H114,2)</f>
        <v>0</v>
      </c>
      <c r="K114" s="233"/>
      <c r="L114" s="45"/>
      <c r="M114" s="234" t="s">
        <v>19</v>
      </c>
      <c r="N114" s="235" t="s">
        <v>44</v>
      </c>
      <c r="O114" s="85"/>
      <c r="P114" s="215">
        <f>O114*H114</f>
        <v>0</v>
      </c>
      <c r="Q114" s="215">
        <v>0.00038000000000000002</v>
      </c>
      <c r="R114" s="215">
        <f>Q114*H114</f>
        <v>0.0060800000000000003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250</v>
      </c>
      <c r="AT114" s="217" t="s">
        <v>139</v>
      </c>
      <c r="AU114" s="217" t="s">
        <v>83</v>
      </c>
      <c r="AY114" s="18" t="s">
        <v>127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81</v>
      </c>
      <c r="BK114" s="218">
        <f>ROUND(I114*H114,2)</f>
        <v>0</v>
      </c>
      <c r="BL114" s="18" t="s">
        <v>250</v>
      </c>
      <c r="BM114" s="217" t="s">
        <v>456</v>
      </c>
    </row>
    <row r="115" s="2" customFormat="1">
      <c r="A115" s="39"/>
      <c r="B115" s="40"/>
      <c r="C115" s="41"/>
      <c r="D115" s="219" t="s">
        <v>136</v>
      </c>
      <c r="E115" s="41"/>
      <c r="F115" s="220" t="s">
        <v>455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136</v>
      </c>
      <c r="AU115" s="18" t="s">
        <v>83</v>
      </c>
    </row>
    <row r="116" s="2" customFormat="1">
      <c r="A116" s="39"/>
      <c r="B116" s="40"/>
      <c r="C116" s="41"/>
      <c r="D116" s="258" t="s">
        <v>155</v>
      </c>
      <c r="E116" s="41"/>
      <c r="F116" s="259" t="s">
        <v>457</v>
      </c>
      <c r="G116" s="41"/>
      <c r="H116" s="41"/>
      <c r="I116" s="221"/>
      <c r="J116" s="41"/>
      <c r="K116" s="41"/>
      <c r="L116" s="45"/>
      <c r="M116" s="222"/>
      <c r="N116" s="22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155</v>
      </c>
      <c r="AU116" s="18" t="s">
        <v>83</v>
      </c>
    </row>
    <row r="117" s="2" customFormat="1" ht="16.5" customHeight="1">
      <c r="A117" s="39"/>
      <c r="B117" s="40"/>
      <c r="C117" s="226" t="s">
        <v>179</v>
      </c>
      <c r="D117" s="226" t="s">
        <v>139</v>
      </c>
      <c r="E117" s="227" t="s">
        <v>458</v>
      </c>
      <c r="F117" s="228" t="s">
        <v>459</v>
      </c>
      <c r="G117" s="229" t="s">
        <v>132</v>
      </c>
      <c r="H117" s="230">
        <v>2</v>
      </c>
      <c r="I117" s="231"/>
      <c r="J117" s="232">
        <f>ROUND(I117*H117,2)</f>
        <v>0</v>
      </c>
      <c r="K117" s="233"/>
      <c r="L117" s="45"/>
      <c r="M117" s="234" t="s">
        <v>19</v>
      </c>
      <c r="N117" s="235" t="s">
        <v>44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250</v>
      </c>
      <c r="AT117" s="217" t="s">
        <v>139</v>
      </c>
      <c r="AU117" s="217" t="s">
        <v>83</v>
      </c>
      <c r="AY117" s="18" t="s">
        <v>127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81</v>
      </c>
      <c r="BK117" s="218">
        <f>ROUND(I117*H117,2)</f>
        <v>0</v>
      </c>
      <c r="BL117" s="18" t="s">
        <v>250</v>
      </c>
      <c r="BM117" s="217" t="s">
        <v>460</v>
      </c>
    </row>
    <row r="118" s="2" customFormat="1">
      <c r="A118" s="39"/>
      <c r="B118" s="40"/>
      <c r="C118" s="41"/>
      <c r="D118" s="219" t="s">
        <v>136</v>
      </c>
      <c r="E118" s="41"/>
      <c r="F118" s="220" t="s">
        <v>459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136</v>
      </c>
      <c r="AU118" s="18" t="s">
        <v>83</v>
      </c>
    </row>
    <row r="119" s="2" customFormat="1">
      <c r="A119" s="39"/>
      <c r="B119" s="40"/>
      <c r="C119" s="41"/>
      <c r="D119" s="258" t="s">
        <v>155</v>
      </c>
      <c r="E119" s="41"/>
      <c r="F119" s="259" t="s">
        <v>461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155</v>
      </c>
      <c r="AU119" s="18" t="s">
        <v>83</v>
      </c>
    </row>
    <row r="120" s="2" customFormat="1" ht="16.5" customHeight="1">
      <c r="A120" s="39"/>
      <c r="B120" s="40"/>
      <c r="C120" s="226" t="s">
        <v>198</v>
      </c>
      <c r="D120" s="226" t="s">
        <v>139</v>
      </c>
      <c r="E120" s="227" t="s">
        <v>462</v>
      </c>
      <c r="F120" s="228" t="s">
        <v>463</v>
      </c>
      <c r="G120" s="229" t="s">
        <v>132</v>
      </c>
      <c r="H120" s="230">
        <v>2</v>
      </c>
      <c r="I120" s="231"/>
      <c r="J120" s="232">
        <f>ROUND(I120*H120,2)</f>
        <v>0</v>
      </c>
      <c r="K120" s="233"/>
      <c r="L120" s="45"/>
      <c r="M120" s="234" t="s">
        <v>19</v>
      </c>
      <c r="N120" s="235" t="s">
        <v>44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250</v>
      </c>
      <c r="AT120" s="217" t="s">
        <v>139</v>
      </c>
      <c r="AU120" s="217" t="s">
        <v>83</v>
      </c>
      <c r="AY120" s="18" t="s">
        <v>127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81</v>
      </c>
      <c r="BK120" s="218">
        <f>ROUND(I120*H120,2)</f>
        <v>0</v>
      </c>
      <c r="BL120" s="18" t="s">
        <v>250</v>
      </c>
      <c r="BM120" s="217" t="s">
        <v>464</v>
      </c>
    </row>
    <row r="121" s="2" customFormat="1">
      <c r="A121" s="39"/>
      <c r="B121" s="40"/>
      <c r="C121" s="41"/>
      <c r="D121" s="219" t="s">
        <v>136</v>
      </c>
      <c r="E121" s="41"/>
      <c r="F121" s="220" t="s">
        <v>463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83</v>
      </c>
    </row>
    <row r="122" s="2" customFormat="1">
      <c r="A122" s="39"/>
      <c r="B122" s="40"/>
      <c r="C122" s="41"/>
      <c r="D122" s="258" t="s">
        <v>155</v>
      </c>
      <c r="E122" s="41"/>
      <c r="F122" s="259" t="s">
        <v>465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155</v>
      </c>
      <c r="AU122" s="18" t="s">
        <v>83</v>
      </c>
    </row>
    <row r="123" s="2" customFormat="1" ht="16.5" customHeight="1">
      <c r="A123" s="39"/>
      <c r="B123" s="40"/>
      <c r="C123" s="226" t="s">
        <v>202</v>
      </c>
      <c r="D123" s="226" t="s">
        <v>139</v>
      </c>
      <c r="E123" s="227" t="s">
        <v>466</v>
      </c>
      <c r="F123" s="228" t="s">
        <v>467</v>
      </c>
      <c r="G123" s="229" t="s">
        <v>132</v>
      </c>
      <c r="H123" s="230">
        <v>1</v>
      </c>
      <c r="I123" s="231"/>
      <c r="J123" s="232">
        <f>ROUND(I123*H123,2)</f>
        <v>0</v>
      </c>
      <c r="K123" s="233"/>
      <c r="L123" s="45"/>
      <c r="M123" s="234" t="s">
        <v>19</v>
      </c>
      <c r="N123" s="235" t="s">
        <v>44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250</v>
      </c>
      <c r="AT123" s="217" t="s">
        <v>139</v>
      </c>
      <c r="AU123" s="217" t="s">
        <v>83</v>
      </c>
      <c r="AY123" s="18" t="s">
        <v>127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81</v>
      </c>
      <c r="BK123" s="218">
        <f>ROUND(I123*H123,2)</f>
        <v>0</v>
      </c>
      <c r="BL123" s="18" t="s">
        <v>250</v>
      </c>
      <c r="BM123" s="217" t="s">
        <v>468</v>
      </c>
    </row>
    <row r="124" s="2" customFormat="1">
      <c r="A124" s="39"/>
      <c r="B124" s="40"/>
      <c r="C124" s="41"/>
      <c r="D124" s="219" t="s">
        <v>136</v>
      </c>
      <c r="E124" s="41"/>
      <c r="F124" s="220" t="s">
        <v>467</v>
      </c>
      <c r="G124" s="41"/>
      <c r="H124" s="41"/>
      <c r="I124" s="221"/>
      <c r="J124" s="41"/>
      <c r="K124" s="41"/>
      <c r="L124" s="45"/>
      <c r="M124" s="222"/>
      <c r="N124" s="22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83</v>
      </c>
    </row>
    <row r="125" s="2" customFormat="1">
      <c r="A125" s="39"/>
      <c r="B125" s="40"/>
      <c r="C125" s="41"/>
      <c r="D125" s="258" t="s">
        <v>155</v>
      </c>
      <c r="E125" s="41"/>
      <c r="F125" s="259" t="s">
        <v>469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155</v>
      </c>
      <c r="AU125" s="18" t="s">
        <v>83</v>
      </c>
    </row>
    <row r="126" s="2" customFormat="1" ht="16.5" customHeight="1">
      <c r="A126" s="39"/>
      <c r="B126" s="40"/>
      <c r="C126" s="226" t="s">
        <v>247</v>
      </c>
      <c r="D126" s="226" t="s">
        <v>139</v>
      </c>
      <c r="E126" s="227" t="s">
        <v>470</v>
      </c>
      <c r="F126" s="228" t="s">
        <v>471</v>
      </c>
      <c r="G126" s="229" t="s">
        <v>132</v>
      </c>
      <c r="H126" s="230">
        <v>2</v>
      </c>
      <c r="I126" s="231"/>
      <c r="J126" s="232">
        <f>ROUND(I126*H126,2)</f>
        <v>0</v>
      </c>
      <c r="K126" s="233"/>
      <c r="L126" s="45"/>
      <c r="M126" s="234" t="s">
        <v>19</v>
      </c>
      <c r="N126" s="235" t="s">
        <v>44</v>
      </c>
      <c r="O126" s="85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250</v>
      </c>
      <c r="AT126" s="217" t="s">
        <v>139</v>
      </c>
      <c r="AU126" s="217" t="s">
        <v>83</v>
      </c>
      <c r="AY126" s="18" t="s">
        <v>127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81</v>
      </c>
      <c r="BK126" s="218">
        <f>ROUND(I126*H126,2)</f>
        <v>0</v>
      </c>
      <c r="BL126" s="18" t="s">
        <v>250</v>
      </c>
      <c r="BM126" s="217" t="s">
        <v>472</v>
      </c>
    </row>
    <row r="127" s="2" customFormat="1">
      <c r="A127" s="39"/>
      <c r="B127" s="40"/>
      <c r="C127" s="41"/>
      <c r="D127" s="219" t="s">
        <v>136</v>
      </c>
      <c r="E127" s="41"/>
      <c r="F127" s="220" t="s">
        <v>471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136</v>
      </c>
      <c r="AU127" s="18" t="s">
        <v>83</v>
      </c>
    </row>
    <row r="128" s="2" customFormat="1">
      <c r="A128" s="39"/>
      <c r="B128" s="40"/>
      <c r="C128" s="41"/>
      <c r="D128" s="258" t="s">
        <v>155</v>
      </c>
      <c r="E128" s="41"/>
      <c r="F128" s="259" t="s">
        <v>473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155</v>
      </c>
      <c r="AU128" s="18" t="s">
        <v>83</v>
      </c>
    </row>
    <row r="129" s="2" customFormat="1" ht="16.5" customHeight="1">
      <c r="A129" s="39"/>
      <c r="B129" s="40"/>
      <c r="C129" s="226" t="s">
        <v>252</v>
      </c>
      <c r="D129" s="226" t="s">
        <v>139</v>
      </c>
      <c r="E129" s="227" t="s">
        <v>474</v>
      </c>
      <c r="F129" s="228" t="s">
        <v>475</v>
      </c>
      <c r="G129" s="229" t="s">
        <v>132</v>
      </c>
      <c r="H129" s="230">
        <v>2</v>
      </c>
      <c r="I129" s="231"/>
      <c r="J129" s="232">
        <f>ROUND(I129*H129,2)</f>
        <v>0</v>
      </c>
      <c r="K129" s="233"/>
      <c r="L129" s="45"/>
      <c r="M129" s="234" t="s">
        <v>19</v>
      </c>
      <c r="N129" s="235" t="s">
        <v>44</v>
      </c>
      <c r="O129" s="85"/>
      <c r="P129" s="215">
        <f>O129*H129</f>
        <v>0</v>
      </c>
      <c r="Q129" s="215">
        <v>0</v>
      </c>
      <c r="R129" s="215">
        <f>Q129*H129</f>
        <v>0</v>
      </c>
      <c r="S129" s="215">
        <v>0.029610000000000001</v>
      </c>
      <c r="T129" s="216">
        <f>S129*H129</f>
        <v>0.059220000000000002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7" t="s">
        <v>250</v>
      </c>
      <c r="AT129" s="217" t="s">
        <v>139</v>
      </c>
      <c r="AU129" s="217" t="s">
        <v>83</v>
      </c>
      <c r="AY129" s="18" t="s">
        <v>127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81</v>
      </c>
      <c r="BK129" s="218">
        <f>ROUND(I129*H129,2)</f>
        <v>0</v>
      </c>
      <c r="BL129" s="18" t="s">
        <v>250</v>
      </c>
      <c r="BM129" s="217" t="s">
        <v>476</v>
      </c>
    </row>
    <row r="130" s="2" customFormat="1">
      <c r="A130" s="39"/>
      <c r="B130" s="40"/>
      <c r="C130" s="41"/>
      <c r="D130" s="219" t="s">
        <v>136</v>
      </c>
      <c r="E130" s="41"/>
      <c r="F130" s="220" t="s">
        <v>475</v>
      </c>
      <c r="G130" s="41"/>
      <c r="H130" s="41"/>
      <c r="I130" s="221"/>
      <c r="J130" s="41"/>
      <c r="K130" s="41"/>
      <c r="L130" s="45"/>
      <c r="M130" s="222"/>
      <c r="N130" s="223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83</v>
      </c>
    </row>
    <row r="131" s="2" customFormat="1">
      <c r="A131" s="39"/>
      <c r="B131" s="40"/>
      <c r="C131" s="41"/>
      <c r="D131" s="258" t="s">
        <v>155</v>
      </c>
      <c r="E131" s="41"/>
      <c r="F131" s="259" t="s">
        <v>477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155</v>
      </c>
      <c r="AU131" s="18" t="s">
        <v>83</v>
      </c>
    </row>
    <row r="132" s="2" customFormat="1" ht="16.5" customHeight="1">
      <c r="A132" s="39"/>
      <c r="B132" s="40"/>
      <c r="C132" s="226" t="s">
        <v>258</v>
      </c>
      <c r="D132" s="226" t="s">
        <v>139</v>
      </c>
      <c r="E132" s="227" t="s">
        <v>478</v>
      </c>
      <c r="F132" s="228" t="s">
        <v>479</v>
      </c>
      <c r="G132" s="229" t="s">
        <v>132</v>
      </c>
      <c r="H132" s="230">
        <v>1</v>
      </c>
      <c r="I132" s="231"/>
      <c r="J132" s="232">
        <f>ROUND(I132*H132,2)</f>
        <v>0</v>
      </c>
      <c r="K132" s="233"/>
      <c r="L132" s="45"/>
      <c r="M132" s="234" t="s">
        <v>19</v>
      </c>
      <c r="N132" s="235" t="s">
        <v>44</v>
      </c>
      <c r="O132" s="85"/>
      <c r="P132" s="215">
        <f>O132*H132</f>
        <v>0</v>
      </c>
      <c r="Q132" s="215">
        <v>0.0010100000000000001</v>
      </c>
      <c r="R132" s="215">
        <f>Q132*H132</f>
        <v>0.0010100000000000001</v>
      </c>
      <c r="S132" s="215">
        <v>0</v>
      </c>
      <c r="T132" s="21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7" t="s">
        <v>250</v>
      </c>
      <c r="AT132" s="217" t="s">
        <v>139</v>
      </c>
      <c r="AU132" s="217" t="s">
        <v>83</v>
      </c>
      <c r="AY132" s="18" t="s">
        <v>127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81</v>
      </c>
      <c r="BK132" s="218">
        <f>ROUND(I132*H132,2)</f>
        <v>0</v>
      </c>
      <c r="BL132" s="18" t="s">
        <v>250</v>
      </c>
      <c r="BM132" s="217" t="s">
        <v>480</v>
      </c>
    </row>
    <row r="133" s="2" customFormat="1">
      <c r="A133" s="39"/>
      <c r="B133" s="40"/>
      <c r="C133" s="41"/>
      <c r="D133" s="219" t="s">
        <v>136</v>
      </c>
      <c r="E133" s="41"/>
      <c r="F133" s="220" t="s">
        <v>479</v>
      </c>
      <c r="G133" s="41"/>
      <c r="H133" s="41"/>
      <c r="I133" s="221"/>
      <c r="J133" s="41"/>
      <c r="K133" s="41"/>
      <c r="L133" s="45"/>
      <c r="M133" s="222"/>
      <c r="N133" s="22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83</v>
      </c>
    </row>
    <row r="134" s="2" customFormat="1">
      <c r="A134" s="39"/>
      <c r="B134" s="40"/>
      <c r="C134" s="41"/>
      <c r="D134" s="258" t="s">
        <v>155</v>
      </c>
      <c r="E134" s="41"/>
      <c r="F134" s="259" t="s">
        <v>481</v>
      </c>
      <c r="G134" s="41"/>
      <c r="H134" s="41"/>
      <c r="I134" s="221"/>
      <c r="J134" s="41"/>
      <c r="K134" s="41"/>
      <c r="L134" s="45"/>
      <c r="M134" s="222"/>
      <c r="N134" s="223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155</v>
      </c>
      <c r="AU134" s="18" t="s">
        <v>83</v>
      </c>
    </row>
    <row r="135" s="2" customFormat="1" ht="16.5" customHeight="1">
      <c r="A135" s="39"/>
      <c r="B135" s="40"/>
      <c r="C135" s="226" t="s">
        <v>8</v>
      </c>
      <c r="D135" s="226" t="s">
        <v>139</v>
      </c>
      <c r="E135" s="227" t="s">
        <v>482</v>
      </c>
      <c r="F135" s="228" t="s">
        <v>483</v>
      </c>
      <c r="G135" s="229" t="s">
        <v>132</v>
      </c>
      <c r="H135" s="230">
        <v>2</v>
      </c>
      <c r="I135" s="231"/>
      <c r="J135" s="232">
        <f>ROUND(I135*H135,2)</f>
        <v>0</v>
      </c>
      <c r="K135" s="233"/>
      <c r="L135" s="45"/>
      <c r="M135" s="234" t="s">
        <v>19</v>
      </c>
      <c r="N135" s="235" t="s">
        <v>44</v>
      </c>
      <c r="O135" s="85"/>
      <c r="P135" s="215">
        <f>O135*H135</f>
        <v>0</v>
      </c>
      <c r="Q135" s="215">
        <v>6.0000000000000002E-05</v>
      </c>
      <c r="R135" s="215">
        <f>Q135*H135</f>
        <v>0.00012</v>
      </c>
      <c r="S135" s="215">
        <v>0</v>
      </c>
      <c r="T135" s="21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7" t="s">
        <v>250</v>
      </c>
      <c r="AT135" s="217" t="s">
        <v>139</v>
      </c>
      <c r="AU135" s="217" t="s">
        <v>83</v>
      </c>
      <c r="AY135" s="18" t="s">
        <v>127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81</v>
      </c>
      <c r="BK135" s="218">
        <f>ROUND(I135*H135,2)</f>
        <v>0</v>
      </c>
      <c r="BL135" s="18" t="s">
        <v>250</v>
      </c>
      <c r="BM135" s="217" t="s">
        <v>484</v>
      </c>
    </row>
    <row r="136" s="2" customFormat="1">
      <c r="A136" s="39"/>
      <c r="B136" s="40"/>
      <c r="C136" s="41"/>
      <c r="D136" s="219" t="s">
        <v>136</v>
      </c>
      <c r="E136" s="41"/>
      <c r="F136" s="220" t="s">
        <v>483</v>
      </c>
      <c r="G136" s="41"/>
      <c r="H136" s="41"/>
      <c r="I136" s="221"/>
      <c r="J136" s="41"/>
      <c r="K136" s="41"/>
      <c r="L136" s="45"/>
      <c r="M136" s="222"/>
      <c r="N136" s="22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136</v>
      </c>
      <c r="AU136" s="18" t="s">
        <v>83</v>
      </c>
    </row>
    <row r="137" s="2" customFormat="1">
      <c r="A137" s="39"/>
      <c r="B137" s="40"/>
      <c r="C137" s="41"/>
      <c r="D137" s="258" t="s">
        <v>155</v>
      </c>
      <c r="E137" s="41"/>
      <c r="F137" s="259" t="s">
        <v>485</v>
      </c>
      <c r="G137" s="41"/>
      <c r="H137" s="41"/>
      <c r="I137" s="221"/>
      <c r="J137" s="41"/>
      <c r="K137" s="41"/>
      <c r="L137" s="45"/>
      <c r="M137" s="222"/>
      <c r="N137" s="22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155</v>
      </c>
      <c r="AU137" s="18" t="s">
        <v>83</v>
      </c>
    </row>
    <row r="138" s="2" customFormat="1" ht="16.5" customHeight="1">
      <c r="A138" s="39"/>
      <c r="B138" s="40"/>
      <c r="C138" s="204" t="s">
        <v>250</v>
      </c>
      <c r="D138" s="204" t="s">
        <v>129</v>
      </c>
      <c r="E138" s="205" t="s">
        <v>486</v>
      </c>
      <c r="F138" s="206" t="s">
        <v>487</v>
      </c>
      <c r="G138" s="207" t="s">
        <v>132</v>
      </c>
      <c r="H138" s="208">
        <v>2</v>
      </c>
      <c r="I138" s="209"/>
      <c r="J138" s="210">
        <f>ROUND(I138*H138,2)</f>
        <v>0</v>
      </c>
      <c r="K138" s="211"/>
      <c r="L138" s="212"/>
      <c r="M138" s="213" t="s">
        <v>19</v>
      </c>
      <c r="N138" s="214" t="s">
        <v>44</v>
      </c>
      <c r="O138" s="85"/>
      <c r="P138" s="215">
        <f>O138*H138</f>
        <v>0</v>
      </c>
      <c r="Q138" s="215">
        <v>0.00027999999999999998</v>
      </c>
      <c r="R138" s="215">
        <f>Q138*H138</f>
        <v>0.00055999999999999995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255</v>
      </c>
      <c r="AT138" s="217" t="s">
        <v>129</v>
      </c>
      <c r="AU138" s="217" t="s">
        <v>83</v>
      </c>
      <c r="AY138" s="18" t="s">
        <v>127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81</v>
      </c>
      <c r="BK138" s="218">
        <f>ROUND(I138*H138,2)</f>
        <v>0</v>
      </c>
      <c r="BL138" s="18" t="s">
        <v>250</v>
      </c>
      <c r="BM138" s="217" t="s">
        <v>488</v>
      </c>
    </row>
    <row r="139" s="2" customFormat="1">
      <c r="A139" s="39"/>
      <c r="B139" s="40"/>
      <c r="C139" s="41"/>
      <c r="D139" s="219" t="s">
        <v>136</v>
      </c>
      <c r="E139" s="41"/>
      <c r="F139" s="220" t="s">
        <v>487</v>
      </c>
      <c r="G139" s="41"/>
      <c r="H139" s="41"/>
      <c r="I139" s="221"/>
      <c r="J139" s="41"/>
      <c r="K139" s="41"/>
      <c r="L139" s="45"/>
      <c r="M139" s="222"/>
      <c r="N139" s="22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83</v>
      </c>
    </row>
    <row r="140" s="2" customFormat="1" ht="16.5" customHeight="1">
      <c r="A140" s="39"/>
      <c r="B140" s="40"/>
      <c r="C140" s="226" t="s">
        <v>489</v>
      </c>
      <c r="D140" s="226" t="s">
        <v>139</v>
      </c>
      <c r="E140" s="227" t="s">
        <v>490</v>
      </c>
      <c r="F140" s="228" t="s">
        <v>491</v>
      </c>
      <c r="G140" s="229" t="s">
        <v>205</v>
      </c>
      <c r="H140" s="230">
        <v>28</v>
      </c>
      <c r="I140" s="231"/>
      <c r="J140" s="232">
        <f>ROUND(I140*H140,2)</f>
        <v>0</v>
      </c>
      <c r="K140" s="233"/>
      <c r="L140" s="45"/>
      <c r="M140" s="234" t="s">
        <v>19</v>
      </c>
      <c r="N140" s="235" t="s">
        <v>44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250</v>
      </c>
      <c r="AT140" s="217" t="s">
        <v>139</v>
      </c>
      <c r="AU140" s="217" t="s">
        <v>83</v>
      </c>
      <c r="AY140" s="18" t="s">
        <v>127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81</v>
      </c>
      <c r="BK140" s="218">
        <f>ROUND(I140*H140,2)</f>
        <v>0</v>
      </c>
      <c r="BL140" s="18" t="s">
        <v>250</v>
      </c>
      <c r="BM140" s="217" t="s">
        <v>492</v>
      </c>
    </row>
    <row r="141" s="2" customFormat="1">
      <c r="A141" s="39"/>
      <c r="B141" s="40"/>
      <c r="C141" s="41"/>
      <c r="D141" s="219" t="s">
        <v>136</v>
      </c>
      <c r="E141" s="41"/>
      <c r="F141" s="220" t="s">
        <v>491</v>
      </c>
      <c r="G141" s="41"/>
      <c r="H141" s="41"/>
      <c r="I141" s="221"/>
      <c r="J141" s="41"/>
      <c r="K141" s="41"/>
      <c r="L141" s="45"/>
      <c r="M141" s="222"/>
      <c r="N141" s="22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136</v>
      </c>
      <c r="AU141" s="18" t="s">
        <v>83</v>
      </c>
    </row>
    <row r="142" s="2" customFormat="1">
      <c r="A142" s="39"/>
      <c r="B142" s="40"/>
      <c r="C142" s="41"/>
      <c r="D142" s="258" t="s">
        <v>155</v>
      </c>
      <c r="E142" s="41"/>
      <c r="F142" s="259" t="s">
        <v>493</v>
      </c>
      <c r="G142" s="41"/>
      <c r="H142" s="41"/>
      <c r="I142" s="221"/>
      <c r="J142" s="41"/>
      <c r="K142" s="41"/>
      <c r="L142" s="45"/>
      <c r="M142" s="222"/>
      <c r="N142" s="22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155</v>
      </c>
      <c r="AU142" s="18" t="s">
        <v>83</v>
      </c>
    </row>
    <row r="143" s="13" customFormat="1">
      <c r="A143" s="13"/>
      <c r="B143" s="236"/>
      <c r="C143" s="237"/>
      <c r="D143" s="219" t="s">
        <v>144</v>
      </c>
      <c r="E143" s="238" t="s">
        <v>19</v>
      </c>
      <c r="F143" s="239" t="s">
        <v>494</v>
      </c>
      <c r="G143" s="237"/>
      <c r="H143" s="240">
        <v>28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144</v>
      </c>
      <c r="AU143" s="246" t="s">
        <v>83</v>
      </c>
      <c r="AV143" s="13" t="s">
        <v>83</v>
      </c>
      <c r="AW143" s="13" t="s">
        <v>32</v>
      </c>
      <c r="AX143" s="13" t="s">
        <v>73</v>
      </c>
      <c r="AY143" s="246" t="s">
        <v>127</v>
      </c>
    </row>
    <row r="144" s="14" customFormat="1">
      <c r="A144" s="14"/>
      <c r="B144" s="247"/>
      <c r="C144" s="248"/>
      <c r="D144" s="219" t="s">
        <v>144</v>
      </c>
      <c r="E144" s="249" t="s">
        <v>19</v>
      </c>
      <c r="F144" s="250" t="s">
        <v>149</v>
      </c>
      <c r="G144" s="248"/>
      <c r="H144" s="251">
        <v>28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144</v>
      </c>
      <c r="AU144" s="257" t="s">
        <v>83</v>
      </c>
      <c r="AV144" s="14" t="s">
        <v>134</v>
      </c>
      <c r="AW144" s="14" t="s">
        <v>32</v>
      </c>
      <c r="AX144" s="14" t="s">
        <v>81</v>
      </c>
      <c r="AY144" s="257" t="s">
        <v>127</v>
      </c>
    </row>
    <row r="145" s="2" customFormat="1" ht="24.15" customHeight="1">
      <c r="A145" s="39"/>
      <c r="B145" s="40"/>
      <c r="C145" s="226" t="s">
        <v>495</v>
      </c>
      <c r="D145" s="226" t="s">
        <v>139</v>
      </c>
      <c r="E145" s="227" t="s">
        <v>496</v>
      </c>
      <c r="F145" s="228" t="s">
        <v>497</v>
      </c>
      <c r="G145" s="229" t="s">
        <v>212</v>
      </c>
      <c r="H145" s="230">
        <v>0.058999999999999997</v>
      </c>
      <c r="I145" s="231"/>
      <c r="J145" s="232">
        <f>ROUND(I145*H145,2)</f>
        <v>0</v>
      </c>
      <c r="K145" s="233"/>
      <c r="L145" s="45"/>
      <c r="M145" s="234" t="s">
        <v>19</v>
      </c>
      <c r="N145" s="235" t="s">
        <v>44</v>
      </c>
      <c r="O145" s="85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250</v>
      </c>
      <c r="AT145" s="217" t="s">
        <v>139</v>
      </c>
      <c r="AU145" s="217" t="s">
        <v>83</v>
      </c>
      <c r="AY145" s="18" t="s">
        <v>127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81</v>
      </c>
      <c r="BK145" s="218">
        <f>ROUND(I145*H145,2)</f>
        <v>0</v>
      </c>
      <c r="BL145" s="18" t="s">
        <v>250</v>
      </c>
      <c r="BM145" s="217" t="s">
        <v>498</v>
      </c>
    </row>
    <row r="146" s="2" customFormat="1">
      <c r="A146" s="39"/>
      <c r="B146" s="40"/>
      <c r="C146" s="41"/>
      <c r="D146" s="219" t="s">
        <v>136</v>
      </c>
      <c r="E146" s="41"/>
      <c r="F146" s="220" t="s">
        <v>497</v>
      </c>
      <c r="G146" s="41"/>
      <c r="H146" s="41"/>
      <c r="I146" s="221"/>
      <c r="J146" s="41"/>
      <c r="K146" s="41"/>
      <c r="L146" s="45"/>
      <c r="M146" s="222"/>
      <c r="N146" s="22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136</v>
      </c>
      <c r="AU146" s="18" t="s">
        <v>83</v>
      </c>
    </row>
    <row r="147" s="2" customFormat="1">
      <c r="A147" s="39"/>
      <c r="B147" s="40"/>
      <c r="C147" s="41"/>
      <c r="D147" s="258" t="s">
        <v>155</v>
      </c>
      <c r="E147" s="41"/>
      <c r="F147" s="259" t="s">
        <v>499</v>
      </c>
      <c r="G147" s="41"/>
      <c r="H147" s="41"/>
      <c r="I147" s="221"/>
      <c r="J147" s="41"/>
      <c r="K147" s="41"/>
      <c r="L147" s="45"/>
      <c r="M147" s="222"/>
      <c r="N147" s="22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155</v>
      </c>
      <c r="AU147" s="18" t="s">
        <v>83</v>
      </c>
    </row>
    <row r="148" s="2" customFormat="1" ht="24.15" customHeight="1">
      <c r="A148" s="39"/>
      <c r="B148" s="40"/>
      <c r="C148" s="226" t="s">
        <v>500</v>
      </c>
      <c r="D148" s="226" t="s">
        <v>139</v>
      </c>
      <c r="E148" s="227" t="s">
        <v>501</v>
      </c>
      <c r="F148" s="228" t="s">
        <v>502</v>
      </c>
      <c r="G148" s="229" t="s">
        <v>212</v>
      </c>
      <c r="H148" s="230">
        <v>0.079000000000000001</v>
      </c>
      <c r="I148" s="231"/>
      <c r="J148" s="232">
        <f>ROUND(I148*H148,2)</f>
        <v>0</v>
      </c>
      <c r="K148" s="233"/>
      <c r="L148" s="45"/>
      <c r="M148" s="234" t="s">
        <v>19</v>
      </c>
      <c r="N148" s="235" t="s">
        <v>44</v>
      </c>
      <c r="O148" s="85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7" t="s">
        <v>250</v>
      </c>
      <c r="AT148" s="217" t="s">
        <v>139</v>
      </c>
      <c r="AU148" s="217" t="s">
        <v>83</v>
      </c>
      <c r="AY148" s="18" t="s">
        <v>127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81</v>
      </c>
      <c r="BK148" s="218">
        <f>ROUND(I148*H148,2)</f>
        <v>0</v>
      </c>
      <c r="BL148" s="18" t="s">
        <v>250</v>
      </c>
      <c r="BM148" s="217" t="s">
        <v>503</v>
      </c>
    </row>
    <row r="149" s="2" customFormat="1">
      <c r="A149" s="39"/>
      <c r="B149" s="40"/>
      <c r="C149" s="41"/>
      <c r="D149" s="219" t="s">
        <v>136</v>
      </c>
      <c r="E149" s="41"/>
      <c r="F149" s="220" t="s">
        <v>502</v>
      </c>
      <c r="G149" s="41"/>
      <c r="H149" s="41"/>
      <c r="I149" s="221"/>
      <c r="J149" s="41"/>
      <c r="K149" s="41"/>
      <c r="L149" s="45"/>
      <c r="M149" s="222"/>
      <c r="N149" s="22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83</v>
      </c>
    </row>
    <row r="150" s="2" customFormat="1">
      <c r="A150" s="39"/>
      <c r="B150" s="40"/>
      <c r="C150" s="41"/>
      <c r="D150" s="258" t="s">
        <v>155</v>
      </c>
      <c r="E150" s="41"/>
      <c r="F150" s="259" t="s">
        <v>504</v>
      </c>
      <c r="G150" s="41"/>
      <c r="H150" s="41"/>
      <c r="I150" s="221"/>
      <c r="J150" s="41"/>
      <c r="K150" s="41"/>
      <c r="L150" s="45"/>
      <c r="M150" s="222"/>
      <c r="N150" s="22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155</v>
      </c>
      <c r="AU150" s="18" t="s">
        <v>83</v>
      </c>
    </row>
    <row r="151" s="12" customFormat="1" ht="22.8" customHeight="1">
      <c r="A151" s="12"/>
      <c r="B151" s="190"/>
      <c r="C151" s="191"/>
      <c r="D151" s="192" t="s">
        <v>72</v>
      </c>
      <c r="E151" s="224" t="s">
        <v>505</v>
      </c>
      <c r="F151" s="224" t="s">
        <v>506</v>
      </c>
      <c r="G151" s="191"/>
      <c r="H151" s="191"/>
      <c r="I151" s="194"/>
      <c r="J151" s="225">
        <f>BK151</f>
        <v>0</v>
      </c>
      <c r="K151" s="191"/>
      <c r="L151" s="196"/>
      <c r="M151" s="197"/>
      <c r="N151" s="198"/>
      <c r="O151" s="198"/>
      <c r="P151" s="199">
        <f>SUM(P152:P223)</f>
        <v>0</v>
      </c>
      <c r="Q151" s="198"/>
      <c r="R151" s="199">
        <f>SUM(R152:R223)</f>
        <v>0.077180000000000012</v>
      </c>
      <c r="S151" s="198"/>
      <c r="T151" s="200">
        <f>SUM(T152:T223)</f>
        <v>0.15775999999999998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83</v>
      </c>
      <c r="AT151" s="202" t="s">
        <v>72</v>
      </c>
      <c r="AU151" s="202" t="s">
        <v>81</v>
      </c>
      <c r="AY151" s="201" t="s">
        <v>127</v>
      </c>
      <c r="BK151" s="203">
        <f>SUM(BK152:BK223)</f>
        <v>0</v>
      </c>
    </row>
    <row r="152" s="2" customFormat="1" ht="21.75" customHeight="1">
      <c r="A152" s="39"/>
      <c r="B152" s="40"/>
      <c r="C152" s="226" t="s">
        <v>277</v>
      </c>
      <c r="D152" s="226" t="s">
        <v>139</v>
      </c>
      <c r="E152" s="227" t="s">
        <v>507</v>
      </c>
      <c r="F152" s="228" t="s">
        <v>508</v>
      </c>
      <c r="G152" s="229" t="s">
        <v>205</v>
      </c>
      <c r="H152" s="230">
        <v>72</v>
      </c>
      <c r="I152" s="231"/>
      <c r="J152" s="232">
        <f>ROUND(I152*H152,2)</f>
        <v>0</v>
      </c>
      <c r="K152" s="233"/>
      <c r="L152" s="45"/>
      <c r="M152" s="234" t="s">
        <v>19</v>
      </c>
      <c r="N152" s="235" t="s">
        <v>44</v>
      </c>
      <c r="O152" s="85"/>
      <c r="P152" s="215">
        <f>O152*H152</f>
        <v>0</v>
      </c>
      <c r="Q152" s="215">
        <v>0</v>
      </c>
      <c r="R152" s="215">
        <f>Q152*H152</f>
        <v>0</v>
      </c>
      <c r="S152" s="215">
        <v>0.0021299999999999999</v>
      </c>
      <c r="T152" s="216">
        <f>S152*H152</f>
        <v>0.15336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7" t="s">
        <v>250</v>
      </c>
      <c r="AT152" s="217" t="s">
        <v>139</v>
      </c>
      <c r="AU152" s="217" t="s">
        <v>83</v>
      </c>
      <c r="AY152" s="18" t="s">
        <v>127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81</v>
      </c>
      <c r="BK152" s="218">
        <f>ROUND(I152*H152,2)</f>
        <v>0</v>
      </c>
      <c r="BL152" s="18" t="s">
        <v>250</v>
      </c>
      <c r="BM152" s="217" t="s">
        <v>509</v>
      </c>
    </row>
    <row r="153" s="2" customFormat="1">
      <c r="A153" s="39"/>
      <c r="B153" s="40"/>
      <c r="C153" s="41"/>
      <c r="D153" s="219" t="s">
        <v>136</v>
      </c>
      <c r="E153" s="41"/>
      <c r="F153" s="220" t="s">
        <v>508</v>
      </c>
      <c r="G153" s="41"/>
      <c r="H153" s="41"/>
      <c r="I153" s="221"/>
      <c r="J153" s="41"/>
      <c r="K153" s="41"/>
      <c r="L153" s="45"/>
      <c r="M153" s="222"/>
      <c r="N153" s="22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136</v>
      </c>
      <c r="AU153" s="18" t="s">
        <v>83</v>
      </c>
    </row>
    <row r="154" s="2" customFormat="1">
      <c r="A154" s="39"/>
      <c r="B154" s="40"/>
      <c r="C154" s="41"/>
      <c r="D154" s="258" t="s">
        <v>155</v>
      </c>
      <c r="E154" s="41"/>
      <c r="F154" s="259" t="s">
        <v>510</v>
      </c>
      <c r="G154" s="41"/>
      <c r="H154" s="41"/>
      <c r="I154" s="221"/>
      <c r="J154" s="41"/>
      <c r="K154" s="41"/>
      <c r="L154" s="45"/>
      <c r="M154" s="222"/>
      <c r="N154" s="22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155</v>
      </c>
      <c r="AU154" s="18" t="s">
        <v>83</v>
      </c>
    </row>
    <row r="155" s="13" customFormat="1">
      <c r="A155" s="13"/>
      <c r="B155" s="236"/>
      <c r="C155" s="237"/>
      <c r="D155" s="219" t="s">
        <v>144</v>
      </c>
      <c r="E155" s="238" t="s">
        <v>19</v>
      </c>
      <c r="F155" s="239" t="s">
        <v>511</v>
      </c>
      <c r="G155" s="237"/>
      <c r="H155" s="240">
        <v>72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144</v>
      </c>
      <c r="AU155" s="246" t="s">
        <v>83</v>
      </c>
      <c r="AV155" s="13" t="s">
        <v>83</v>
      </c>
      <c r="AW155" s="13" t="s">
        <v>32</v>
      </c>
      <c r="AX155" s="13" t="s">
        <v>73</v>
      </c>
      <c r="AY155" s="246" t="s">
        <v>127</v>
      </c>
    </row>
    <row r="156" s="14" customFormat="1">
      <c r="A156" s="14"/>
      <c r="B156" s="247"/>
      <c r="C156" s="248"/>
      <c r="D156" s="219" t="s">
        <v>144</v>
      </c>
      <c r="E156" s="249" t="s">
        <v>19</v>
      </c>
      <c r="F156" s="250" t="s">
        <v>149</v>
      </c>
      <c r="G156" s="248"/>
      <c r="H156" s="251">
        <v>72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144</v>
      </c>
      <c r="AU156" s="257" t="s">
        <v>83</v>
      </c>
      <c r="AV156" s="14" t="s">
        <v>134</v>
      </c>
      <c r="AW156" s="14" t="s">
        <v>32</v>
      </c>
      <c r="AX156" s="14" t="s">
        <v>81</v>
      </c>
      <c r="AY156" s="257" t="s">
        <v>127</v>
      </c>
    </row>
    <row r="157" s="2" customFormat="1" ht="16.5" customHeight="1">
      <c r="A157" s="39"/>
      <c r="B157" s="40"/>
      <c r="C157" s="226" t="s">
        <v>7</v>
      </c>
      <c r="D157" s="226" t="s">
        <v>139</v>
      </c>
      <c r="E157" s="227" t="s">
        <v>512</v>
      </c>
      <c r="F157" s="228" t="s">
        <v>513</v>
      </c>
      <c r="G157" s="229" t="s">
        <v>132</v>
      </c>
      <c r="H157" s="230">
        <v>20</v>
      </c>
      <c r="I157" s="231"/>
      <c r="J157" s="232">
        <f>ROUND(I157*H157,2)</f>
        <v>0</v>
      </c>
      <c r="K157" s="233"/>
      <c r="L157" s="45"/>
      <c r="M157" s="234" t="s">
        <v>19</v>
      </c>
      <c r="N157" s="235" t="s">
        <v>44</v>
      </c>
      <c r="O157" s="85"/>
      <c r="P157" s="215">
        <f>O157*H157</f>
        <v>0</v>
      </c>
      <c r="Q157" s="215">
        <v>0</v>
      </c>
      <c r="R157" s="215">
        <f>Q157*H157</f>
        <v>0</v>
      </c>
      <c r="S157" s="215">
        <v>0.00022000000000000001</v>
      </c>
      <c r="T157" s="216">
        <f>S157*H157</f>
        <v>0.0044000000000000003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7" t="s">
        <v>250</v>
      </c>
      <c r="AT157" s="217" t="s">
        <v>139</v>
      </c>
      <c r="AU157" s="217" t="s">
        <v>83</v>
      </c>
      <c r="AY157" s="18" t="s">
        <v>127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81</v>
      </c>
      <c r="BK157" s="218">
        <f>ROUND(I157*H157,2)</f>
        <v>0</v>
      </c>
      <c r="BL157" s="18" t="s">
        <v>250</v>
      </c>
      <c r="BM157" s="217" t="s">
        <v>514</v>
      </c>
    </row>
    <row r="158" s="2" customFormat="1">
      <c r="A158" s="39"/>
      <c r="B158" s="40"/>
      <c r="C158" s="41"/>
      <c r="D158" s="219" t="s">
        <v>136</v>
      </c>
      <c r="E158" s="41"/>
      <c r="F158" s="220" t="s">
        <v>513</v>
      </c>
      <c r="G158" s="41"/>
      <c r="H158" s="41"/>
      <c r="I158" s="221"/>
      <c r="J158" s="41"/>
      <c r="K158" s="41"/>
      <c r="L158" s="45"/>
      <c r="M158" s="222"/>
      <c r="N158" s="22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83</v>
      </c>
    </row>
    <row r="159" s="2" customFormat="1">
      <c r="A159" s="39"/>
      <c r="B159" s="40"/>
      <c r="C159" s="41"/>
      <c r="D159" s="258" t="s">
        <v>155</v>
      </c>
      <c r="E159" s="41"/>
      <c r="F159" s="259" t="s">
        <v>515</v>
      </c>
      <c r="G159" s="41"/>
      <c r="H159" s="41"/>
      <c r="I159" s="221"/>
      <c r="J159" s="41"/>
      <c r="K159" s="41"/>
      <c r="L159" s="45"/>
      <c r="M159" s="222"/>
      <c r="N159" s="22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155</v>
      </c>
      <c r="AU159" s="18" t="s">
        <v>83</v>
      </c>
    </row>
    <row r="160" s="13" customFormat="1">
      <c r="A160" s="13"/>
      <c r="B160" s="236"/>
      <c r="C160" s="237"/>
      <c r="D160" s="219" t="s">
        <v>144</v>
      </c>
      <c r="E160" s="238" t="s">
        <v>19</v>
      </c>
      <c r="F160" s="239" t="s">
        <v>277</v>
      </c>
      <c r="G160" s="237"/>
      <c r="H160" s="240">
        <v>20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144</v>
      </c>
      <c r="AU160" s="246" t="s">
        <v>83</v>
      </c>
      <c r="AV160" s="13" t="s">
        <v>83</v>
      </c>
      <c r="AW160" s="13" t="s">
        <v>32</v>
      </c>
      <c r="AX160" s="13" t="s">
        <v>73</v>
      </c>
      <c r="AY160" s="246" t="s">
        <v>127</v>
      </c>
    </row>
    <row r="161" s="14" customFormat="1">
      <c r="A161" s="14"/>
      <c r="B161" s="247"/>
      <c r="C161" s="248"/>
      <c r="D161" s="219" t="s">
        <v>144</v>
      </c>
      <c r="E161" s="249" t="s">
        <v>19</v>
      </c>
      <c r="F161" s="250" t="s">
        <v>149</v>
      </c>
      <c r="G161" s="248"/>
      <c r="H161" s="251">
        <v>20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144</v>
      </c>
      <c r="AU161" s="257" t="s">
        <v>83</v>
      </c>
      <c r="AV161" s="14" t="s">
        <v>134</v>
      </c>
      <c r="AW161" s="14" t="s">
        <v>32</v>
      </c>
      <c r="AX161" s="14" t="s">
        <v>81</v>
      </c>
      <c r="AY161" s="257" t="s">
        <v>127</v>
      </c>
    </row>
    <row r="162" s="2" customFormat="1" ht="16.5" customHeight="1">
      <c r="A162" s="39"/>
      <c r="B162" s="40"/>
      <c r="C162" s="226" t="s">
        <v>284</v>
      </c>
      <c r="D162" s="226" t="s">
        <v>139</v>
      </c>
      <c r="E162" s="227" t="s">
        <v>516</v>
      </c>
      <c r="F162" s="228" t="s">
        <v>517</v>
      </c>
      <c r="G162" s="229" t="s">
        <v>132</v>
      </c>
      <c r="H162" s="230">
        <v>2</v>
      </c>
      <c r="I162" s="231"/>
      <c r="J162" s="232">
        <f>ROUND(I162*H162,2)</f>
        <v>0</v>
      </c>
      <c r="K162" s="233"/>
      <c r="L162" s="45"/>
      <c r="M162" s="234" t="s">
        <v>19</v>
      </c>
      <c r="N162" s="235" t="s">
        <v>44</v>
      </c>
      <c r="O162" s="85"/>
      <c r="P162" s="215">
        <f>O162*H162</f>
        <v>0</v>
      </c>
      <c r="Q162" s="215">
        <v>0.00010000000000000001</v>
      </c>
      <c r="R162" s="215">
        <f>Q162*H162</f>
        <v>0.00020000000000000001</v>
      </c>
      <c r="S162" s="215">
        <v>0</v>
      </c>
      <c r="T162" s="21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7" t="s">
        <v>250</v>
      </c>
      <c r="AT162" s="217" t="s">
        <v>139</v>
      </c>
      <c r="AU162" s="217" t="s">
        <v>83</v>
      </c>
      <c r="AY162" s="18" t="s">
        <v>127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81</v>
      </c>
      <c r="BK162" s="218">
        <f>ROUND(I162*H162,2)</f>
        <v>0</v>
      </c>
      <c r="BL162" s="18" t="s">
        <v>250</v>
      </c>
      <c r="BM162" s="217" t="s">
        <v>518</v>
      </c>
    </row>
    <row r="163" s="2" customFormat="1">
      <c r="A163" s="39"/>
      <c r="B163" s="40"/>
      <c r="C163" s="41"/>
      <c r="D163" s="219" t="s">
        <v>136</v>
      </c>
      <c r="E163" s="41"/>
      <c r="F163" s="220" t="s">
        <v>517</v>
      </c>
      <c r="G163" s="41"/>
      <c r="H163" s="41"/>
      <c r="I163" s="221"/>
      <c r="J163" s="41"/>
      <c r="K163" s="41"/>
      <c r="L163" s="45"/>
      <c r="M163" s="222"/>
      <c r="N163" s="22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136</v>
      </c>
      <c r="AU163" s="18" t="s">
        <v>83</v>
      </c>
    </row>
    <row r="164" s="2" customFormat="1">
      <c r="A164" s="39"/>
      <c r="B164" s="40"/>
      <c r="C164" s="41"/>
      <c r="D164" s="258" t="s">
        <v>155</v>
      </c>
      <c r="E164" s="41"/>
      <c r="F164" s="259" t="s">
        <v>519</v>
      </c>
      <c r="G164" s="41"/>
      <c r="H164" s="41"/>
      <c r="I164" s="221"/>
      <c r="J164" s="41"/>
      <c r="K164" s="41"/>
      <c r="L164" s="45"/>
      <c r="M164" s="222"/>
      <c r="N164" s="22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155</v>
      </c>
      <c r="AU164" s="18" t="s">
        <v>83</v>
      </c>
    </row>
    <row r="165" s="2" customFormat="1" ht="24.15" customHeight="1">
      <c r="A165" s="39"/>
      <c r="B165" s="40"/>
      <c r="C165" s="226" t="s">
        <v>288</v>
      </c>
      <c r="D165" s="226" t="s">
        <v>139</v>
      </c>
      <c r="E165" s="227" t="s">
        <v>520</v>
      </c>
      <c r="F165" s="228" t="s">
        <v>521</v>
      </c>
      <c r="G165" s="229" t="s">
        <v>132</v>
      </c>
      <c r="H165" s="230">
        <v>2</v>
      </c>
      <c r="I165" s="231"/>
      <c r="J165" s="232">
        <f>ROUND(I165*H165,2)</f>
        <v>0</v>
      </c>
      <c r="K165" s="233"/>
      <c r="L165" s="45"/>
      <c r="M165" s="234" t="s">
        <v>19</v>
      </c>
      <c r="N165" s="235" t="s">
        <v>44</v>
      </c>
      <c r="O165" s="85"/>
      <c r="P165" s="215">
        <f>O165*H165</f>
        <v>0</v>
      </c>
      <c r="Q165" s="215">
        <v>0.00183</v>
      </c>
      <c r="R165" s="215">
        <f>Q165*H165</f>
        <v>0.0036600000000000001</v>
      </c>
      <c r="S165" s="215">
        <v>0</v>
      </c>
      <c r="T165" s="21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7" t="s">
        <v>250</v>
      </c>
      <c r="AT165" s="217" t="s">
        <v>139</v>
      </c>
      <c r="AU165" s="217" t="s">
        <v>83</v>
      </c>
      <c r="AY165" s="18" t="s">
        <v>127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81</v>
      </c>
      <c r="BK165" s="218">
        <f>ROUND(I165*H165,2)</f>
        <v>0</v>
      </c>
      <c r="BL165" s="18" t="s">
        <v>250</v>
      </c>
      <c r="BM165" s="217" t="s">
        <v>522</v>
      </c>
    </row>
    <row r="166" s="2" customFormat="1">
      <c r="A166" s="39"/>
      <c r="B166" s="40"/>
      <c r="C166" s="41"/>
      <c r="D166" s="219" t="s">
        <v>136</v>
      </c>
      <c r="E166" s="41"/>
      <c r="F166" s="220" t="s">
        <v>521</v>
      </c>
      <c r="G166" s="41"/>
      <c r="H166" s="41"/>
      <c r="I166" s="221"/>
      <c r="J166" s="41"/>
      <c r="K166" s="41"/>
      <c r="L166" s="45"/>
      <c r="M166" s="222"/>
      <c r="N166" s="22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136</v>
      </c>
      <c r="AU166" s="18" t="s">
        <v>83</v>
      </c>
    </row>
    <row r="167" s="2" customFormat="1">
      <c r="A167" s="39"/>
      <c r="B167" s="40"/>
      <c r="C167" s="41"/>
      <c r="D167" s="258" t="s">
        <v>155</v>
      </c>
      <c r="E167" s="41"/>
      <c r="F167" s="259" t="s">
        <v>523</v>
      </c>
      <c r="G167" s="41"/>
      <c r="H167" s="41"/>
      <c r="I167" s="221"/>
      <c r="J167" s="41"/>
      <c r="K167" s="41"/>
      <c r="L167" s="45"/>
      <c r="M167" s="222"/>
      <c r="N167" s="22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155</v>
      </c>
      <c r="AU167" s="18" t="s">
        <v>83</v>
      </c>
    </row>
    <row r="168" s="2" customFormat="1" ht="24.15" customHeight="1">
      <c r="A168" s="39"/>
      <c r="B168" s="40"/>
      <c r="C168" s="226" t="s">
        <v>292</v>
      </c>
      <c r="D168" s="226" t="s">
        <v>139</v>
      </c>
      <c r="E168" s="227" t="s">
        <v>524</v>
      </c>
      <c r="F168" s="228" t="s">
        <v>525</v>
      </c>
      <c r="G168" s="229" t="s">
        <v>132</v>
      </c>
      <c r="H168" s="230">
        <v>2</v>
      </c>
      <c r="I168" s="231"/>
      <c r="J168" s="232">
        <f>ROUND(I168*H168,2)</f>
        <v>0</v>
      </c>
      <c r="K168" s="233"/>
      <c r="L168" s="45"/>
      <c r="M168" s="234" t="s">
        <v>19</v>
      </c>
      <c r="N168" s="235" t="s">
        <v>44</v>
      </c>
      <c r="O168" s="85"/>
      <c r="P168" s="215">
        <f>O168*H168</f>
        <v>0</v>
      </c>
      <c r="Q168" s="215">
        <v>0.0018400000000000001</v>
      </c>
      <c r="R168" s="215">
        <f>Q168*H168</f>
        <v>0.0036800000000000001</v>
      </c>
      <c r="S168" s="215">
        <v>0</v>
      </c>
      <c r="T168" s="21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7" t="s">
        <v>250</v>
      </c>
      <c r="AT168" s="217" t="s">
        <v>139</v>
      </c>
      <c r="AU168" s="217" t="s">
        <v>83</v>
      </c>
      <c r="AY168" s="18" t="s">
        <v>127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81</v>
      </c>
      <c r="BK168" s="218">
        <f>ROUND(I168*H168,2)</f>
        <v>0</v>
      </c>
      <c r="BL168" s="18" t="s">
        <v>250</v>
      </c>
      <c r="BM168" s="217" t="s">
        <v>526</v>
      </c>
    </row>
    <row r="169" s="2" customFormat="1">
      <c r="A169" s="39"/>
      <c r="B169" s="40"/>
      <c r="C169" s="41"/>
      <c r="D169" s="219" t="s">
        <v>136</v>
      </c>
      <c r="E169" s="41"/>
      <c r="F169" s="220" t="s">
        <v>525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136</v>
      </c>
      <c r="AU169" s="18" t="s">
        <v>83</v>
      </c>
    </row>
    <row r="170" s="2" customFormat="1">
      <c r="A170" s="39"/>
      <c r="B170" s="40"/>
      <c r="C170" s="41"/>
      <c r="D170" s="258" t="s">
        <v>155</v>
      </c>
      <c r="E170" s="41"/>
      <c r="F170" s="259" t="s">
        <v>527</v>
      </c>
      <c r="G170" s="41"/>
      <c r="H170" s="41"/>
      <c r="I170" s="221"/>
      <c r="J170" s="41"/>
      <c r="K170" s="41"/>
      <c r="L170" s="45"/>
      <c r="M170" s="222"/>
      <c r="N170" s="22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155</v>
      </c>
      <c r="AU170" s="18" t="s">
        <v>83</v>
      </c>
    </row>
    <row r="171" s="2" customFormat="1" ht="21.75" customHeight="1">
      <c r="A171" s="39"/>
      <c r="B171" s="40"/>
      <c r="C171" s="226" t="s">
        <v>296</v>
      </c>
      <c r="D171" s="226" t="s">
        <v>139</v>
      </c>
      <c r="E171" s="227" t="s">
        <v>528</v>
      </c>
      <c r="F171" s="228" t="s">
        <v>529</v>
      </c>
      <c r="G171" s="229" t="s">
        <v>530</v>
      </c>
      <c r="H171" s="230">
        <v>2</v>
      </c>
      <c r="I171" s="231"/>
      <c r="J171" s="232">
        <f>ROUND(I171*H171,2)</f>
        <v>0</v>
      </c>
      <c r="K171" s="233"/>
      <c r="L171" s="45"/>
      <c r="M171" s="234" t="s">
        <v>19</v>
      </c>
      <c r="N171" s="235" t="s">
        <v>44</v>
      </c>
      <c r="O171" s="85"/>
      <c r="P171" s="215">
        <f>O171*H171</f>
        <v>0</v>
      </c>
      <c r="Q171" s="215">
        <v>0.0030400000000000002</v>
      </c>
      <c r="R171" s="215">
        <f>Q171*H171</f>
        <v>0.0060800000000000003</v>
      </c>
      <c r="S171" s="215">
        <v>0</v>
      </c>
      <c r="T171" s="21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7" t="s">
        <v>250</v>
      </c>
      <c r="AT171" s="217" t="s">
        <v>139</v>
      </c>
      <c r="AU171" s="217" t="s">
        <v>83</v>
      </c>
      <c r="AY171" s="18" t="s">
        <v>127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81</v>
      </c>
      <c r="BK171" s="218">
        <f>ROUND(I171*H171,2)</f>
        <v>0</v>
      </c>
      <c r="BL171" s="18" t="s">
        <v>250</v>
      </c>
      <c r="BM171" s="217" t="s">
        <v>531</v>
      </c>
    </row>
    <row r="172" s="2" customFormat="1">
      <c r="A172" s="39"/>
      <c r="B172" s="40"/>
      <c r="C172" s="41"/>
      <c r="D172" s="219" t="s">
        <v>136</v>
      </c>
      <c r="E172" s="41"/>
      <c r="F172" s="220" t="s">
        <v>529</v>
      </c>
      <c r="G172" s="41"/>
      <c r="H172" s="41"/>
      <c r="I172" s="221"/>
      <c r="J172" s="41"/>
      <c r="K172" s="41"/>
      <c r="L172" s="45"/>
      <c r="M172" s="222"/>
      <c r="N172" s="22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83</v>
      </c>
    </row>
    <row r="173" s="2" customFormat="1">
      <c r="A173" s="39"/>
      <c r="B173" s="40"/>
      <c r="C173" s="41"/>
      <c r="D173" s="258" t="s">
        <v>155</v>
      </c>
      <c r="E173" s="41"/>
      <c r="F173" s="259" t="s">
        <v>532</v>
      </c>
      <c r="G173" s="41"/>
      <c r="H173" s="41"/>
      <c r="I173" s="221"/>
      <c r="J173" s="41"/>
      <c r="K173" s="41"/>
      <c r="L173" s="45"/>
      <c r="M173" s="222"/>
      <c r="N173" s="22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155</v>
      </c>
      <c r="AU173" s="18" t="s">
        <v>83</v>
      </c>
    </row>
    <row r="174" s="2" customFormat="1" ht="21.75" customHeight="1">
      <c r="A174" s="39"/>
      <c r="B174" s="40"/>
      <c r="C174" s="226" t="s">
        <v>300</v>
      </c>
      <c r="D174" s="226" t="s">
        <v>139</v>
      </c>
      <c r="E174" s="227" t="s">
        <v>533</v>
      </c>
      <c r="F174" s="228" t="s">
        <v>534</v>
      </c>
      <c r="G174" s="229" t="s">
        <v>530</v>
      </c>
      <c r="H174" s="230">
        <v>2</v>
      </c>
      <c r="I174" s="231"/>
      <c r="J174" s="232">
        <f>ROUND(I174*H174,2)</f>
        <v>0</v>
      </c>
      <c r="K174" s="233"/>
      <c r="L174" s="45"/>
      <c r="M174" s="234" t="s">
        <v>19</v>
      </c>
      <c r="N174" s="235" t="s">
        <v>44</v>
      </c>
      <c r="O174" s="85"/>
      <c r="P174" s="215">
        <f>O174*H174</f>
        <v>0</v>
      </c>
      <c r="Q174" s="215">
        <v>0.0033600000000000001</v>
      </c>
      <c r="R174" s="215">
        <f>Q174*H174</f>
        <v>0.0067200000000000003</v>
      </c>
      <c r="S174" s="215">
        <v>0</v>
      </c>
      <c r="T174" s="21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7" t="s">
        <v>250</v>
      </c>
      <c r="AT174" s="217" t="s">
        <v>139</v>
      </c>
      <c r="AU174" s="217" t="s">
        <v>83</v>
      </c>
      <c r="AY174" s="18" t="s">
        <v>127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81</v>
      </c>
      <c r="BK174" s="218">
        <f>ROUND(I174*H174,2)</f>
        <v>0</v>
      </c>
      <c r="BL174" s="18" t="s">
        <v>250</v>
      </c>
      <c r="BM174" s="217" t="s">
        <v>535</v>
      </c>
    </row>
    <row r="175" s="2" customFormat="1">
      <c r="A175" s="39"/>
      <c r="B175" s="40"/>
      <c r="C175" s="41"/>
      <c r="D175" s="219" t="s">
        <v>136</v>
      </c>
      <c r="E175" s="41"/>
      <c r="F175" s="220" t="s">
        <v>534</v>
      </c>
      <c r="G175" s="41"/>
      <c r="H175" s="41"/>
      <c r="I175" s="221"/>
      <c r="J175" s="41"/>
      <c r="K175" s="41"/>
      <c r="L175" s="45"/>
      <c r="M175" s="222"/>
      <c r="N175" s="22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136</v>
      </c>
      <c r="AU175" s="18" t="s">
        <v>83</v>
      </c>
    </row>
    <row r="176" s="2" customFormat="1">
      <c r="A176" s="39"/>
      <c r="B176" s="40"/>
      <c r="C176" s="41"/>
      <c r="D176" s="258" t="s">
        <v>155</v>
      </c>
      <c r="E176" s="41"/>
      <c r="F176" s="259" t="s">
        <v>536</v>
      </c>
      <c r="G176" s="41"/>
      <c r="H176" s="41"/>
      <c r="I176" s="221"/>
      <c r="J176" s="41"/>
      <c r="K176" s="41"/>
      <c r="L176" s="45"/>
      <c r="M176" s="222"/>
      <c r="N176" s="22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155</v>
      </c>
      <c r="AU176" s="18" t="s">
        <v>83</v>
      </c>
    </row>
    <row r="177" s="2" customFormat="1" ht="21.75" customHeight="1">
      <c r="A177" s="39"/>
      <c r="B177" s="40"/>
      <c r="C177" s="226" t="s">
        <v>537</v>
      </c>
      <c r="D177" s="226" t="s">
        <v>139</v>
      </c>
      <c r="E177" s="227" t="s">
        <v>538</v>
      </c>
      <c r="F177" s="228" t="s">
        <v>539</v>
      </c>
      <c r="G177" s="229" t="s">
        <v>205</v>
      </c>
      <c r="H177" s="230">
        <v>34</v>
      </c>
      <c r="I177" s="231"/>
      <c r="J177" s="232">
        <f>ROUND(I177*H177,2)</f>
        <v>0</v>
      </c>
      <c r="K177" s="233"/>
      <c r="L177" s="45"/>
      <c r="M177" s="234" t="s">
        <v>19</v>
      </c>
      <c r="N177" s="235" t="s">
        <v>44</v>
      </c>
      <c r="O177" s="85"/>
      <c r="P177" s="215">
        <f>O177*H177</f>
        <v>0</v>
      </c>
      <c r="Q177" s="215">
        <v>0.00097999999999999997</v>
      </c>
      <c r="R177" s="215">
        <f>Q177*H177</f>
        <v>0.033320000000000002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250</v>
      </c>
      <c r="AT177" s="217" t="s">
        <v>139</v>
      </c>
      <c r="AU177" s="217" t="s">
        <v>83</v>
      </c>
      <c r="AY177" s="18" t="s">
        <v>127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81</v>
      </c>
      <c r="BK177" s="218">
        <f>ROUND(I177*H177,2)</f>
        <v>0</v>
      </c>
      <c r="BL177" s="18" t="s">
        <v>250</v>
      </c>
      <c r="BM177" s="217" t="s">
        <v>540</v>
      </c>
    </row>
    <row r="178" s="2" customFormat="1">
      <c r="A178" s="39"/>
      <c r="B178" s="40"/>
      <c r="C178" s="41"/>
      <c r="D178" s="219" t="s">
        <v>136</v>
      </c>
      <c r="E178" s="41"/>
      <c r="F178" s="220" t="s">
        <v>539</v>
      </c>
      <c r="G178" s="41"/>
      <c r="H178" s="41"/>
      <c r="I178" s="221"/>
      <c r="J178" s="41"/>
      <c r="K178" s="41"/>
      <c r="L178" s="45"/>
      <c r="M178" s="222"/>
      <c r="N178" s="22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136</v>
      </c>
      <c r="AU178" s="18" t="s">
        <v>83</v>
      </c>
    </row>
    <row r="179" s="2" customFormat="1">
      <c r="A179" s="39"/>
      <c r="B179" s="40"/>
      <c r="C179" s="41"/>
      <c r="D179" s="258" t="s">
        <v>155</v>
      </c>
      <c r="E179" s="41"/>
      <c r="F179" s="259" t="s">
        <v>541</v>
      </c>
      <c r="G179" s="41"/>
      <c r="H179" s="41"/>
      <c r="I179" s="221"/>
      <c r="J179" s="41"/>
      <c r="K179" s="41"/>
      <c r="L179" s="45"/>
      <c r="M179" s="222"/>
      <c r="N179" s="22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155</v>
      </c>
      <c r="AU179" s="18" t="s">
        <v>83</v>
      </c>
    </row>
    <row r="180" s="13" customFormat="1">
      <c r="A180" s="13"/>
      <c r="B180" s="236"/>
      <c r="C180" s="237"/>
      <c r="D180" s="219" t="s">
        <v>144</v>
      </c>
      <c r="E180" s="238" t="s">
        <v>19</v>
      </c>
      <c r="F180" s="239" t="s">
        <v>542</v>
      </c>
      <c r="G180" s="237"/>
      <c r="H180" s="240">
        <v>16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144</v>
      </c>
      <c r="AU180" s="246" t="s">
        <v>83</v>
      </c>
      <c r="AV180" s="13" t="s">
        <v>83</v>
      </c>
      <c r="AW180" s="13" t="s">
        <v>32</v>
      </c>
      <c r="AX180" s="13" t="s">
        <v>73</v>
      </c>
      <c r="AY180" s="246" t="s">
        <v>127</v>
      </c>
    </row>
    <row r="181" s="13" customFormat="1">
      <c r="A181" s="13"/>
      <c r="B181" s="236"/>
      <c r="C181" s="237"/>
      <c r="D181" s="219" t="s">
        <v>144</v>
      </c>
      <c r="E181" s="238" t="s">
        <v>19</v>
      </c>
      <c r="F181" s="239" t="s">
        <v>543</v>
      </c>
      <c r="G181" s="237"/>
      <c r="H181" s="240">
        <v>6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144</v>
      </c>
      <c r="AU181" s="246" t="s">
        <v>83</v>
      </c>
      <c r="AV181" s="13" t="s">
        <v>83</v>
      </c>
      <c r="AW181" s="13" t="s">
        <v>32</v>
      </c>
      <c r="AX181" s="13" t="s">
        <v>73</v>
      </c>
      <c r="AY181" s="246" t="s">
        <v>127</v>
      </c>
    </row>
    <row r="182" s="13" customFormat="1">
      <c r="A182" s="13"/>
      <c r="B182" s="236"/>
      <c r="C182" s="237"/>
      <c r="D182" s="219" t="s">
        <v>144</v>
      </c>
      <c r="E182" s="238" t="s">
        <v>19</v>
      </c>
      <c r="F182" s="239" t="s">
        <v>544</v>
      </c>
      <c r="G182" s="237"/>
      <c r="H182" s="240">
        <v>12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144</v>
      </c>
      <c r="AU182" s="246" t="s">
        <v>83</v>
      </c>
      <c r="AV182" s="13" t="s">
        <v>83</v>
      </c>
      <c r="AW182" s="13" t="s">
        <v>32</v>
      </c>
      <c r="AX182" s="13" t="s">
        <v>73</v>
      </c>
      <c r="AY182" s="246" t="s">
        <v>127</v>
      </c>
    </row>
    <row r="183" s="14" customFormat="1">
      <c r="A183" s="14"/>
      <c r="B183" s="247"/>
      <c r="C183" s="248"/>
      <c r="D183" s="219" t="s">
        <v>144</v>
      </c>
      <c r="E183" s="249" t="s">
        <v>19</v>
      </c>
      <c r="F183" s="250" t="s">
        <v>149</v>
      </c>
      <c r="G183" s="248"/>
      <c r="H183" s="251">
        <v>34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144</v>
      </c>
      <c r="AU183" s="257" t="s">
        <v>83</v>
      </c>
      <c r="AV183" s="14" t="s">
        <v>134</v>
      </c>
      <c r="AW183" s="14" t="s">
        <v>32</v>
      </c>
      <c r="AX183" s="14" t="s">
        <v>81</v>
      </c>
      <c r="AY183" s="257" t="s">
        <v>127</v>
      </c>
    </row>
    <row r="184" s="2" customFormat="1" ht="21.75" customHeight="1">
      <c r="A184" s="39"/>
      <c r="B184" s="40"/>
      <c r="C184" s="226" t="s">
        <v>306</v>
      </c>
      <c r="D184" s="226" t="s">
        <v>139</v>
      </c>
      <c r="E184" s="227" t="s">
        <v>545</v>
      </c>
      <c r="F184" s="228" t="s">
        <v>546</v>
      </c>
      <c r="G184" s="229" t="s">
        <v>205</v>
      </c>
      <c r="H184" s="230">
        <v>8</v>
      </c>
      <c r="I184" s="231"/>
      <c r="J184" s="232">
        <f>ROUND(I184*H184,2)</f>
        <v>0</v>
      </c>
      <c r="K184" s="233"/>
      <c r="L184" s="45"/>
      <c r="M184" s="234" t="s">
        <v>19</v>
      </c>
      <c r="N184" s="235" t="s">
        <v>44</v>
      </c>
      <c r="O184" s="85"/>
      <c r="P184" s="215">
        <f>O184*H184</f>
        <v>0</v>
      </c>
      <c r="Q184" s="215">
        <v>0.0012600000000000001</v>
      </c>
      <c r="R184" s="215">
        <f>Q184*H184</f>
        <v>0.01008</v>
      </c>
      <c r="S184" s="215">
        <v>0</v>
      </c>
      <c r="T184" s="21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7" t="s">
        <v>250</v>
      </c>
      <c r="AT184" s="217" t="s">
        <v>139</v>
      </c>
      <c r="AU184" s="217" t="s">
        <v>83</v>
      </c>
      <c r="AY184" s="18" t="s">
        <v>127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81</v>
      </c>
      <c r="BK184" s="218">
        <f>ROUND(I184*H184,2)</f>
        <v>0</v>
      </c>
      <c r="BL184" s="18" t="s">
        <v>250</v>
      </c>
      <c r="BM184" s="217" t="s">
        <v>547</v>
      </c>
    </row>
    <row r="185" s="2" customFormat="1">
      <c r="A185" s="39"/>
      <c r="B185" s="40"/>
      <c r="C185" s="41"/>
      <c r="D185" s="219" t="s">
        <v>136</v>
      </c>
      <c r="E185" s="41"/>
      <c r="F185" s="220" t="s">
        <v>546</v>
      </c>
      <c r="G185" s="41"/>
      <c r="H185" s="41"/>
      <c r="I185" s="221"/>
      <c r="J185" s="41"/>
      <c r="K185" s="41"/>
      <c r="L185" s="45"/>
      <c r="M185" s="222"/>
      <c r="N185" s="22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136</v>
      </c>
      <c r="AU185" s="18" t="s">
        <v>83</v>
      </c>
    </row>
    <row r="186" s="2" customFormat="1">
      <c r="A186" s="39"/>
      <c r="B186" s="40"/>
      <c r="C186" s="41"/>
      <c r="D186" s="258" t="s">
        <v>155</v>
      </c>
      <c r="E186" s="41"/>
      <c r="F186" s="259" t="s">
        <v>548</v>
      </c>
      <c r="G186" s="41"/>
      <c r="H186" s="41"/>
      <c r="I186" s="221"/>
      <c r="J186" s="41"/>
      <c r="K186" s="41"/>
      <c r="L186" s="45"/>
      <c r="M186" s="222"/>
      <c r="N186" s="223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155</v>
      </c>
      <c r="AU186" s="18" t="s">
        <v>83</v>
      </c>
    </row>
    <row r="187" s="13" customFormat="1">
      <c r="A187" s="13"/>
      <c r="B187" s="236"/>
      <c r="C187" s="237"/>
      <c r="D187" s="219" t="s">
        <v>144</v>
      </c>
      <c r="E187" s="238" t="s">
        <v>19</v>
      </c>
      <c r="F187" s="239" t="s">
        <v>549</v>
      </c>
      <c r="G187" s="237"/>
      <c r="H187" s="240">
        <v>8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144</v>
      </c>
      <c r="AU187" s="246" t="s">
        <v>83</v>
      </c>
      <c r="AV187" s="13" t="s">
        <v>83</v>
      </c>
      <c r="AW187" s="13" t="s">
        <v>32</v>
      </c>
      <c r="AX187" s="13" t="s">
        <v>73</v>
      </c>
      <c r="AY187" s="246" t="s">
        <v>127</v>
      </c>
    </row>
    <row r="188" s="14" customFormat="1">
      <c r="A188" s="14"/>
      <c r="B188" s="247"/>
      <c r="C188" s="248"/>
      <c r="D188" s="219" t="s">
        <v>144</v>
      </c>
      <c r="E188" s="249" t="s">
        <v>19</v>
      </c>
      <c r="F188" s="250" t="s">
        <v>149</v>
      </c>
      <c r="G188" s="248"/>
      <c r="H188" s="251">
        <v>8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144</v>
      </c>
      <c r="AU188" s="257" t="s">
        <v>83</v>
      </c>
      <c r="AV188" s="14" t="s">
        <v>134</v>
      </c>
      <c r="AW188" s="14" t="s">
        <v>32</v>
      </c>
      <c r="AX188" s="14" t="s">
        <v>81</v>
      </c>
      <c r="AY188" s="257" t="s">
        <v>127</v>
      </c>
    </row>
    <row r="189" s="2" customFormat="1" ht="16.5" customHeight="1">
      <c r="A189" s="39"/>
      <c r="B189" s="40"/>
      <c r="C189" s="226" t="s">
        <v>310</v>
      </c>
      <c r="D189" s="226" t="s">
        <v>139</v>
      </c>
      <c r="E189" s="227" t="s">
        <v>550</v>
      </c>
      <c r="F189" s="228" t="s">
        <v>551</v>
      </c>
      <c r="G189" s="229" t="s">
        <v>530</v>
      </c>
      <c r="H189" s="230">
        <v>2</v>
      </c>
      <c r="I189" s="231"/>
      <c r="J189" s="232">
        <f>ROUND(I189*H189,2)</f>
        <v>0</v>
      </c>
      <c r="K189" s="233"/>
      <c r="L189" s="45"/>
      <c r="M189" s="234" t="s">
        <v>19</v>
      </c>
      <c r="N189" s="235" t="s">
        <v>44</v>
      </c>
      <c r="O189" s="85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7" t="s">
        <v>250</v>
      </c>
      <c r="AT189" s="217" t="s">
        <v>139</v>
      </c>
      <c r="AU189" s="217" t="s">
        <v>83</v>
      </c>
      <c r="AY189" s="18" t="s">
        <v>127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8" t="s">
        <v>81</v>
      </c>
      <c r="BK189" s="218">
        <f>ROUND(I189*H189,2)</f>
        <v>0</v>
      </c>
      <c r="BL189" s="18" t="s">
        <v>250</v>
      </c>
      <c r="BM189" s="217" t="s">
        <v>552</v>
      </c>
    </row>
    <row r="190" s="2" customFormat="1">
      <c r="A190" s="39"/>
      <c r="B190" s="40"/>
      <c r="C190" s="41"/>
      <c r="D190" s="219" t="s">
        <v>136</v>
      </c>
      <c r="E190" s="41"/>
      <c r="F190" s="220" t="s">
        <v>551</v>
      </c>
      <c r="G190" s="41"/>
      <c r="H190" s="41"/>
      <c r="I190" s="221"/>
      <c r="J190" s="41"/>
      <c r="K190" s="41"/>
      <c r="L190" s="45"/>
      <c r="M190" s="222"/>
      <c r="N190" s="223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136</v>
      </c>
      <c r="AU190" s="18" t="s">
        <v>83</v>
      </c>
    </row>
    <row r="191" s="2" customFormat="1">
      <c r="A191" s="39"/>
      <c r="B191" s="40"/>
      <c r="C191" s="41"/>
      <c r="D191" s="258" t="s">
        <v>155</v>
      </c>
      <c r="E191" s="41"/>
      <c r="F191" s="259" t="s">
        <v>553</v>
      </c>
      <c r="G191" s="41"/>
      <c r="H191" s="41"/>
      <c r="I191" s="221"/>
      <c r="J191" s="41"/>
      <c r="K191" s="41"/>
      <c r="L191" s="45"/>
      <c r="M191" s="222"/>
      <c r="N191" s="22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155</v>
      </c>
      <c r="AU191" s="18" t="s">
        <v>83</v>
      </c>
    </row>
    <row r="192" s="2" customFormat="1" ht="24.15" customHeight="1">
      <c r="A192" s="39"/>
      <c r="B192" s="40"/>
      <c r="C192" s="226" t="s">
        <v>554</v>
      </c>
      <c r="D192" s="226" t="s">
        <v>139</v>
      </c>
      <c r="E192" s="227" t="s">
        <v>555</v>
      </c>
      <c r="F192" s="228" t="s">
        <v>556</v>
      </c>
      <c r="G192" s="229" t="s">
        <v>205</v>
      </c>
      <c r="H192" s="230">
        <v>17</v>
      </c>
      <c r="I192" s="231"/>
      <c r="J192" s="232">
        <f>ROUND(I192*H192,2)</f>
        <v>0</v>
      </c>
      <c r="K192" s="233"/>
      <c r="L192" s="45"/>
      <c r="M192" s="234" t="s">
        <v>19</v>
      </c>
      <c r="N192" s="235" t="s">
        <v>44</v>
      </c>
      <c r="O192" s="85"/>
      <c r="P192" s="215">
        <f>O192*H192</f>
        <v>0</v>
      </c>
      <c r="Q192" s="215">
        <v>5.0000000000000002E-05</v>
      </c>
      <c r="R192" s="215">
        <f>Q192*H192</f>
        <v>0.00085000000000000006</v>
      </c>
      <c r="S192" s="215">
        <v>0</v>
      </c>
      <c r="T192" s="21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7" t="s">
        <v>250</v>
      </c>
      <c r="AT192" s="217" t="s">
        <v>139</v>
      </c>
      <c r="AU192" s="217" t="s">
        <v>83</v>
      </c>
      <c r="AY192" s="18" t="s">
        <v>127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8" t="s">
        <v>81</v>
      </c>
      <c r="BK192" s="218">
        <f>ROUND(I192*H192,2)</f>
        <v>0</v>
      </c>
      <c r="BL192" s="18" t="s">
        <v>250</v>
      </c>
      <c r="BM192" s="217" t="s">
        <v>557</v>
      </c>
    </row>
    <row r="193" s="2" customFormat="1">
      <c r="A193" s="39"/>
      <c r="B193" s="40"/>
      <c r="C193" s="41"/>
      <c r="D193" s="219" t="s">
        <v>136</v>
      </c>
      <c r="E193" s="41"/>
      <c r="F193" s="220" t="s">
        <v>556</v>
      </c>
      <c r="G193" s="41"/>
      <c r="H193" s="41"/>
      <c r="I193" s="221"/>
      <c r="J193" s="41"/>
      <c r="K193" s="41"/>
      <c r="L193" s="45"/>
      <c r="M193" s="222"/>
      <c r="N193" s="22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136</v>
      </c>
      <c r="AU193" s="18" t="s">
        <v>83</v>
      </c>
    </row>
    <row r="194" s="2" customFormat="1">
      <c r="A194" s="39"/>
      <c r="B194" s="40"/>
      <c r="C194" s="41"/>
      <c r="D194" s="258" t="s">
        <v>155</v>
      </c>
      <c r="E194" s="41"/>
      <c r="F194" s="259" t="s">
        <v>558</v>
      </c>
      <c r="G194" s="41"/>
      <c r="H194" s="41"/>
      <c r="I194" s="221"/>
      <c r="J194" s="41"/>
      <c r="K194" s="41"/>
      <c r="L194" s="45"/>
      <c r="M194" s="222"/>
      <c r="N194" s="223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155</v>
      </c>
      <c r="AU194" s="18" t="s">
        <v>83</v>
      </c>
    </row>
    <row r="195" s="2" customFormat="1" ht="33" customHeight="1">
      <c r="A195" s="39"/>
      <c r="B195" s="40"/>
      <c r="C195" s="226" t="s">
        <v>314</v>
      </c>
      <c r="D195" s="226" t="s">
        <v>139</v>
      </c>
      <c r="E195" s="227" t="s">
        <v>559</v>
      </c>
      <c r="F195" s="228" t="s">
        <v>560</v>
      </c>
      <c r="G195" s="229" t="s">
        <v>205</v>
      </c>
      <c r="H195" s="230">
        <v>17</v>
      </c>
      <c r="I195" s="231"/>
      <c r="J195" s="232">
        <f>ROUND(I195*H195,2)</f>
        <v>0</v>
      </c>
      <c r="K195" s="233"/>
      <c r="L195" s="45"/>
      <c r="M195" s="234" t="s">
        <v>19</v>
      </c>
      <c r="N195" s="235" t="s">
        <v>44</v>
      </c>
      <c r="O195" s="85"/>
      <c r="P195" s="215">
        <f>O195*H195</f>
        <v>0</v>
      </c>
      <c r="Q195" s="215">
        <v>0.00012</v>
      </c>
      <c r="R195" s="215">
        <f>Q195*H195</f>
        <v>0.0020400000000000001</v>
      </c>
      <c r="S195" s="215">
        <v>0</v>
      </c>
      <c r="T195" s="21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7" t="s">
        <v>250</v>
      </c>
      <c r="AT195" s="217" t="s">
        <v>139</v>
      </c>
      <c r="AU195" s="217" t="s">
        <v>83</v>
      </c>
      <c r="AY195" s="18" t="s">
        <v>127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8" t="s">
        <v>81</v>
      </c>
      <c r="BK195" s="218">
        <f>ROUND(I195*H195,2)</f>
        <v>0</v>
      </c>
      <c r="BL195" s="18" t="s">
        <v>250</v>
      </c>
      <c r="BM195" s="217" t="s">
        <v>561</v>
      </c>
    </row>
    <row r="196" s="2" customFormat="1">
      <c r="A196" s="39"/>
      <c r="B196" s="40"/>
      <c r="C196" s="41"/>
      <c r="D196" s="219" t="s">
        <v>136</v>
      </c>
      <c r="E196" s="41"/>
      <c r="F196" s="220" t="s">
        <v>560</v>
      </c>
      <c r="G196" s="41"/>
      <c r="H196" s="41"/>
      <c r="I196" s="221"/>
      <c r="J196" s="41"/>
      <c r="K196" s="41"/>
      <c r="L196" s="45"/>
      <c r="M196" s="222"/>
      <c r="N196" s="223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136</v>
      </c>
      <c r="AU196" s="18" t="s">
        <v>83</v>
      </c>
    </row>
    <row r="197" s="2" customFormat="1">
      <c r="A197" s="39"/>
      <c r="B197" s="40"/>
      <c r="C197" s="41"/>
      <c r="D197" s="258" t="s">
        <v>155</v>
      </c>
      <c r="E197" s="41"/>
      <c r="F197" s="259" t="s">
        <v>562</v>
      </c>
      <c r="G197" s="41"/>
      <c r="H197" s="41"/>
      <c r="I197" s="221"/>
      <c r="J197" s="41"/>
      <c r="K197" s="41"/>
      <c r="L197" s="45"/>
      <c r="M197" s="222"/>
      <c r="N197" s="22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155</v>
      </c>
      <c r="AU197" s="18" t="s">
        <v>83</v>
      </c>
    </row>
    <row r="198" s="2" customFormat="1" ht="33" customHeight="1">
      <c r="A198" s="39"/>
      <c r="B198" s="40"/>
      <c r="C198" s="226" t="s">
        <v>255</v>
      </c>
      <c r="D198" s="226" t="s">
        <v>139</v>
      </c>
      <c r="E198" s="227" t="s">
        <v>563</v>
      </c>
      <c r="F198" s="228" t="s">
        <v>564</v>
      </c>
      <c r="G198" s="229" t="s">
        <v>205</v>
      </c>
      <c r="H198" s="230">
        <v>8</v>
      </c>
      <c r="I198" s="231"/>
      <c r="J198" s="232">
        <f>ROUND(I198*H198,2)</f>
        <v>0</v>
      </c>
      <c r="K198" s="233"/>
      <c r="L198" s="45"/>
      <c r="M198" s="234" t="s">
        <v>19</v>
      </c>
      <c r="N198" s="235" t="s">
        <v>44</v>
      </c>
      <c r="O198" s="85"/>
      <c r="P198" s="215">
        <f>O198*H198</f>
        <v>0</v>
      </c>
      <c r="Q198" s="215">
        <v>0.00016000000000000001</v>
      </c>
      <c r="R198" s="215">
        <f>Q198*H198</f>
        <v>0.0012800000000000001</v>
      </c>
      <c r="S198" s="215">
        <v>0</v>
      </c>
      <c r="T198" s="21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250</v>
      </c>
      <c r="AT198" s="217" t="s">
        <v>139</v>
      </c>
      <c r="AU198" s="217" t="s">
        <v>83</v>
      </c>
      <c r="AY198" s="18" t="s">
        <v>127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81</v>
      </c>
      <c r="BK198" s="218">
        <f>ROUND(I198*H198,2)</f>
        <v>0</v>
      </c>
      <c r="BL198" s="18" t="s">
        <v>250</v>
      </c>
      <c r="BM198" s="217" t="s">
        <v>565</v>
      </c>
    </row>
    <row r="199" s="2" customFormat="1">
      <c r="A199" s="39"/>
      <c r="B199" s="40"/>
      <c r="C199" s="41"/>
      <c r="D199" s="219" t="s">
        <v>136</v>
      </c>
      <c r="E199" s="41"/>
      <c r="F199" s="220" t="s">
        <v>564</v>
      </c>
      <c r="G199" s="41"/>
      <c r="H199" s="41"/>
      <c r="I199" s="221"/>
      <c r="J199" s="41"/>
      <c r="K199" s="41"/>
      <c r="L199" s="45"/>
      <c r="M199" s="222"/>
      <c r="N199" s="22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136</v>
      </c>
      <c r="AU199" s="18" t="s">
        <v>83</v>
      </c>
    </row>
    <row r="200" s="2" customFormat="1">
      <c r="A200" s="39"/>
      <c r="B200" s="40"/>
      <c r="C200" s="41"/>
      <c r="D200" s="258" t="s">
        <v>155</v>
      </c>
      <c r="E200" s="41"/>
      <c r="F200" s="259" t="s">
        <v>566</v>
      </c>
      <c r="G200" s="41"/>
      <c r="H200" s="41"/>
      <c r="I200" s="221"/>
      <c r="J200" s="41"/>
      <c r="K200" s="41"/>
      <c r="L200" s="45"/>
      <c r="M200" s="222"/>
      <c r="N200" s="22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155</v>
      </c>
      <c r="AU200" s="18" t="s">
        <v>83</v>
      </c>
    </row>
    <row r="201" s="2" customFormat="1" ht="16.5" customHeight="1">
      <c r="A201" s="39"/>
      <c r="B201" s="40"/>
      <c r="C201" s="226" t="s">
        <v>323</v>
      </c>
      <c r="D201" s="226" t="s">
        <v>139</v>
      </c>
      <c r="E201" s="227" t="s">
        <v>567</v>
      </c>
      <c r="F201" s="228" t="s">
        <v>568</v>
      </c>
      <c r="G201" s="229" t="s">
        <v>132</v>
      </c>
      <c r="H201" s="230">
        <v>10</v>
      </c>
      <c r="I201" s="231"/>
      <c r="J201" s="232">
        <f>ROUND(I201*H201,2)</f>
        <v>0</v>
      </c>
      <c r="K201" s="233"/>
      <c r="L201" s="45"/>
      <c r="M201" s="234" t="s">
        <v>19</v>
      </c>
      <c r="N201" s="235" t="s">
        <v>44</v>
      </c>
      <c r="O201" s="85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7" t="s">
        <v>250</v>
      </c>
      <c r="AT201" s="217" t="s">
        <v>139</v>
      </c>
      <c r="AU201" s="217" t="s">
        <v>83</v>
      </c>
      <c r="AY201" s="18" t="s">
        <v>127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81</v>
      </c>
      <c r="BK201" s="218">
        <f>ROUND(I201*H201,2)</f>
        <v>0</v>
      </c>
      <c r="BL201" s="18" t="s">
        <v>250</v>
      </c>
      <c r="BM201" s="217" t="s">
        <v>569</v>
      </c>
    </row>
    <row r="202" s="2" customFormat="1">
      <c r="A202" s="39"/>
      <c r="B202" s="40"/>
      <c r="C202" s="41"/>
      <c r="D202" s="219" t="s">
        <v>136</v>
      </c>
      <c r="E202" s="41"/>
      <c r="F202" s="220" t="s">
        <v>568</v>
      </c>
      <c r="G202" s="41"/>
      <c r="H202" s="41"/>
      <c r="I202" s="221"/>
      <c r="J202" s="41"/>
      <c r="K202" s="41"/>
      <c r="L202" s="45"/>
      <c r="M202" s="222"/>
      <c r="N202" s="223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136</v>
      </c>
      <c r="AU202" s="18" t="s">
        <v>83</v>
      </c>
    </row>
    <row r="203" s="2" customFormat="1">
      <c r="A203" s="39"/>
      <c r="B203" s="40"/>
      <c r="C203" s="41"/>
      <c r="D203" s="258" t="s">
        <v>155</v>
      </c>
      <c r="E203" s="41"/>
      <c r="F203" s="259" t="s">
        <v>570</v>
      </c>
      <c r="G203" s="41"/>
      <c r="H203" s="41"/>
      <c r="I203" s="221"/>
      <c r="J203" s="41"/>
      <c r="K203" s="41"/>
      <c r="L203" s="45"/>
      <c r="M203" s="222"/>
      <c r="N203" s="223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155</v>
      </c>
      <c r="AU203" s="18" t="s">
        <v>83</v>
      </c>
    </row>
    <row r="204" s="2" customFormat="1" ht="21.75" customHeight="1">
      <c r="A204" s="39"/>
      <c r="B204" s="40"/>
      <c r="C204" s="226" t="s">
        <v>329</v>
      </c>
      <c r="D204" s="226" t="s">
        <v>139</v>
      </c>
      <c r="E204" s="227" t="s">
        <v>571</v>
      </c>
      <c r="F204" s="228" t="s">
        <v>572</v>
      </c>
      <c r="G204" s="229" t="s">
        <v>132</v>
      </c>
      <c r="H204" s="230">
        <v>6</v>
      </c>
      <c r="I204" s="231"/>
      <c r="J204" s="232">
        <f>ROUND(I204*H204,2)</f>
        <v>0</v>
      </c>
      <c r="K204" s="233"/>
      <c r="L204" s="45"/>
      <c r="M204" s="234" t="s">
        <v>19</v>
      </c>
      <c r="N204" s="235" t="s">
        <v>44</v>
      </c>
      <c r="O204" s="85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7" t="s">
        <v>250</v>
      </c>
      <c r="AT204" s="217" t="s">
        <v>139</v>
      </c>
      <c r="AU204" s="217" t="s">
        <v>83</v>
      </c>
      <c r="AY204" s="18" t="s">
        <v>127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81</v>
      </c>
      <c r="BK204" s="218">
        <f>ROUND(I204*H204,2)</f>
        <v>0</v>
      </c>
      <c r="BL204" s="18" t="s">
        <v>250</v>
      </c>
      <c r="BM204" s="217" t="s">
        <v>573</v>
      </c>
    </row>
    <row r="205" s="2" customFormat="1">
      <c r="A205" s="39"/>
      <c r="B205" s="40"/>
      <c r="C205" s="41"/>
      <c r="D205" s="219" t="s">
        <v>136</v>
      </c>
      <c r="E205" s="41"/>
      <c r="F205" s="220" t="s">
        <v>572</v>
      </c>
      <c r="G205" s="41"/>
      <c r="H205" s="41"/>
      <c r="I205" s="221"/>
      <c r="J205" s="41"/>
      <c r="K205" s="41"/>
      <c r="L205" s="45"/>
      <c r="M205" s="222"/>
      <c r="N205" s="22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136</v>
      </c>
      <c r="AU205" s="18" t="s">
        <v>83</v>
      </c>
    </row>
    <row r="206" s="2" customFormat="1">
      <c r="A206" s="39"/>
      <c r="B206" s="40"/>
      <c r="C206" s="41"/>
      <c r="D206" s="258" t="s">
        <v>155</v>
      </c>
      <c r="E206" s="41"/>
      <c r="F206" s="259" t="s">
        <v>574</v>
      </c>
      <c r="G206" s="41"/>
      <c r="H206" s="41"/>
      <c r="I206" s="221"/>
      <c r="J206" s="41"/>
      <c r="K206" s="41"/>
      <c r="L206" s="45"/>
      <c r="M206" s="222"/>
      <c r="N206" s="223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155</v>
      </c>
      <c r="AU206" s="18" t="s">
        <v>83</v>
      </c>
    </row>
    <row r="207" s="2" customFormat="1" ht="16.5" customHeight="1">
      <c r="A207" s="39"/>
      <c r="B207" s="40"/>
      <c r="C207" s="226" t="s">
        <v>333</v>
      </c>
      <c r="D207" s="226" t="s">
        <v>139</v>
      </c>
      <c r="E207" s="227" t="s">
        <v>575</v>
      </c>
      <c r="F207" s="228" t="s">
        <v>576</v>
      </c>
      <c r="G207" s="229" t="s">
        <v>132</v>
      </c>
      <c r="H207" s="230">
        <v>8</v>
      </c>
      <c r="I207" s="231"/>
      <c r="J207" s="232">
        <f>ROUND(I207*H207,2)</f>
        <v>0</v>
      </c>
      <c r="K207" s="233"/>
      <c r="L207" s="45"/>
      <c r="M207" s="234" t="s">
        <v>19</v>
      </c>
      <c r="N207" s="235" t="s">
        <v>44</v>
      </c>
      <c r="O207" s="85"/>
      <c r="P207" s="215">
        <f>O207*H207</f>
        <v>0</v>
      </c>
      <c r="Q207" s="215">
        <v>0.00012999999999999999</v>
      </c>
      <c r="R207" s="215">
        <f>Q207*H207</f>
        <v>0.0010399999999999999</v>
      </c>
      <c r="S207" s="215">
        <v>0</v>
      </c>
      <c r="T207" s="21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7" t="s">
        <v>250</v>
      </c>
      <c r="AT207" s="217" t="s">
        <v>139</v>
      </c>
      <c r="AU207" s="217" t="s">
        <v>83</v>
      </c>
      <c r="AY207" s="18" t="s">
        <v>127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81</v>
      </c>
      <c r="BK207" s="218">
        <f>ROUND(I207*H207,2)</f>
        <v>0</v>
      </c>
      <c r="BL207" s="18" t="s">
        <v>250</v>
      </c>
      <c r="BM207" s="217" t="s">
        <v>577</v>
      </c>
    </row>
    <row r="208" s="2" customFormat="1">
      <c r="A208" s="39"/>
      <c r="B208" s="40"/>
      <c r="C208" s="41"/>
      <c r="D208" s="219" t="s">
        <v>136</v>
      </c>
      <c r="E208" s="41"/>
      <c r="F208" s="220" t="s">
        <v>576</v>
      </c>
      <c r="G208" s="41"/>
      <c r="H208" s="41"/>
      <c r="I208" s="221"/>
      <c r="J208" s="41"/>
      <c r="K208" s="41"/>
      <c r="L208" s="45"/>
      <c r="M208" s="222"/>
      <c r="N208" s="223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136</v>
      </c>
      <c r="AU208" s="18" t="s">
        <v>83</v>
      </c>
    </row>
    <row r="209" s="2" customFormat="1">
      <c r="A209" s="39"/>
      <c r="B209" s="40"/>
      <c r="C209" s="41"/>
      <c r="D209" s="258" t="s">
        <v>155</v>
      </c>
      <c r="E209" s="41"/>
      <c r="F209" s="259" t="s">
        <v>578</v>
      </c>
      <c r="G209" s="41"/>
      <c r="H209" s="41"/>
      <c r="I209" s="221"/>
      <c r="J209" s="41"/>
      <c r="K209" s="41"/>
      <c r="L209" s="45"/>
      <c r="M209" s="222"/>
      <c r="N209" s="22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155</v>
      </c>
      <c r="AU209" s="18" t="s">
        <v>83</v>
      </c>
    </row>
    <row r="210" s="2" customFormat="1" ht="16.5" customHeight="1">
      <c r="A210" s="39"/>
      <c r="B210" s="40"/>
      <c r="C210" s="226" t="s">
        <v>337</v>
      </c>
      <c r="D210" s="226" t="s">
        <v>139</v>
      </c>
      <c r="E210" s="227" t="s">
        <v>579</v>
      </c>
      <c r="F210" s="228" t="s">
        <v>580</v>
      </c>
      <c r="G210" s="229" t="s">
        <v>581</v>
      </c>
      <c r="H210" s="230">
        <v>1</v>
      </c>
      <c r="I210" s="231"/>
      <c r="J210" s="232">
        <f>ROUND(I210*H210,2)</f>
        <v>0</v>
      </c>
      <c r="K210" s="233"/>
      <c r="L210" s="45"/>
      <c r="M210" s="234" t="s">
        <v>19</v>
      </c>
      <c r="N210" s="235" t="s">
        <v>44</v>
      </c>
      <c r="O210" s="85"/>
      <c r="P210" s="215">
        <f>O210*H210</f>
        <v>0</v>
      </c>
      <c r="Q210" s="215">
        <v>0.00025000000000000001</v>
      </c>
      <c r="R210" s="215">
        <f>Q210*H210</f>
        <v>0.00025000000000000001</v>
      </c>
      <c r="S210" s="215">
        <v>0</v>
      </c>
      <c r="T210" s="21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7" t="s">
        <v>250</v>
      </c>
      <c r="AT210" s="217" t="s">
        <v>139</v>
      </c>
      <c r="AU210" s="217" t="s">
        <v>83</v>
      </c>
      <c r="AY210" s="18" t="s">
        <v>127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81</v>
      </c>
      <c r="BK210" s="218">
        <f>ROUND(I210*H210,2)</f>
        <v>0</v>
      </c>
      <c r="BL210" s="18" t="s">
        <v>250</v>
      </c>
      <c r="BM210" s="217" t="s">
        <v>582</v>
      </c>
    </row>
    <row r="211" s="2" customFormat="1">
      <c r="A211" s="39"/>
      <c r="B211" s="40"/>
      <c r="C211" s="41"/>
      <c r="D211" s="219" t="s">
        <v>136</v>
      </c>
      <c r="E211" s="41"/>
      <c r="F211" s="220" t="s">
        <v>580</v>
      </c>
      <c r="G211" s="41"/>
      <c r="H211" s="41"/>
      <c r="I211" s="221"/>
      <c r="J211" s="41"/>
      <c r="K211" s="41"/>
      <c r="L211" s="45"/>
      <c r="M211" s="222"/>
      <c r="N211" s="22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136</v>
      </c>
      <c r="AU211" s="18" t="s">
        <v>83</v>
      </c>
    </row>
    <row r="212" s="2" customFormat="1">
      <c r="A212" s="39"/>
      <c r="B212" s="40"/>
      <c r="C212" s="41"/>
      <c r="D212" s="258" t="s">
        <v>155</v>
      </c>
      <c r="E212" s="41"/>
      <c r="F212" s="259" t="s">
        <v>583</v>
      </c>
      <c r="G212" s="41"/>
      <c r="H212" s="41"/>
      <c r="I212" s="221"/>
      <c r="J212" s="41"/>
      <c r="K212" s="41"/>
      <c r="L212" s="45"/>
      <c r="M212" s="222"/>
      <c r="N212" s="22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155</v>
      </c>
      <c r="AU212" s="18" t="s">
        <v>83</v>
      </c>
    </row>
    <row r="213" s="2" customFormat="1" ht="24.15" customHeight="1">
      <c r="A213" s="39"/>
      <c r="B213" s="40"/>
      <c r="C213" s="226" t="s">
        <v>341</v>
      </c>
      <c r="D213" s="226" t="s">
        <v>139</v>
      </c>
      <c r="E213" s="227" t="s">
        <v>584</v>
      </c>
      <c r="F213" s="228" t="s">
        <v>585</v>
      </c>
      <c r="G213" s="229" t="s">
        <v>205</v>
      </c>
      <c r="H213" s="230">
        <v>42</v>
      </c>
      <c r="I213" s="231"/>
      <c r="J213" s="232">
        <f>ROUND(I213*H213,2)</f>
        <v>0</v>
      </c>
      <c r="K213" s="233"/>
      <c r="L213" s="45"/>
      <c r="M213" s="234" t="s">
        <v>19</v>
      </c>
      <c r="N213" s="235" t="s">
        <v>44</v>
      </c>
      <c r="O213" s="85"/>
      <c r="P213" s="215">
        <f>O213*H213</f>
        <v>0</v>
      </c>
      <c r="Q213" s="215">
        <v>0.00019000000000000001</v>
      </c>
      <c r="R213" s="215">
        <f>Q213*H213</f>
        <v>0.007980000000000001</v>
      </c>
      <c r="S213" s="215">
        <v>0</v>
      </c>
      <c r="T213" s="21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7" t="s">
        <v>250</v>
      </c>
      <c r="AT213" s="217" t="s">
        <v>139</v>
      </c>
      <c r="AU213" s="217" t="s">
        <v>83</v>
      </c>
      <c r="AY213" s="18" t="s">
        <v>127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81</v>
      </c>
      <c r="BK213" s="218">
        <f>ROUND(I213*H213,2)</f>
        <v>0</v>
      </c>
      <c r="BL213" s="18" t="s">
        <v>250</v>
      </c>
      <c r="BM213" s="217" t="s">
        <v>586</v>
      </c>
    </row>
    <row r="214" s="2" customFormat="1">
      <c r="A214" s="39"/>
      <c r="B214" s="40"/>
      <c r="C214" s="41"/>
      <c r="D214" s="219" t="s">
        <v>136</v>
      </c>
      <c r="E214" s="41"/>
      <c r="F214" s="220" t="s">
        <v>585</v>
      </c>
      <c r="G214" s="41"/>
      <c r="H214" s="41"/>
      <c r="I214" s="221"/>
      <c r="J214" s="41"/>
      <c r="K214" s="41"/>
      <c r="L214" s="45"/>
      <c r="M214" s="222"/>
      <c r="N214" s="223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136</v>
      </c>
      <c r="AU214" s="18" t="s">
        <v>83</v>
      </c>
    </row>
    <row r="215" s="2" customFormat="1">
      <c r="A215" s="39"/>
      <c r="B215" s="40"/>
      <c r="C215" s="41"/>
      <c r="D215" s="258" t="s">
        <v>155</v>
      </c>
      <c r="E215" s="41"/>
      <c r="F215" s="259" t="s">
        <v>587</v>
      </c>
      <c r="G215" s="41"/>
      <c r="H215" s="41"/>
      <c r="I215" s="221"/>
      <c r="J215" s="41"/>
      <c r="K215" s="41"/>
      <c r="L215" s="45"/>
      <c r="M215" s="222"/>
      <c r="N215" s="223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155</v>
      </c>
      <c r="AU215" s="18" t="s">
        <v>83</v>
      </c>
    </row>
    <row r="216" s="13" customFormat="1">
      <c r="A216" s="13"/>
      <c r="B216" s="236"/>
      <c r="C216" s="237"/>
      <c r="D216" s="219" t="s">
        <v>144</v>
      </c>
      <c r="E216" s="238" t="s">
        <v>19</v>
      </c>
      <c r="F216" s="239" t="s">
        <v>588</v>
      </c>
      <c r="G216" s="237"/>
      <c r="H216" s="240">
        <v>42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144</v>
      </c>
      <c r="AU216" s="246" t="s">
        <v>83</v>
      </c>
      <c r="AV216" s="13" t="s">
        <v>83</v>
      </c>
      <c r="AW216" s="13" t="s">
        <v>32</v>
      </c>
      <c r="AX216" s="13" t="s">
        <v>73</v>
      </c>
      <c r="AY216" s="246" t="s">
        <v>127</v>
      </c>
    </row>
    <row r="217" s="14" customFormat="1">
      <c r="A217" s="14"/>
      <c r="B217" s="247"/>
      <c r="C217" s="248"/>
      <c r="D217" s="219" t="s">
        <v>144</v>
      </c>
      <c r="E217" s="249" t="s">
        <v>19</v>
      </c>
      <c r="F217" s="250" t="s">
        <v>149</v>
      </c>
      <c r="G217" s="248"/>
      <c r="H217" s="251">
        <v>42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144</v>
      </c>
      <c r="AU217" s="257" t="s">
        <v>83</v>
      </c>
      <c r="AV217" s="14" t="s">
        <v>134</v>
      </c>
      <c r="AW217" s="14" t="s">
        <v>32</v>
      </c>
      <c r="AX217" s="14" t="s">
        <v>81</v>
      </c>
      <c r="AY217" s="257" t="s">
        <v>127</v>
      </c>
    </row>
    <row r="218" s="2" customFormat="1" ht="24.15" customHeight="1">
      <c r="A218" s="39"/>
      <c r="B218" s="40"/>
      <c r="C218" s="226" t="s">
        <v>359</v>
      </c>
      <c r="D218" s="226" t="s">
        <v>139</v>
      </c>
      <c r="E218" s="227" t="s">
        <v>589</v>
      </c>
      <c r="F218" s="228" t="s">
        <v>590</v>
      </c>
      <c r="G218" s="229" t="s">
        <v>212</v>
      </c>
      <c r="H218" s="230">
        <v>0.158</v>
      </c>
      <c r="I218" s="231"/>
      <c r="J218" s="232">
        <f>ROUND(I218*H218,2)</f>
        <v>0</v>
      </c>
      <c r="K218" s="233"/>
      <c r="L218" s="45"/>
      <c r="M218" s="234" t="s">
        <v>19</v>
      </c>
      <c r="N218" s="235" t="s">
        <v>44</v>
      </c>
      <c r="O218" s="85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7" t="s">
        <v>250</v>
      </c>
      <c r="AT218" s="217" t="s">
        <v>139</v>
      </c>
      <c r="AU218" s="217" t="s">
        <v>83</v>
      </c>
      <c r="AY218" s="18" t="s">
        <v>127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81</v>
      </c>
      <c r="BK218" s="218">
        <f>ROUND(I218*H218,2)</f>
        <v>0</v>
      </c>
      <c r="BL218" s="18" t="s">
        <v>250</v>
      </c>
      <c r="BM218" s="217" t="s">
        <v>591</v>
      </c>
    </row>
    <row r="219" s="2" customFormat="1">
      <c r="A219" s="39"/>
      <c r="B219" s="40"/>
      <c r="C219" s="41"/>
      <c r="D219" s="219" t="s">
        <v>136</v>
      </c>
      <c r="E219" s="41"/>
      <c r="F219" s="220" t="s">
        <v>590</v>
      </c>
      <c r="G219" s="41"/>
      <c r="H219" s="41"/>
      <c r="I219" s="221"/>
      <c r="J219" s="41"/>
      <c r="K219" s="41"/>
      <c r="L219" s="45"/>
      <c r="M219" s="222"/>
      <c r="N219" s="223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136</v>
      </c>
      <c r="AU219" s="18" t="s">
        <v>83</v>
      </c>
    </row>
    <row r="220" s="2" customFormat="1">
      <c r="A220" s="39"/>
      <c r="B220" s="40"/>
      <c r="C220" s="41"/>
      <c r="D220" s="258" t="s">
        <v>155</v>
      </c>
      <c r="E220" s="41"/>
      <c r="F220" s="259" t="s">
        <v>592</v>
      </c>
      <c r="G220" s="41"/>
      <c r="H220" s="41"/>
      <c r="I220" s="221"/>
      <c r="J220" s="41"/>
      <c r="K220" s="41"/>
      <c r="L220" s="45"/>
      <c r="M220" s="222"/>
      <c r="N220" s="223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155</v>
      </c>
      <c r="AU220" s="18" t="s">
        <v>83</v>
      </c>
    </row>
    <row r="221" s="2" customFormat="1" ht="24.15" customHeight="1">
      <c r="A221" s="39"/>
      <c r="B221" s="40"/>
      <c r="C221" s="226" t="s">
        <v>371</v>
      </c>
      <c r="D221" s="226" t="s">
        <v>139</v>
      </c>
      <c r="E221" s="227" t="s">
        <v>593</v>
      </c>
      <c r="F221" s="228" t="s">
        <v>594</v>
      </c>
      <c r="G221" s="229" t="s">
        <v>212</v>
      </c>
      <c r="H221" s="230">
        <v>0.076999999999999999</v>
      </c>
      <c r="I221" s="231"/>
      <c r="J221" s="232">
        <f>ROUND(I221*H221,2)</f>
        <v>0</v>
      </c>
      <c r="K221" s="233"/>
      <c r="L221" s="45"/>
      <c r="M221" s="234" t="s">
        <v>19</v>
      </c>
      <c r="N221" s="235" t="s">
        <v>44</v>
      </c>
      <c r="O221" s="85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7" t="s">
        <v>250</v>
      </c>
      <c r="AT221" s="217" t="s">
        <v>139</v>
      </c>
      <c r="AU221" s="217" t="s">
        <v>83</v>
      </c>
      <c r="AY221" s="18" t="s">
        <v>127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8" t="s">
        <v>81</v>
      </c>
      <c r="BK221" s="218">
        <f>ROUND(I221*H221,2)</f>
        <v>0</v>
      </c>
      <c r="BL221" s="18" t="s">
        <v>250</v>
      </c>
      <c r="BM221" s="217" t="s">
        <v>595</v>
      </c>
    </row>
    <row r="222" s="2" customFormat="1">
      <c r="A222" s="39"/>
      <c r="B222" s="40"/>
      <c r="C222" s="41"/>
      <c r="D222" s="219" t="s">
        <v>136</v>
      </c>
      <c r="E222" s="41"/>
      <c r="F222" s="220" t="s">
        <v>594</v>
      </c>
      <c r="G222" s="41"/>
      <c r="H222" s="41"/>
      <c r="I222" s="221"/>
      <c r="J222" s="41"/>
      <c r="K222" s="41"/>
      <c r="L222" s="45"/>
      <c r="M222" s="222"/>
      <c r="N222" s="223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136</v>
      </c>
      <c r="AU222" s="18" t="s">
        <v>83</v>
      </c>
    </row>
    <row r="223" s="2" customFormat="1">
      <c r="A223" s="39"/>
      <c r="B223" s="40"/>
      <c r="C223" s="41"/>
      <c r="D223" s="258" t="s">
        <v>155</v>
      </c>
      <c r="E223" s="41"/>
      <c r="F223" s="259" t="s">
        <v>596</v>
      </c>
      <c r="G223" s="41"/>
      <c r="H223" s="41"/>
      <c r="I223" s="221"/>
      <c r="J223" s="41"/>
      <c r="K223" s="41"/>
      <c r="L223" s="45"/>
      <c r="M223" s="222"/>
      <c r="N223" s="223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155</v>
      </c>
      <c r="AU223" s="18" t="s">
        <v>83</v>
      </c>
    </row>
    <row r="224" s="12" customFormat="1" ht="22.8" customHeight="1">
      <c r="A224" s="12"/>
      <c r="B224" s="190"/>
      <c r="C224" s="191"/>
      <c r="D224" s="192" t="s">
        <v>72</v>
      </c>
      <c r="E224" s="224" t="s">
        <v>597</v>
      </c>
      <c r="F224" s="224" t="s">
        <v>598</v>
      </c>
      <c r="G224" s="191"/>
      <c r="H224" s="191"/>
      <c r="I224" s="194"/>
      <c r="J224" s="225">
        <f>BK224</f>
        <v>0</v>
      </c>
      <c r="K224" s="191"/>
      <c r="L224" s="196"/>
      <c r="M224" s="197"/>
      <c r="N224" s="198"/>
      <c r="O224" s="198"/>
      <c r="P224" s="199">
        <f>SUM(P225:P298)</f>
        <v>0</v>
      </c>
      <c r="Q224" s="198"/>
      <c r="R224" s="199">
        <f>SUM(R225:R298)</f>
        <v>0.094339999999999993</v>
      </c>
      <c r="S224" s="198"/>
      <c r="T224" s="200">
        <f>SUM(T225:T298)</f>
        <v>0.21665000000000004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1" t="s">
        <v>83</v>
      </c>
      <c r="AT224" s="202" t="s">
        <v>72</v>
      </c>
      <c r="AU224" s="202" t="s">
        <v>81</v>
      </c>
      <c r="AY224" s="201" t="s">
        <v>127</v>
      </c>
      <c r="BK224" s="203">
        <f>SUM(BK225:BK298)</f>
        <v>0</v>
      </c>
    </row>
    <row r="225" s="2" customFormat="1" ht="16.5" customHeight="1">
      <c r="A225" s="39"/>
      <c r="B225" s="40"/>
      <c r="C225" s="226" t="s">
        <v>148</v>
      </c>
      <c r="D225" s="226" t="s">
        <v>139</v>
      </c>
      <c r="E225" s="227" t="s">
        <v>599</v>
      </c>
      <c r="F225" s="228" t="s">
        <v>600</v>
      </c>
      <c r="G225" s="229" t="s">
        <v>530</v>
      </c>
      <c r="H225" s="230">
        <v>2</v>
      </c>
      <c r="I225" s="231"/>
      <c r="J225" s="232">
        <f>ROUND(I225*H225,2)</f>
        <v>0</v>
      </c>
      <c r="K225" s="233"/>
      <c r="L225" s="45"/>
      <c r="M225" s="234" t="s">
        <v>19</v>
      </c>
      <c r="N225" s="235" t="s">
        <v>44</v>
      </c>
      <c r="O225" s="85"/>
      <c r="P225" s="215">
        <f>O225*H225</f>
        <v>0</v>
      </c>
      <c r="Q225" s="215">
        <v>0</v>
      </c>
      <c r="R225" s="215">
        <f>Q225*H225</f>
        <v>0</v>
      </c>
      <c r="S225" s="215">
        <v>0.01933</v>
      </c>
      <c r="T225" s="216">
        <f>S225*H225</f>
        <v>0.03866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7" t="s">
        <v>250</v>
      </c>
      <c r="AT225" s="217" t="s">
        <v>139</v>
      </c>
      <c r="AU225" s="217" t="s">
        <v>83</v>
      </c>
      <c r="AY225" s="18" t="s">
        <v>127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81</v>
      </c>
      <c r="BK225" s="218">
        <f>ROUND(I225*H225,2)</f>
        <v>0</v>
      </c>
      <c r="BL225" s="18" t="s">
        <v>250</v>
      </c>
      <c r="BM225" s="217" t="s">
        <v>601</v>
      </c>
    </row>
    <row r="226" s="2" customFormat="1">
      <c r="A226" s="39"/>
      <c r="B226" s="40"/>
      <c r="C226" s="41"/>
      <c r="D226" s="219" t="s">
        <v>136</v>
      </c>
      <c r="E226" s="41"/>
      <c r="F226" s="220" t="s">
        <v>600</v>
      </c>
      <c r="G226" s="41"/>
      <c r="H226" s="41"/>
      <c r="I226" s="221"/>
      <c r="J226" s="41"/>
      <c r="K226" s="41"/>
      <c r="L226" s="45"/>
      <c r="M226" s="222"/>
      <c r="N226" s="223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136</v>
      </c>
      <c r="AU226" s="18" t="s">
        <v>83</v>
      </c>
    </row>
    <row r="227" s="2" customFormat="1">
      <c r="A227" s="39"/>
      <c r="B227" s="40"/>
      <c r="C227" s="41"/>
      <c r="D227" s="258" t="s">
        <v>155</v>
      </c>
      <c r="E227" s="41"/>
      <c r="F227" s="259" t="s">
        <v>602</v>
      </c>
      <c r="G227" s="41"/>
      <c r="H227" s="41"/>
      <c r="I227" s="221"/>
      <c r="J227" s="41"/>
      <c r="K227" s="41"/>
      <c r="L227" s="45"/>
      <c r="M227" s="222"/>
      <c r="N227" s="223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155</v>
      </c>
      <c r="AU227" s="18" t="s">
        <v>83</v>
      </c>
    </row>
    <row r="228" s="2" customFormat="1" ht="16.5" customHeight="1">
      <c r="A228" s="39"/>
      <c r="B228" s="40"/>
      <c r="C228" s="226" t="s">
        <v>378</v>
      </c>
      <c r="D228" s="226" t="s">
        <v>139</v>
      </c>
      <c r="E228" s="227" t="s">
        <v>603</v>
      </c>
      <c r="F228" s="228" t="s">
        <v>604</v>
      </c>
      <c r="G228" s="229" t="s">
        <v>530</v>
      </c>
      <c r="H228" s="230">
        <v>2</v>
      </c>
      <c r="I228" s="231"/>
      <c r="J228" s="232">
        <f>ROUND(I228*H228,2)</f>
        <v>0</v>
      </c>
      <c r="K228" s="233"/>
      <c r="L228" s="45"/>
      <c r="M228" s="234" t="s">
        <v>19</v>
      </c>
      <c r="N228" s="235" t="s">
        <v>44</v>
      </c>
      <c r="O228" s="85"/>
      <c r="P228" s="215">
        <f>O228*H228</f>
        <v>0</v>
      </c>
      <c r="Q228" s="215">
        <v>0.02894</v>
      </c>
      <c r="R228" s="215">
        <f>Q228*H228</f>
        <v>0.057880000000000001</v>
      </c>
      <c r="S228" s="215">
        <v>0</v>
      </c>
      <c r="T228" s="21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7" t="s">
        <v>250</v>
      </c>
      <c r="AT228" s="217" t="s">
        <v>139</v>
      </c>
      <c r="AU228" s="217" t="s">
        <v>83</v>
      </c>
      <c r="AY228" s="18" t="s">
        <v>127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8" t="s">
        <v>81</v>
      </c>
      <c r="BK228" s="218">
        <f>ROUND(I228*H228,2)</f>
        <v>0</v>
      </c>
      <c r="BL228" s="18" t="s">
        <v>250</v>
      </c>
      <c r="BM228" s="217" t="s">
        <v>605</v>
      </c>
    </row>
    <row r="229" s="2" customFormat="1">
      <c r="A229" s="39"/>
      <c r="B229" s="40"/>
      <c r="C229" s="41"/>
      <c r="D229" s="219" t="s">
        <v>136</v>
      </c>
      <c r="E229" s="41"/>
      <c r="F229" s="220" t="s">
        <v>604</v>
      </c>
      <c r="G229" s="41"/>
      <c r="H229" s="41"/>
      <c r="I229" s="221"/>
      <c r="J229" s="41"/>
      <c r="K229" s="41"/>
      <c r="L229" s="45"/>
      <c r="M229" s="222"/>
      <c r="N229" s="223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136</v>
      </c>
      <c r="AU229" s="18" t="s">
        <v>83</v>
      </c>
    </row>
    <row r="230" s="2" customFormat="1">
      <c r="A230" s="39"/>
      <c r="B230" s="40"/>
      <c r="C230" s="41"/>
      <c r="D230" s="258" t="s">
        <v>155</v>
      </c>
      <c r="E230" s="41"/>
      <c r="F230" s="259" t="s">
        <v>606</v>
      </c>
      <c r="G230" s="41"/>
      <c r="H230" s="41"/>
      <c r="I230" s="221"/>
      <c r="J230" s="41"/>
      <c r="K230" s="41"/>
      <c r="L230" s="45"/>
      <c r="M230" s="222"/>
      <c r="N230" s="223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155</v>
      </c>
      <c r="AU230" s="18" t="s">
        <v>83</v>
      </c>
    </row>
    <row r="231" s="2" customFormat="1" ht="16.5" customHeight="1">
      <c r="A231" s="39"/>
      <c r="B231" s="40"/>
      <c r="C231" s="226" t="s">
        <v>382</v>
      </c>
      <c r="D231" s="226" t="s">
        <v>139</v>
      </c>
      <c r="E231" s="227" t="s">
        <v>607</v>
      </c>
      <c r="F231" s="228" t="s">
        <v>608</v>
      </c>
      <c r="G231" s="229" t="s">
        <v>530</v>
      </c>
      <c r="H231" s="230">
        <v>5</v>
      </c>
      <c r="I231" s="231"/>
      <c r="J231" s="232">
        <f>ROUND(I231*H231,2)</f>
        <v>0</v>
      </c>
      <c r="K231" s="233"/>
      <c r="L231" s="45"/>
      <c r="M231" s="234" t="s">
        <v>19</v>
      </c>
      <c r="N231" s="235" t="s">
        <v>44</v>
      </c>
      <c r="O231" s="85"/>
      <c r="P231" s="215">
        <f>O231*H231</f>
        <v>0</v>
      </c>
      <c r="Q231" s="215">
        <v>0</v>
      </c>
      <c r="R231" s="215">
        <f>Q231*H231</f>
        <v>0</v>
      </c>
      <c r="S231" s="215">
        <v>0.019460000000000002</v>
      </c>
      <c r="T231" s="216">
        <f>S231*H231</f>
        <v>0.097300000000000011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7" t="s">
        <v>250</v>
      </c>
      <c r="AT231" s="217" t="s">
        <v>139</v>
      </c>
      <c r="AU231" s="217" t="s">
        <v>83</v>
      </c>
      <c r="AY231" s="18" t="s">
        <v>127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81</v>
      </c>
      <c r="BK231" s="218">
        <f>ROUND(I231*H231,2)</f>
        <v>0</v>
      </c>
      <c r="BL231" s="18" t="s">
        <v>250</v>
      </c>
      <c r="BM231" s="217" t="s">
        <v>609</v>
      </c>
    </row>
    <row r="232" s="2" customFormat="1">
      <c r="A232" s="39"/>
      <c r="B232" s="40"/>
      <c r="C232" s="41"/>
      <c r="D232" s="219" t="s">
        <v>136</v>
      </c>
      <c r="E232" s="41"/>
      <c r="F232" s="220" t="s">
        <v>608</v>
      </c>
      <c r="G232" s="41"/>
      <c r="H232" s="41"/>
      <c r="I232" s="221"/>
      <c r="J232" s="41"/>
      <c r="K232" s="41"/>
      <c r="L232" s="45"/>
      <c r="M232" s="222"/>
      <c r="N232" s="223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136</v>
      </c>
      <c r="AU232" s="18" t="s">
        <v>83</v>
      </c>
    </row>
    <row r="233" s="2" customFormat="1">
      <c r="A233" s="39"/>
      <c r="B233" s="40"/>
      <c r="C233" s="41"/>
      <c r="D233" s="258" t="s">
        <v>155</v>
      </c>
      <c r="E233" s="41"/>
      <c r="F233" s="259" t="s">
        <v>610</v>
      </c>
      <c r="G233" s="41"/>
      <c r="H233" s="41"/>
      <c r="I233" s="221"/>
      <c r="J233" s="41"/>
      <c r="K233" s="41"/>
      <c r="L233" s="45"/>
      <c r="M233" s="222"/>
      <c r="N233" s="223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155</v>
      </c>
      <c r="AU233" s="18" t="s">
        <v>83</v>
      </c>
    </row>
    <row r="234" s="2" customFormat="1" ht="24.15" customHeight="1">
      <c r="A234" s="39"/>
      <c r="B234" s="40"/>
      <c r="C234" s="226" t="s">
        <v>404</v>
      </c>
      <c r="D234" s="226" t="s">
        <v>139</v>
      </c>
      <c r="E234" s="227" t="s">
        <v>611</v>
      </c>
      <c r="F234" s="228" t="s">
        <v>612</v>
      </c>
      <c r="G234" s="229" t="s">
        <v>530</v>
      </c>
      <c r="H234" s="230">
        <v>1</v>
      </c>
      <c r="I234" s="231"/>
      <c r="J234" s="232">
        <f>ROUND(I234*H234,2)</f>
        <v>0</v>
      </c>
      <c r="K234" s="233"/>
      <c r="L234" s="45"/>
      <c r="M234" s="234" t="s">
        <v>19</v>
      </c>
      <c r="N234" s="235" t="s">
        <v>44</v>
      </c>
      <c r="O234" s="85"/>
      <c r="P234" s="215">
        <f>O234*H234</f>
        <v>0</v>
      </c>
      <c r="Q234" s="215">
        <v>0.01197</v>
      </c>
      <c r="R234" s="215">
        <f>Q234*H234</f>
        <v>0.01197</v>
      </c>
      <c r="S234" s="215">
        <v>0</v>
      </c>
      <c r="T234" s="21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7" t="s">
        <v>250</v>
      </c>
      <c r="AT234" s="217" t="s">
        <v>139</v>
      </c>
      <c r="AU234" s="217" t="s">
        <v>83</v>
      </c>
      <c r="AY234" s="18" t="s">
        <v>127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8" t="s">
        <v>81</v>
      </c>
      <c r="BK234" s="218">
        <f>ROUND(I234*H234,2)</f>
        <v>0</v>
      </c>
      <c r="BL234" s="18" t="s">
        <v>250</v>
      </c>
      <c r="BM234" s="217" t="s">
        <v>613</v>
      </c>
    </row>
    <row r="235" s="2" customFormat="1">
      <c r="A235" s="39"/>
      <c r="B235" s="40"/>
      <c r="C235" s="41"/>
      <c r="D235" s="219" t="s">
        <v>136</v>
      </c>
      <c r="E235" s="41"/>
      <c r="F235" s="220" t="s">
        <v>612</v>
      </c>
      <c r="G235" s="41"/>
      <c r="H235" s="41"/>
      <c r="I235" s="221"/>
      <c r="J235" s="41"/>
      <c r="K235" s="41"/>
      <c r="L235" s="45"/>
      <c r="M235" s="222"/>
      <c r="N235" s="223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136</v>
      </c>
      <c r="AU235" s="18" t="s">
        <v>83</v>
      </c>
    </row>
    <row r="236" s="2" customFormat="1">
      <c r="A236" s="39"/>
      <c r="B236" s="40"/>
      <c r="C236" s="41"/>
      <c r="D236" s="258" t="s">
        <v>155</v>
      </c>
      <c r="E236" s="41"/>
      <c r="F236" s="259" t="s">
        <v>614</v>
      </c>
      <c r="G236" s="41"/>
      <c r="H236" s="41"/>
      <c r="I236" s="221"/>
      <c r="J236" s="41"/>
      <c r="K236" s="41"/>
      <c r="L236" s="45"/>
      <c r="M236" s="222"/>
      <c r="N236" s="223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155</v>
      </c>
      <c r="AU236" s="18" t="s">
        <v>83</v>
      </c>
    </row>
    <row r="237" s="2" customFormat="1" ht="16.5" customHeight="1">
      <c r="A237" s="39"/>
      <c r="B237" s="40"/>
      <c r="C237" s="226" t="s">
        <v>410</v>
      </c>
      <c r="D237" s="226" t="s">
        <v>139</v>
      </c>
      <c r="E237" s="227" t="s">
        <v>615</v>
      </c>
      <c r="F237" s="228" t="s">
        <v>616</v>
      </c>
      <c r="G237" s="229" t="s">
        <v>530</v>
      </c>
      <c r="H237" s="230">
        <v>1</v>
      </c>
      <c r="I237" s="231"/>
      <c r="J237" s="232">
        <f>ROUND(I237*H237,2)</f>
        <v>0</v>
      </c>
      <c r="K237" s="233"/>
      <c r="L237" s="45"/>
      <c r="M237" s="234" t="s">
        <v>19</v>
      </c>
      <c r="N237" s="235" t="s">
        <v>44</v>
      </c>
      <c r="O237" s="85"/>
      <c r="P237" s="215">
        <f>O237*H237</f>
        <v>0</v>
      </c>
      <c r="Q237" s="215">
        <v>0.00173</v>
      </c>
      <c r="R237" s="215">
        <f>Q237*H237</f>
        <v>0.00173</v>
      </c>
      <c r="S237" s="215">
        <v>0</v>
      </c>
      <c r="T237" s="21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7" t="s">
        <v>250</v>
      </c>
      <c r="AT237" s="217" t="s">
        <v>139</v>
      </c>
      <c r="AU237" s="217" t="s">
        <v>83</v>
      </c>
      <c r="AY237" s="18" t="s">
        <v>127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8" t="s">
        <v>81</v>
      </c>
      <c r="BK237" s="218">
        <f>ROUND(I237*H237,2)</f>
        <v>0</v>
      </c>
      <c r="BL237" s="18" t="s">
        <v>250</v>
      </c>
      <c r="BM237" s="217" t="s">
        <v>617</v>
      </c>
    </row>
    <row r="238" s="2" customFormat="1">
      <c r="A238" s="39"/>
      <c r="B238" s="40"/>
      <c r="C238" s="41"/>
      <c r="D238" s="219" t="s">
        <v>136</v>
      </c>
      <c r="E238" s="41"/>
      <c r="F238" s="220" t="s">
        <v>616</v>
      </c>
      <c r="G238" s="41"/>
      <c r="H238" s="41"/>
      <c r="I238" s="221"/>
      <c r="J238" s="41"/>
      <c r="K238" s="41"/>
      <c r="L238" s="45"/>
      <c r="M238" s="222"/>
      <c r="N238" s="223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136</v>
      </c>
      <c r="AU238" s="18" t="s">
        <v>83</v>
      </c>
    </row>
    <row r="239" s="2" customFormat="1">
      <c r="A239" s="39"/>
      <c r="B239" s="40"/>
      <c r="C239" s="41"/>
      <c r="D239" s="258" t="s">
        <v>155</v>
      </c>
      <c r="E239" s="41"/>
      <c r="F239" s="259" t="s">
        <v>618</v>
      </c>
      <c r="G239" s="41"/>
      <c r="H239" s="41"/>
      <c r="I239" s="221"/>
      <c r="J239" s="41"/>
      <c r="K239" s="41"/>
      <c r="L239" s="45"/>
      <c r="M239" s="222"/>
      <c r="N239" s="223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155</v>
      </c>
      <c r="AU239" s="18" t="s">
        <v>83</v>
      </c>
    </row>
    <row r="240" s="2" customFormat="1" ht="16.5" customHeight="1">
      <c r="A240" s="39"/>
      <c r="B240" s="40"/>
      <c r="C240" s="204" t="s">
        <v>171</v>
      </c>
      <c r="D240" s="204" t="s">
        <v>129</v>
      </c>
      <c r="E240" s="205" t="s">
        <v>619</v>
      </c>
      <c r="F240" s="206" t="s">
        <v>620</v>
      </c>
      <c r="G240" s="207" t="s">
        <v>132</v>
      </c>
      <c r="H240" s="208">
        <v>1</v>
      </c>
      <c r="I240" s="209"/>
      <c r="J240" s="210">
        <f>ROUND(I240*H240,2)</f>
        <v>0</v>
      </c>
      <c r="K240" s="211"/>
      <c r="L240" s="212"/>
      <c r="M240" s="213" t="s">
        <v>19</v>
      </c>
      <c r="N240" s="214" t="s">
        <v>44</v>
      </c>
      <c r="O240" s="85"/>
      <c r="P240" s="215">
        <f>O240*H240</f>
        <v>0</v>
      </c>
      <c r="Q240" s="215">
        <v>0.0064999999999999997</v>
      </c>
      <c r="R240" s="215">
        <f>Q240*H240</f>
        <v>0.0064999999999999997</v>
      </c>
      <c r="S240" s="215">
        <v>0</v>
      </c>
      <c r="T240" s="21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7" t="s">
        <v>255</v>
      </c>
      <c r="AT240" s="217" t="s">
        <v>129</v>
      </c>
      <c r="AU240" s="217" t="s">
        <v>83</v>
      </c>
      <c r="AY240" s="18" t="s">
        <v>127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81</v>
      </c>
      <c r="BK240" s="218">
        <f>ROUND(I240*H240,2)</f>
        <v>0</v>
      </c>
      <c r="BL240" s="18" t="s">
        <v>250</v>
      </c>
      <c r="BM240" s="217" t="s">
        <v>621</v>
      </c>
    </row>
    <row r="241" s="2" customFormat="1">
      <c r="A241" s="39"/>
      <c r="B241" s="40"/>
      <c r="C241" s="41"/>
      <c r="D241" s="219" t="s">
        <v>136</v>
      </c>
      <c r="E241" s="41"/>
      <c r="F241" s="220" t="s">
        <v>620</v>
      </c>
      <c r="G241" s="41"/>
      <c r="H241" s="41"/>
      <c r="I241" s="221"/>
      <c r="J241" s="41"/>
      <c r="K241" s="41"/>
      <c r="L241" s="45"/>
      <c r="M241" s="222"/>
      <c r="N241" s="223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136</v>
      </c>
      <c r="AU241" s="18" t="s">
        <v>83</v>
      </c>
    </row>
    <row r="242" s="2" customFormat="1" ht="16.5" customHeight="1">
      <c r="A242" s="39"/>
      <c r="B242" s="40"/>
      <c r="C242" s="226" t="s">
        <v>175</v>
      </c>
      <c r="D242" s="226" t="s">
        <v>139</v>
      </c>
      <c r="E242" s="227" t="s">
        <v>622</v>
      </c>
      <c r="F242" s="228" t="s">
        <v>623</v>
      </c>
      <c r="G242" s="229" t="s">
        <v>530</v>
      </c>
      <c r="H242" s="230">
        <v>2</v>
      </c>
      <c r="I242" s="231"/>
      <c r="J242" s="232">
        <f>ROUND(I242*H242,2)</f>
        <v>0</v>
      </c>
      <c r="K242" s="233"/>
      <c r="L242" s="45"/>
      <c r="M242" s="234" t="s">
        <v>19</v>
      </c>
      <c r="N242" s="235" t="s">
        <v>44</v>
      </c>
      <c r="O242" s="85"/>
      <c r="P242" s="215">
        <f>O242*H242</f>
        <v>0</v>
      </c>
      <c r="Q242" s="215">
        <v>0.00051999999999999995</v>
      </c>
      <c r="R242" s="215">
        <f>Q242*H242</f>
        <v>0.0010399999999999999</v>
      </c>
      <c r="S242" s="215">
        <v>0</v>
      </c>
      <c r="T242" s="21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7" t="s">
        <v>250</v>
      </c>
      <c r="AT242" s="217" t="s">
        <v>139</v>
      </c>
      <c r="AU242" s="217" t="s">
        <v>83</v>
      </c>
      <c r="AY242" s="18" t="s">
        <v>127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81</v>
      </c>
      <c r="BK242" s="218">
        <f>ROUND(I242*H242,2)</f>
        <v>0</v>
      </c>
      <c r="BL242" s="18" t="s">
        <v>250</v>
      </c>
      <c r="BM242" s="217" t="s">
        <v>624</v>
      </c>
    </row>
    <row r="243" s="2" customFormat="1">
      <c r="A243" s="39"/>
      <c r="B243" s="40"/>
      <c r="C243" s="41"/>
      <c r="D243" s="219" t="s">
        <v>136</v>
      </c>
      <c r="E243" s="41"/>
      <c r="F243" s="220" t="s">
        <v>623</v>
      </c>
      <c r="G243" s="41"/>
      <c r="H243" s="41"/>
      <c r="I243" s="221"/>
      <c r="J243" s="41"/>
      <c r="K243" s="41"/>
      <c r="L243" s="45"/>
      <c r="M243" s="222"/>
      <c r="N243" s="223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136</v>
      </c>
      <c r="AU243" s="18" t="s">
        <v>83</v>
      </c>
    </row>
    <row r="244" s="2" customFormat="1">
      <c r="A244" s="39"/>
      <c r="B244" s="40"/>
      <c r="C244" s="41"/>
      <c r="D244" s="258" t="s">
        <v>155</v>
      </c>
      <c r="E244" s="41"/>
      <c r="F244" s="259" t="s">
        <v>625</v>
      </c>
      <c r="G244" s="41"/>
      <c r="H244" s="41"/>
      <c r="I244" s="221"/>
      <c r="J244" s="41"/>
      <c r="K244" s="41"/>
      <c r="L244" s="45"/>
      <c r="M244" s="222"/>
      <c r="N244" s="223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155</v>
      </c>
      <c r="AU244" s="18" t="s">
        <v>83</v>
      </c>
    </row>
    <row r="245" s="2" customFormat="1" ht="16.5" customHeight="1">
      <c r="A245" s="39"/>
      <c r="B245" s="40"/>
      <c r="C245" s="226" t="s">
        <v>626</v>
      </c>
      <c r="D245" s="226" t="s">
        <v>139</v>
      </c>
      <c r="E245" s="227" t="s">
        <v>627</v>
      </c>
      <c r="F245" s="228" t="s">
        <v>628</v>
      </c>
      <c r="G245" s="229" t="s">
        <v>530</v>
      </c>
      <c r="H245" s="230">
        <v>2</v>
      </c>
      <c r="I245" s="231"/>
      <c r="J245" s="232">
        <f>ROUND(I245*H245,2)</f>
        <v>0</v>
      </c>
      <c r="K245" s="233"/>
      <c r="L245" s="45"/>
      <c r="M245" s="234" t="s">
        <v>19</v>
      </c>
      <c r="N245" s="235" t="s">
        <v>44</v>
      </c>
      <c r="O245" s="85"/>
      <c r="P245" s="215">
        <f>O245*H245</f>
        <v>0</v>
      </c>
      <c r="Q245" s="215">
        <v>0.00051999999999999995</v>
      </c>
      <c r="R245" s="215">
        <f>Q245*H245</f>
        <v>0.0010399999999999999</v>
      </c>
      <c r="S245" s="215">
        <v>0</v>
      </c>
      <c r="T245" s="21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7" t="s">
        <v>250</v>
      </c>
      <c r="AT245" s="217" t="s">
        <v>139</v>
      </c>
      <c r="AU245" s="217" t="s">
        <v>83</v>
      </c>
      <c r="AY245" s="18" t="s">
        <v>127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81</v>
      </c>
      <c r="BK245" s="218">
        <f>ROUND(I245*H245,2)</f>
        <v>0</v>
      </c>
      <c r="BL245" s="18" t="s">
        <v>250</v>
      </c>
      <c r="BM245" s="217" t="s">
        <v>629</v>
      </c>
    </row>
    <row r="246" s="2" customFormat="1">
      <c r="A246" s="39"/>
      <c r="B246" s="40"/>
      <c r="C246" s="41"/>
      <c r="D246" s="219" t="s">
        <v>136</v>
      </c>
      <c r="E246" s="41"/>
      <c r="F246" s="220" t="s">
        <v>628</v>
      </c>
      <c r="G246" s="41"/>
      <c r="H246" s="41"/>
      <c r="I246" s="221"/>
      <c r="J246" s="41"/>
      <c r="K246" s="41"/>
      <c r="L246" s="45"/>
      <c r="M246" s="222"/>
      <c r="N246" s="223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136</v>
      </c>
      <c r="AU246" s="18" t="s">
        <v>83</v>
      </c>
    </row>
    <row r="247" s="2" customFormat="1">
      <c r="A247" s="39"/>
      <c r="B247" s="40"/>
      <c r="C247" s="41"/>
      <c r="D247" s="258" t="s">
        <v>155</v>
      </c>
      <c r="E247" s="41"/>
      <c r="F247" s="259" t="s">
        <v>630</v>
      </c>
      <c r="G247" s="41"/>
      <c r="H247" s="41"/>
      <c r="I247" s="221"/>
      <c r="J247" s="41"/>
      <c r="K247" s="41"/>
      <c r="L247" s="45"/>
      <c r="M247" s="222"/>
      <c r="N247" s="223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155</v>
      </c>
      <c r="AU247" s="18" t="s">
        <v>83</v>
      </c>
    </row>
    <row r="248" s="2" customFormat="1" ht="16.5" customHeight="1">
      <c r="A248" s="39"/>
      <c r="B248" s="40"/>
      <c r="C248" s="226" t="s">
        <v>631</v>
      </c>
      <c r="D248" s="226" t="s">
        <v>139</v>
      </c>
      <c r="E248" s="227" t="s">
        <v>632</v>
      </c>
      <c r="F248" s="228" t="s">
        <v>633</v>
      </c>
      <c r="G248" s="229" t="s">
        <v>530</v>
      </c>
      <c r="H248" s="230">
        <v>2</v>
      </c>
      <c r="I248" s="231"/>
      <c r="J248" s="232">
        <f>ROUND(I248*H248,2)</f>
        <v>0</v>
      </c>
      <c r="K248" s="233"/>
      <c r="L248" s="45"/>
      <c r="M248" s="234" t="s">
        <v>19</v>
      </c>
      <c r="N248" s="235" t="s">
        <v>44</v>
      </c>
      <c r="O248" s="85"/>
      <c r="P248" s="215">
        <f>O248*H248</f>
        <v>0</v>
      </c>
      <c r="Q248" s="215">
        <v>0.00051999999999999995</v>
      </c>
      <c r="R248" s="215">
        <f>Q248*H248</f>
        <v>0.0010399999999999999</v>
      </c>
      <c r="S248" s="215">
        <v>0</v>
      </c>
      <c r="T248" s="21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7" t="s">
        <v>250</v>
      </c>
      <c r="AT248" s="217" t="s">
        <v>139</v>
      </c>
      <c r="AU248" s="217" t="s">
        <v>83</v>
      </c>
      <c r="AY248" s="18" t="s">
        <v>127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8" t="s">
        <v>81</v>
      </c>
      <c r="BK248" s="218">
        <f>ROUND(I248*H248,2)</f>
        <v>0</v>
      </c>
      <c r="BL248" s="18" t="s">
        <v>250</v>
      </c>
      <c r="BM248" s="217" t="s">
        <v>634</v>
      </c>
    </row>
    <row r="249" s="2" customFormat="1">
      <c r="A249" s="39"/>
      <c r="B249" s="40"/>
      <c r="C249" s="41"/>
      <c r="D249" s="219" t="s">
        <v>136</v>
      </c>
      <c r="E249" s="41"/>
      <c r="F249" s="220" t="s">
        <v>633</v>
      </c>
      <c r="G249" s="41"/>
      <c r="H249" s="41"/>
      <c r="I249" s="221"/>
      <c r="J249" s="41"/>
      <c r="K249" s="41"/>
      <c r="L249" s="45"/>
      <c r="M249" s="222"/>
      <c r="N249" s="223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136</v>
      </c>
      <c r="AU249" s="18" t="s">
        <v>83</v>
      </c>
    </row>
    <row r="250" s="2" customFormat="1">
      <c r="A250" s="39"/>
      <c r="B250" s="40"/>
      <c r="C250" s="41"/>
      <c r="D250" s="258" t="s">
        <v>155</v>
      </c>
      <c r="E250" s="41"/>
      <c r="F250" s="259" t="s">
        <v>635</v>
      </c>
      <c r="G250" s="41"/>
      <c r="H250" s="41"/>
      <c r="I250" s="221"/>
      <c r="J250" s="41"/>
      <c r="K250" s="41"/>
      <c r="L250" s="45"/>
      <c r="M250" s="222"/>
      <c r="N250" s="223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155</v>
      </c>
      <c r="AU250" s="18" t="s">
        <v>83</v>
      </c>
    </row>
    <row r="251" s="2" customFormat="1" ht="24.15" customHeight="1">
      <c r="A251" s="39"/>
      <c r="B251" s="40"/>
      <c r="C251" s="226" t="s">
        <v>150</v>
      </c>
      <c r="D251" s="226" t="s">
        <v>139</v>
      </c>
      <c r="E251" s="227" t="s">
        <v>636</v>
      </c>
      <c r="F251" s="228" t="s">
        <v>637</v>
      </c>
      <c r="G251" s="229" t="s">
        <v>530</v>
      </c>
      <c r="H251" s="230">
        <v>1</v>
      </c>
      <c r="I251" s="231"/>
      <c r="J251" s="232">
        <f>ROUND(I251*H251,2)</f>
        <v>0</v>
      </c>
      <c r="K251" s="233"/>
      <c r="L251" s="45"/>
      <c r="M251" s="234" t="s">
        <v>19</v>
      </c>
      <c r="N251" s="235" t="s">
        <v>44</v>
      </c>
      <c r="O251" s="85"/>
      <c r="P251" s="215">
        <f>O251*H251</f>
        <v>0</v>
      </c>
      <c r="Q251" s="215">
        <v>0.0049300000000000004</v>
      </c>
      <c r="R251" s="215">
        <f>Q251*H251</f>
        <v>0.0049300000000000004</v>
      </c>
      <c r="S251" s="215">
        <v>0</v>
      </c>
      <c r="T251" s="21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7" t="s">
        <v>250</v>
      </c>
      <c r="AT251" s="217" t="s">
        <v>139</v>
      </c>
      <c r="AU251" s="217" t="s">
        <v>83</v>
      </c>
      <c r="AY251" s="18" t="s">
        <v>127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8" t="s">
        <v>81</v>
      </c>
      <c r="BK251" s="218">
        <f>ROUND(I251*H251,2)</f>
        <v>0</v>
      </c>
      <c r="BL251" s="18" t="s">
        <v>250</v>
      </c>
      <c r="BM251" s="217" t="s">
        <v>638</v>
      </c>
    </row>
    <row r="252" s="2" customFormat="1">
      <c r="A252" s="39"/>
      <c r="B252" s="40"/>
      <c r="C252" s="41"/>
      <c r="D252" s="219" t="s">
        <v>136</v>
      </c>
      <c r="E252" s="41"/>
      <c r="F252" s="220" t="s">
        <v>637</v>
      </c>
      <c r="G252" s="41"/>
      <c r="H252" s="41"/>
      <c r="I252" s="221"/>
      <c r="J252" s="41"/>
      <c r="K252" s="41"/>
      <c r="L252" s="45"/>
      <c r="M252" s="222"/>
      <c r="N252" s="223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136</v>
      </c>
      <c r="AU252" s="18" t="s">
        <v>83</v>
      </c>
    </row>
    <row r="253" s="2" customFormat="1">
      <c r="A253" s="39"/>
      <c r="B253" s="40"/>
      <c r="C253" s="41"/>
      <c r="D253" s="258" t="s">
        <v>155</v>
      </c>
      <c r="E253" s="41"/>
      <c r="F253" s="259" t="s">
        <v>639</v>
      </c>
      <c r="G253" s="41"/>
      <c r="H253" s="41"/>
      <c r="I253" s="221"/>
      <c r="J253" s="41"/>
      <c r="K253" s="41"/>
      <c r="L253" s="45"/>
      <c r="M253" s="222"/>
      <c r="N253" s="223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155</v>
      </c>
      <c r="AU253" s="18" t="s">
        <v>83</v>
      </c>
    </row>
    <row r="254" s="2" customFormat="1" ht="16.5" customHeight="1">
      <c r="A254" s="39"/>
      <c r="B254" s="40"/>
      <c r="C254" s="226" t="s">
        <v>345</v>
      </c>
      <c r="D254" s="226" t="s">
        <v>139</v>
      </c>
      <c r="E254" s="227" t="s">
        <v>640</v>
      </c>
      <c r="F254" s="228" t="s">
        <v>641</v>
      </c>
      <c r="G254" s="229" t="s">
        <v>530</v>
      </c>
      <c r="H254" s="230">
        <v>1</v>
      </c>
      <c r="I254" s="231"/>
      <c r="J254" s="232">
        <f>ROUND(I254*H254,2)</f>
        <v>0</v>
      </c>
      <c r="K254" s="233"/>
      <c r="L254" s="45"/>
      <c r="M254" s="234" t="s">
        <v>19</v>
      </c>
      <c r="N254" s="235" t="s">
        <v>44</v>
      </c>
      <c r="O254" s="85"/>
      <c r="P254" s="215">
        <f>O254*H254</f>
        <v>0</v>
      </c>
      <c r="Q254" s="215">
        <v>0</v>
      </c>
      <c r="R254" s="215">
        <f>Q254*H254</f>
        <v>0</v>
      </c>
      <c r="S254" s="215">
        <v>0.027199999999999998</v>
      </c>
      <c r="T254" s="216">
        <f>S254*H254</f>
        <v>0.027199999999999998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7" t="s">
        <v>250</v>
      </c>
      <c r="AT254" s="217" t="s">
        <v>139</v>
      </c>
      <c r="AU254" s="217" t="s">
        <v>83</v>
      </c>
      <c r="AY254" s="18" t="s">
        <v>127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81</v>
      </c>
      <c r="BK254" s="218">
        <f>ROUND(I254*H254,2)</f>
        <v>0</v>
      </c>
      <c r="BL254" s="18" t="s">
        <v>250</v>
      </c>
      <c r="BM254" s="217" t="s">
        <v>642</v>
      </c>
    </row>
    <row r="255" s="2" customFormat="1">
      <c r="A255" s="39"/>
      <c r="B255" s="40"/>
      <c r="C255" s="41"/>
      <c r="D255" s="219" t="s">
        <v>136</v>
      </c>
      <c r="E255" s="41"/>
      <c r="F255" s="220" t="s">
        <v>641</v>
      </c>
      <c r="G255" s="41"/>
      <c r="H255" s="41"/>
      <c r="I255" s="221"/>
      <c r="J255" s="41"/>
      <c r="K255" s="41"/>
      <c r="L255" s="45"/>
      <c r="M255" s="222"/>
      <c r="N255" s="223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136</v>
      </c>
      <c r="AU255" s="18" t="s">
        <v>83</v>
      </c>
    </row>
    <row r="256" s="2" customFormat="1">
      <c r="A256" s="39"/>
      <c r="B256" s="40"/>
      <c r="C256" s="41"/>
      <c r="D256" s="258" t="s">
        <v>155</v>
      </c>
      <c r="E256" s="41"/>
      <c r="F256" s="259" t="s">
        <v>643</v>
      </c>
      <c r="G256" s="41"/>
      <c r="H256" s="41"/>
      <c r="I256" s="221"/>
      <c r="J256" s="41"/>
      <c r="K256" s="41"/>
      <c r="L256" s="45"/>
      <c r="M256" s="222"/>
      <c r="N256" s="223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155</v>
      </c>
      <c r="AU256" s="18" t="s">
        <v>83</v>
      </c>
    </row>
    <row r="257" s="2" customFormat="1" ht="16.5" customHeight="1">
      <c r="A257" s="39"/>
      <c r="B257" s="40"/>
      <c r="C257" s="226" t="s">
        <v>351</v>
      </c>
      <c r="D257" s="226" t="s">
        <v>139</v>
      </c>
      <c r="E257" s="227" t="s">
        <v>644</v>
      </c>
      <c r="F257" s="228" t="s">
        <v>645</v>
      </c>
      <c r="G257" s="229" t="s">
        <v>530</v>
      </c>
      <c r="H257" s="230">
        <v>1</v>
      </c>
      <c r="I257" s="231"/>
      <c r="J257" s="232">
        <f>ROUND(I257*H257,2)</f>
        <v>0</v>
      </c>
      <c r="K257" s="233"/>
      <c r="L257" s="45"/>
      <c r="M257" s="234" t="s">
        <v>19</v>
      </c>
      <c r="N257" s="235" t="s">
        <v>44</v>
      </c>
      <c r="O257" s="85"/>
      <c r="P257" s="215">
        <f>O257*H257</f>
        <v>0</v>
      </c>
      <c r="Q257" s="215">
        <v>0</v>
      </c>
      <c r="R257" s="215">
        <f>Q257*H257</f>
        <v>0</v>
      </c>
      <c r="S257" s="215">
        <v>0.034700000000000002</v>
      </c>
      <c r="T257" s="216">
        <f>S257*H257</f>
        <v>0.034700000000000002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7" t="s">
        <v>250</v>
      </c>
      <c r="AT257" s="217" t="s">
        <v>139</v>
      </c>
      <c r="AU257" s="217" t="s">
        <v>83</v>
      </c>
      <c r="AY257" s="18" t="s">
        <v>127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8" t="s">
        <v>81</v>
      </c>
      <c r="BK257" s="218">
        <f>ROUND(I257*H257,2)</f>
        <v>0</v>
      </c>
      <c r="BL257" s="18" t="s">
        <v>250</v>
      </c>
      <c r="BM257" s="217" t="s">
        <v>646</v>
      </c>
    </row>
    <row r="258" s="2" customFormat="1">
      <c r="A258" s="39"/>
      <c r="B258" s="40"/>
      <c r="C258" s="41"/>
      <c r="D258" s="219" t="s">
        <v>136</v>
      </c>
      <c r="E258" s="41"/>
      <c r="F258" s="220" t="s">
        <v>645</v>
      </c>
      <c r="G258" s="41"/>
      <c r="H258" s="41"/>
      <c r="I258" s="221"/>
      <c r="J258" s="41"/>
      <c r="K258" s="41"/>
      <c r="L258" s="45"/>
      <c r="M258" s="222"/>
      <c r="N258" s="223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136</v>
      </c>
      <c r="AU258" s="18" t="s">
        <v>83</v>
      </c>
    </row>
    <row r="259" s="2" customFormat="1">
      <c r="A259" s="39"/>
      <c r="B259" s="40"/>
      <c r="C259" s="41"/>
      <c r="D259" s="258" t="s">
        <v>155</v>
      </c>
      <c r="E259" s="41"/>
      <c r="F259" s="259" t="s">
        <v>647</v>
      </c>
      <c r="G259" s="41"/>
      <c r="H259" s="41"/>
      <c r="I259" s="221"/>
      <c r="J259" s="41"/>
      <c r="K259" s="41"/>
      <c r="L259" s="45"/>
      <c r="M259" s="222"/>
      <c r="N259" s="223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155</v>
      </c>
      <c r="AU259" s="18" t="s">
        <v>83</v>
      </c>
    </row>
    <row r="260" s="2" customFormat="1" ht="16.5" customHeight="1">
      <c r="A260" s="39"/>
      <c r="B260" s="40"/>
      <c r="C260" s="226" t="s">
        <v>365</v>
      </c>
      <c r="D260" s="226" t="s">
        <v>139</v>
      </c>
      <c r="E260" s="227" t="s">
        <v>648</v>
      </c>
      <c r="F260" s="228" t="s">
        <v>649</v>
      </c>
      <c r="G260" s="229" t="s">
        <v>530</v>
      </c>
      <c r="H260" s="230">
        <v>4</v>
      </c>
      <c r="I260" s="231"/>
      <c r="J260" s="232">
        <f>ROUND(I260*H260,2)</f>
        <v>0</v>
      </c>
      <c r="K260" s="233"/>
      <c r="L260" s="45"/>
      <c r="M260" s="234" t="s">
        <v>19</v>
      </c>
      <c r="N260" s="235" t="s">
        <v>44</v>
      </c>
      <c r="O260" s="85"/>
      <c r="P260" s="215">
        <f>O260*H260</f>
        <v>0</v>
      </c>
      <c r="Q260" s="215">
        <v>0</v>
      </c>
      <c r="R260" s="215">
        <f>Q260*H260</f>
        <v>0</v>
      </c>
      <c r="S260" s="215">
        <v>0.00156</v>
      </c>
      <c r="T260" s="216">
        <f>S260*H260</f>
        <v>0.0062399999999999999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7" t="s">
        <v>250</v>
      </c>
      <c r="AT260" s="217" t="s">
        <v>139</v>
      </c>
      <c r="AU260" s="217" t="s">
        <v>83</v>
      </c>
      <c r="AY260" s="18" t="s">
        <v>127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81</v>
      </c>
      <c r="BK260" s="218">
        <f>ROUND(I260*H260,2)</f>
        <v>0</v>
      </c>
      <c r="BL260" s="18" t="s">
        <v>250</v>
      </c>
      <c r="BM260" s="217" t="s">
        <v>650</v>
      </c>
    </row>
    <row r="261" s="2" customFormat="1">
      <c r="A261" s="39"/>
      <c r="B261" s="40"/>
      <c r="C261" s="41"/>
      <c r="D261" s="219" t="s">
        <v>136</v>
      </c>
      <c r="E261" s="41"/>
      <c r="F261" s="220" t="s">
        <v>649</v>
      </c>
      <c r="G261" s="41"/>
      <c r="H261" s="41"/>
      <c r="I261" s="221"/>
      <c r="J261" s="41"/>
      <c r="K261" s="41"/>
      <c r="L261" s="45"/>
      <c r="M261" s="222"/>
      <c r="N261" s="223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136</v>
      </c>
      <c r="AU261" s="18" t="s">
        <v>83</v>
      </c>
    </row>
    <row r="262" s="2" customFormat="1">
      <c r="A262" s="39"/>
      <c r="B262" s="40"/>
      <c r="C262" s="41"/>
      <c r="D262" s="258" t="s">
        <v>155</v>
      </c>
      <c r="E262" s="41"/>
      <c r="F262" s="259" t="s">
        <v>651</v>
      </c>
      <c r="G262" s="41"/>
      <c r="H262" s="41"/>
      <c r="I262" s="221"/>
      <c r="J262" s="41"/>
      <c r="K262" s="41"/>
      <c r="L262" s="45"/>
      <c r="M262" s="222"/>
      <c r="N262" s="223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155</v>
      </c>
      <c r="AU262" s="18" t="s">
        <v>83</v>
      </c>
    </row>
    <row r="263" s="2" customFormat="1" ht="16.5" customHeight="1">
      <c r="A263" s="39"/>
      <c r="B263" s="40"/>
      <c r="C263" s="226" t="s">
        <v>209</v>
      </c>
      <c r="D263" s="226" t="s">
        <v>139</v>
      </c>
      <c r="E263" s="227" t="s">
        <v>652</v>
      </c>
      <c r="F263" s="228" t="s">
        <v>653</v>
      </c>
      <c r="G263" s="229" t="s">
        <v>530</v>
      </c>
      <c r="H263" s="230">
        <v>3</v>
      </c>
      <c r="I263" s="231"/>
      <c r="J263" s="232">
        <f>ROUND(I263*H263,2)</f>
        <v>0</v>
      </c>
      <c r="K263" s="233"/>
      <c r="L263" s="45"/>
      <c r="M263" s="234" t="s">
        <v>19</v>
      </c>
      <c r="N263" s="235" t="s">
        <v>44</v>
      </c>
      <c r="O263" s="85"/>
      <c r="P263" s="215">
        <f>O263*H263</f>
        <v>0</v>
      </c>
      <c r="Q263" s="215">
        <v>0</v>
      </c>
      <c r="R263" s="215">
        <f>Q263*H263</f>
        <v>0</v>
      </c>
      <c r="S263" s="215">
        <v>0.00085999999999999998</v>
      </c>
      <c r="T263" s="216">
        <f>S263*H263</f>
        <v>0.0025799999999999998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7" t="s">
        <v>250</v>
      </c>
      <c r="AT263" s="217" t="s">
        <v>139</v>
      </c>
      <c r="AU263" s="217" t="s">
        <v>83</v>
      </c>
      <c r="AY263" s="18" t="s">
        <v>127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81</v>
      </c>
      <c r="BK263" s="218">
        <f>ROUND(I263*H263,2)</f>
        <v>0</v>
      </c>
      <c r="BL263" s="18" t="s">
        <v>250</v>
      </c>
      <c r="BM263" s="217" t="s">
        <v>654</v>
      </c>
    </row>
    <row r="264" s="2" customFormat="1">
      <c r="A264" s="39"/>
      <c r="B264" s="40"/>
      <c r="C264" s="41"/>
      <c r="D264" s="219" t="s">
        <v>136</v>
      </c>
      <c r="E264" s="41"/>
      <c r="F264" s="220" t="s">
        <v>653</v>
      </c>
      <c r="G264" s="41"/>
      <c r="H264" s="41"/>
      <c r="I264" s="221"/>
      <c r="J264" s="41"/>
      <c r="K264" s="41"/>
      <c r="L264" s="45"/>
      <c r="M264" s="222"/>
      <c r="N264" s="223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136</v>
      </c>
      <c r="AU264" s="18" t="s">
        <v>83</v>
      </c>
    </row>
    <row r="265" s="2" customFormat="1">
      <c r="A265" s="39"/>
      <c r="B265" s="40"/>
      <c r="C265" s="41"/>
      <c r="D265" s="258" t="s">
        <v>155</v>
      </c>
      <c r="E265" s="41"/>
      <c r="F265" s="259" t="s">
        <v>655</v>
      </c>
      <c r="G265" s="41"/>
      <c r="H265" s="41"/>
      <c r="I265" s="221"/>
      <c r="J265" s="41"/>
      <c r="K265" s="41"/>
      <c r="L265" s="45"/>
      <c r="M265" s="222"/>
      <c r="N265" s="223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155</v>
      </c>
      <c r="AU265" s="18" t="s">
        <v>83</v>
      </c>
    </row>
    <row r="266" s="2" customFormat="1" ht="16.5" customHeight="1">
      <c r="A266" s="39"/>
      <c r="B266" s="40"/>
      <c r="C266" s="226" t="s">
        <v>216</v>
      </c>
      <c r="D266" s="226" t="s">
        <v>139</v>
      </c>
      <c r="E266" s="227" t="s">
        <v>656</v>
      </c>
      <c r="F266" s="228" t="s">
        <v>657</v>
      </c>
      <c r="G266" s="229" t="s">
        <v>530</v>
      </c>
      <c r="H266" s="230">
        <v>1</v>
      </c>
      <c r="I266" s="231"/>
      <c r="J266" s="232">
        <f>ROUND(I266*H266,2)</f>
        <v>0</v>
      </c>
      <c r="K266" s="233"/>
      <c r="L266" s="45"/>
      <c r="M266" s="234" t="s">
        <v>19</v>
      </c>
      <c r="N266" s="235" t="s">
        <v>44</v>
      </c>
      <c r="O266" s="85"/>
      <c r="P266" s="215">
        <f>O266*H266</f>
        <v>0</v>
      </c>
      <c r="Q266" s="215">
        <v>0.0018</v>
      </c>
      <c r="R266" s="215">
        <f>Q266*H266</f>
        <v>0.0018</v>
      </c>
      <c r="S266" s="215">
        <v>0</v>
      </c>
      <c r="T266" s="21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7" t="s">
        <v>250</v>
      </c>
      <c r="AT266" s="217" t="s">
        <v>139</v>
      </c>
      <c r="AU266" s="217" t="s">
        <v>83</v>
      </c>
      <c r="AY266" s="18" t="s">
        <v>127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8" t="s">
        <v>81</v>
      </c>
      <c r="BK266" s="218">
        <f>ROUND(I266*H266,2)</f>
        <v>0</v>
      </c>
      <c r="BL266" s="18" t="s">
        <v>250</v>
      </c>
      <c r="BM266" s="217" t="s">
        <v>658</v>
      </c>
    </row>
    <row r="267" s="2" customFormat="1">
      <c r="A267" s="39"/>
      <c r="B267" s="40"/>
      <c r="C267" s="41"/>
      <c r="D267" s="219" t="s">
        <v>136</v>
      </c>
      <c r="E267" s="41"/>
      <c r="F267" s="220" t="s">
        <v>657</v>
      </c>
      <c r="G267" s="41"/>
      <c r="H267" s="41"/>
      <c r="I267" s="221"/>
      <c r="J267" s="41"/>
      <c r="K267" s="41"/>
      <c r="L267" s="45"/>
      <c r="M267" s="222"/>
      <c r="N267" s="223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136</v>
      </c>
      <c r="AU267" s="18" t="s">
        <v>83</v>
      </c>
    </row>
    <row r="268" s="2" customFormat="1">
      <c r="A268" s="39"/>
      <c r="B268" s="40"/>
      <c r="C268" s="41"/>
      <c r="D268" s="258" t="s">
        <v>155</v>
      </c>
      <c r="E268" s="41"/>
      <c r="F268" s="259" t="s">
        <v>659</v>
      </c>
      <c r="G268" s="41"/>
      <c r="H268" s="41"/>
      <c r="I268" s="221"/>
      <c r="J268" s="41"/>
      <c r="K268" s="41"/>
      <c r="L268" s="45"/>
      <c r="M268" s="222"/>
      <c r="N268" s="223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155</v>
      </c>
      <c r="AU268" s="18" t="s">
        <v>83</v>
      </c>
    </row>
    <row r="269" s="2" customFormat="1" ht="16.5" customHeight="1">
      <c r="A269" s="39"/>
      <c r="B269" s="40"/>
      <c r="C269" s="226" t="s">
        <v>222</v>
      </c>
      <c r="D269" s="226" t="s">
        <v>139</v>
      </c>
      <c r="E269" s="227" t="s">
        <v>660</v>
      </c>
      <c r="F269" s="228" t="s">
        <v>661</v>
      </c>
      <c r="G269" s="229" t="s">
        <v>530</v>
      </c>
      <c r="H269" s="230">
        <v>2</v>
      </c>
      <c r="I269" s="231"/>
      <c r="J269" s="232">
        <f>ROUND(I269*H269,2)</f>
        <v>0</v>
      </c>
      <c r="K269" s="233"/>
      <c r="L269" s="45"/>
      <c r="M269" s="234" t="s">
        <v>19</v>
      </c>
      <c r="N269" s="235" t="s">
        <v>44</v>
      </c>
      <c r="O269" s="85"/>
      <c r="P269" s="215">
        <f>O269*H269</f>
        <v>0</v>
      </c>
      <c r="Q269" s="215">
        <v>0.0018</v>
      </c>
      <c r="R269" s="215">
        <f>Q269*H269</f>
        <v>0.0035999999999999999</v>
      </c>
      <c r="S269" s="215">
        <v>0</v>
      </c>
      <c r="T269" s="21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7" t="s">
        <v>250</v>
      </c>
      <c r="AT269" s="217" t="s">
        <v>139</v>
      </c>
      <c r="AU269" s="217" t="s">
        <v>83</v>
      </c>
      <c r="AY269" s="18" t="s">
        <v>127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81</v>
      </c>
      <c r="BK269" s="218">
        <f>ROUND(I269*H269,2)</f>
        <v>0</v>
      </c>
      <c r="BL269" s="18" t="s">
        <v>250</v>
      </c>
      <c r="BM269" s="217" t="s">
        <v>662</v>
      </c>
    </row>
    <row r="270" s="2" customFormat="1">
      <c r="A270" s="39"/>
      <c r="B270" s="40"/>
      <c r="C270" s="41"/>
      <c r="D270" s="219" t="s">
        <v>136</v>
      </c>
      <c r="E270" s="41"/>
      <c r="F270" s="220" t="s">
        <v>661</v>
      </c>
      <c r="G270" s="41"/>
      <c r="H270" s="41"/>
      <c r="I270" s="221"/>
      <c r="J270" s="41"/>
      <c r="K270" s="41"/>
      <c r="L270" s="45"/>
      <c r="M270" s="222"/>
      <c r="N270" s="223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136</v>
      </c>
      <c r="AU270" s="18" t="s">
        <v>83</v>
      </c>
    </row>
    <row r="271" s="2" customFormat="1">
      <c r="A271" s="39"/>
      <c r="B271" s="40"/>
      <c r="C271" s="41"/>
      <c r="D271" s="258" t="s">
        <v>155</v>
      </c>
      <c r="E271" s="41"/>
      <c r="F271" s="259" t="s">
        <v>663</v>
      </c>
      <c r="G271" s="41"/>
      <c r="H271" s="41"/>
      <c r="I271" s="221"/>
      <c r="J271" s="41"/>
      <c r="K271" s="41"/>
      <c r="L271" s="45"/>
      <c r="M271" s="222"/>
      <c r="N271" s="223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155</v>
      </c>
      <c r="AU271" s="18" t="s">
        <v>83</v>
      </c>
    </row>
    <row r="272" s="2" customFormat="1" ht="16.5" customHeight="1">
      <c r="A272" s="39"/>
      <c r="B272" s="40"/>
      <c r="C272" s="226" t="s">
        <v>228</v>
      </c>
      <c r="D272" s="226" t="s">
        <v>139</v>
      </c>
      <c r="E272" s="227" t="s">
        <v>664</v>
      </c>
      <c r="F272" s="228" t="s">
        <v>665</v>
      </c>
      <c r="G272" s="229" t="s">
        <v>132</v>
      </c>
      <c r="H272" s="230">
        <v>2</v>
      </c>
      <c r="I272" s="231"/>
      <c r="J272" s="232">
        <f>ROUND(I272*H272,2)</f>
        <v>0</v>
      </c>
      <c r="K272" s="233"/>
      <c r="L272" s="45"/>
      <c r="M272" s="234" t="s">
        <v>19</v>
      </c>
      <c r="N272" s="235" t="s">
        <v>44</v>
      </c>
      <c r="O272" s="85"/>
      <c r="P272" s="215">
        <f>O272*H272</f>
        <v>0</v>
      </c>
      <c r="Q272" s="215">
        <v>0</v>
      </c>
      <c r="R272" s="215">
        <f>Q272*H272</f>
        <v>0</v>
      </c>
      <c r="S272" s="215">
        <v>0.0022499999999999998</v>
      </c>
      <c r="T272" s="216">
        <f>S272*H272</f>
        <v>0.0044999999999999997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7" t="s">
        <v>250</v>
      </c>
      <c r="AT272" s="217" t="s">
        <v>139</v>
      </c>
      <c r="AU272" s="217" t="s">
        <v>83</v>
      </c>
      <c r="AY272" s="18" t="s">
        <v>127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8" t="s">
        <v>81</v>
      </c>
      <c r="BK272" s="218">
        <f>ROUND(I272*H272,2)</f>
        <v>0</v>
      </c>
      <c r="BL272" s="18" t="s">
        <v>250</v>
      </c>
      <c r="BM272" s="217" t="s">
        <v>666</v>
      </c>
    </row>
    <row r="273" s="2" customFormat="1">
      <c r="A273" s="39"/>
      <c r="B273" s="40"/>
      <c r="C273" s="41"/>
      <c r="D273" s="219" t="s">
        <v>136</v>
      </c>
      <c r="E273" s="41"/>
      <c r="F273" s="220" t="s">
        <v>665</v>
      </c>
      <c r="G273" s="41"/>
      <c r="H273" s="41"/>
      <c r="I273" s="221"/>
      <c r="J273" s="41"/>
      <c r="K273" s="41"/>
      <c r="L273" s="45"/>
      <c r="M273" s="222"/>
      <c r="N273" s="223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136</v>
      </c>
      <c r="AU273" s="18" t="s">
        <v>83</v>
      </c>
    </row>
    <row r="274" s="2" customFormat="1">
      <c r="A274" s="39"/>
      <c r="B274" s="40"/>
      <c r="C274" s="41"/>
      <c r="D274" s="258" t="s">
        <v>155</v>
      </c>
      <c r="E274" s="41"/>
      <c r="F274" s="259" t="s">
        <v>667</v>
      </c>
      <c r="G274" s="41"/>
      <c r="H274" s="41"/>
      <c r="I274" s="221"/>
      <c r="J274" s="41"/>
      <c r="K274" s="41"/>
      <c r="L274" s="45"/>
      <c r="M274" s="222"/>
      <c r="N274" s="223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155</v>
      </c>
      <c r="AU274" s="18" t="s">
        <v>83</v>
      </c>
    </row>
    <row r="275" s="2" customFormat="1" ht="16.5" customHeight="1">
      <c r="A275" s="39"/>
      <c r="B275" s="40"/>
      <c r="C275" s="226" t="s">
        <v>238</v>
      </c>
      <c r="D275" s="226" t="s">
        <v>139</v>
      </c>
      <c r="E275" s="227" t="s">
        <v>668</v>
      </c>
      <c r="F275" s="228" t="s">
        <v>669</v>
      </c>
      <c r="G275" s="229" t="s">
        <v>530</v>
      </c>
      <c r="H275" s="230">
        <v>1</v>
      </c>
      <c r="I275" s="231"/>
      <c r="J275" s="232">
        <f>ROUND(I275*H275,2)</f>
        <v>0</v>
      </c>
      <c r="K275" s="233"/>
      <c r="L275" s="45"/>
      <c r="M275" s="234" t="s">
        <v>19</v>
      </c>
      <c r="N275" s="235" t="s">
        <v>44</v>
      </c>
      <c r="O275" s="85"/>
      <c r="P275" s="215">
        <f>O275*H275</f>
        <v>0</v>
      </c>
      <c r="Q275" s="215">
        <v>0.0018400000000000001</v>
      </c>
      <c r="R275" s="215">
        <f>Q275*H275</f>
        <v>0.0018400000000000001</v>
      </c>
      <c r="S275" s="215">
        <v>0</v>
      </c>
      <c r="T275" s="21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7" t="s">
        <v>250</v>
      </c>
      <c r="AT275" s="217" t="s">
        <v>139</v>
      </c>
      <c r="AU275" s="217" t="s">
        <v>83</v>
      </c>
      <c r="AY275" s="18" t="s">
        <v>127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8" t="s">
        <v>81</v>
      </c>
      <c r="BK275" s="218">
        <f>ROUND(I275*H275,2)</f>
        <v>0</v>
      </c>
      <c r="BL275" s="18" t="s">
        <v>250</v>
      </c>
      <c r="BM275" s="217" t="s">
        <v>670</v>
      </c>
    </row>
    <row r="276" s="2" customFormat="1">
      <c r="A276" s="39"/>
      <c r="B276" s="40"/>
      <c r="C276" s="41"/>
      <c r="D276" s="219" t="s">
        <v>136</v>
      </c>
      <c r="E276" s="41"/>
      <c r="F276" s="220" t="s">
        <v>669</v>
      </c>
      <c r="G276" s="41"/>
      <c r="H276" s="41"/>
      <c r="I276" s="221"/>
      <c r="J276" s="41"/>
      <c r="K276" s="41"/>
      <c r="L276" s="45"/>
      <c r="M276" s="222"/>
      <c r="N276" s="223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136</v>
      </c>
      <c r="AU276" s="18" t="s">
        <v>83</v>
      </c>
    </row>
    <row r="277" s="2" customFormat="1">
      <c r="A277" s="39"/>
      <c r="B277" s="40"/>
      <c r="C277" s="41"/>
      <c r="D277" s="258" t="s">
        <v>155</v>
      </c>
      <c r="E277" s="41"/>
      <c r="F277" s="259" t="s">
        <v>671</v>
      </c>
      <c r="G277" s="41"/>
      <c r="H277" s="41"/>
      <c r="I277" s="221"/>
      <c r="J277" s="41"/>
      <c r="K277" s="41"/>
      <c r="L277" s="45"/>
      <c r="M277" s="222"/>
      <c r="N277" s="223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155</v>
      </c>
      <c r="AU277" s="18" t="s">
        <v>83</v>
      </c>
    </row>
    <row r="278" s="2" customFormat="1" ht="16.5" customHeight="1">
      <c r="A278" s="39"/>
      <c r="B278" s="40"/>
      <c r="C278" s="226" t="s">
        <v>262</v>
      </c>
      <c r="D278" s="226" t="s">
        <v>139</v>
      </c>
      <c r="E278" s="227" t="s">
        <v>672</v>
      </c>
      <c r="F278" s="228" t="s">
        <v>673</v>
      </c>
      <c r="G278" s="229" t="s">
        <v>132</v>
      </c>
      <c r="H278" s="230">
        <v>5</v>
      </c>
      <c r="I278" s="231"/>
      <c r="J278" s="232">
        <f>ROUND(I278*H278,2)</f>
        <v>0</v>
      </c>
      <c r="K278" s="233"/>
      <c r="L278" s="45"/>
      <c r="M278" s="234" t="s">
        <v>19</v>
      </c>
      <c r="N278" s="235" t="s">
        <v>44</v>
      </c>
      <c r="O278" s="85"/>
      <c r="P278" s="215">
        <f>O278*H278</f>
        <v>0</v>
      </c>
      <c r="Q278" s="215">
        <v>0</v>
      </c>
      <c r="R278" s="215">
        <f>Q278*H278</f>
        <v>0</v>
      </c>
      <c r="S278" s="215">
        <v>0.00084999999999999995</v>
      </c>
      <c r="T278" s="216">
        <f>S278*H278</f>
        <v>0.0042499999999999994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7" t="s">
        <v>250</v>
      </c>
      <c r="AT278" s="217" t="s">
        <v>139</v>
      </c>
      <c r="AU278" s="217" t="s">
        <v>83</v>
      </c>
      <c r="AY278" s="18" t="s">
        <v>127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81</v>
      </c>
      <c r="BK278" s="218">
        <f>ROUND(I278*H278,2)</f>
        <v>0</v>
      </c>
      <c r="BL278" s="18" t="s">
        <v>250</v>
      </c>
      <c r="BM278" s="217" t="s">
        <v>674</v>
      </c>
    </row>
    <row r="279" s="2" customFormat="1">
      <c r="A279" s="39"/>
      <c r="B279" s="40"/>
      <c r="C279" s="41"/>
      <c r="D279" s="219" t="s">
        <v>136</v>
      </c>
      <c r="E279" s="41"/>
      <c r="F279" s="220" t="s">
        <v>673</v>
      </c>
      <c r="G279" s="41"/>
      <c r="H279" s="41"/>
      <c r="I279" s="221"/>
      <c r="J279" s="41"/>
      <c r="K279" s="41"/>
      <c r="L279" s="45"/>
      <c r="M279" s="222"/>
      <c r="N279" s="223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136</v>
      </c>
      <c r="AU279" s="18" t="s">
        <v>83</v>
      </c>
    </row>
    <row r="280" s="2" customFormat="1">
      <c r="A280" s="39"/>
      <c r="B280" s="40"/>
      <c r="C280" s="41"/>
      <c r="D280" s="258" t="s">
        <v>155</v>
      </c>
      <c r="E280" s="41"/>
      <c r="F280" s="259" t="s">
        <v>675</v>
      </c>
      <c r="G280" s="41"/>
      <c r="H280" s="41"/>
      <c r="I280" s="221"/>
      <c r="J280" s="41"/>
      <c r="K280" s="41"/>
      <c r="L280" s="45"/>
      <c r="M280" s="222"/>
      <c r="N280" s="223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155</v>
      </c>
      <c r="AU280" s="18" t="s">
        <v>83</v>
      </c>
    </row>
    <row r="281" s="2" customFormat="1" ht="16.5" customHeight="1">
      <c r="A281" s="39"/>
      <c r="B281" s="40"/>
      <c r="C281" s="226" t="s">
        <v>128</v>
      </c>
      <c r="D281" s="226" t="s">
        <v>139</v>
      </c>
      <c r="E281" s="227" t="s">
        <v>676</v>
      </c>
      <c r="F281" s="228" t="s">
        <v>677</v>
      </c>
      <c r="G281" s="229" t="s">
        <v>132</v>
      </c>
      <c r="H281" s="230">
        <v>1</v>
      </c>
      <c r="I281" s="231"/>
      <c r="J281" s="232">
        <f>ROUND(I281*H281,2)</f>
        <v>0</v>
      </c>
      <c r="K281" s="233"/>
      <c r="L281" s="45"/>
      <c r="M281" s="234" t="s">
        <v>19</v>
      </c>
      <c r="N281" s="235" t="s">
        <v>44</v>
      </c>
      <c r="O281" s="85"/>
      <c r="P281" s="215">
        <f>O281*H281</f>
        <v>0</v>
      </c>
      <c r="Q281" s="215">
        <v>0</v>
      </c>
      <c r="R281" s="215">
        <f>Q281*H281</f>
        <v>0</v>
      </c>
      <c r="S281" s="215">
        <v>0.00122</v>
      </c>
      <c r="T281" s="216">
        <f>S281*H281</f>
        <v>0.00122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7" t="s">
        <v>250</v>
      </c>
      <c r="AT281" s="217" t="s">
        <v>139</v>
      </c>
      <c r="AU281" s="217" t="s">
        <v>83</v>
      </c>
      <c r="AY281" s="18" t="s">
        <v>127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8" t="s">
        <v>81</v>
      </c>
      <c r="BK281" s="218">
        <f>ROUND(I281*H281,2)</f>
        <v>0</v>
      </c>
      <c r="BL281" s="18" t="s">
        <v>250</v>
      </c>
      <c r="BM281" s="217" t="s">
        <v>678</v>
      </c>
    </row>
    <row r="282" s="2" customFormat="1">
      <c r="A282" s="39"/>
      <c r="B282" s="40"/>
      <c r="C282" s="41"/>
      <c r="D282" s="219" t="s">
        <v>136</v>
      </c>
      <c r="E282" s="41"/>
      <c r="F282" s="220" t="s">
        <v>677</v>
      </c>
      <c r="G282" s="41"/>
      <c r="H282" s="41"/>
      <c r="I282" s="221"/>
      <c r="J282" s="41"/>
      <c r="K282" s="41"/>
      <c r="L282" s="45"/>
      <c r="M282" s="222"/>
      <c r="N282" s="223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136</v>
      </c>
      <c r="AU282" s="18" t="s">
        <v>83</v>
      </c>
    </row>
    <row r="283" s="2" customFormat="1">
      <c r="A283" s="39"/>
      <c r="B283" s="40"/>
      <c r="C283" s="41"/>
      <c r="D283" s="258" t="s">
        <v>155</v>
      </c>
      <c r="E283" s="41"/>
      <c r="F283" s="259" t="s">
        <v>679</v>
      </c>
      <c r="G283" s="41"/>
      <c r="H283" s="41"/>
      <c r="I283" s="221"/>
      <c r="J283" s="41"/>
      <c r="K283" s="41"/>
      <c r="L283" s="45"/>
      <c r="M283" s="222"/>
      <c r="N283" s="223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155</v>
      </c>
      <c r="AU283" s="18" t="s">
        <v>83</v>
      </c>
    </row>
    <row r="284" s="2" customFormat="1" ht="24.15" customHeight="1">
      <c r="A284" s="39"/>
      <c r="B284" s="40"/>
      <c r="C284" s="226" t="s">
        <v>189</v>
      </c>
      <c r="D284" s="226" t="s">
        <v>139</v>
      </c>
      <c r="E284" s="227" t="s">
        <v>680</v>
      </c>
      <c r="F284" s="228" t="s">
        <v>681</v>
      </c>
      <c r="G284" s="229" t="s">
        <v>212</v>
      </c>
      <c r="H284" s="230">
        <v>0.217</v>
      </c>
      <c r="I284" s="231"/>
      <c r="J284" s="232">
        <f>ROUND(I284*H284,2)</f>
        <v>0</v>
      </c>
      <c r="K284" s="233"/>
      <c r="L284" s="45"/>
      <c r="M284" s="234" t="s">
        <v>19</v>
      </c>
      <c r="N284" s="235" t="s">
        <v>44</v>
      </c>
      <c r="O284" s="85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7" t="s">
        <v>250</v>
      </c>
      <c r="AT284" s="217" t="s">
        <v>139</v>
      </c>
      <c r="AU284" s="217" t="s">
        <v>83</v>
      </c>
      <c r="AY284" s="18" t="s">
        <v>127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8" t="s">
        <v>81</v>
      </c>
      <c r="BK284" s="218">
        <f>ROUND(I284*H284,2)</f>
        <v>0</v>
      </c>
      <c r="BL284" s="18" t="s">
        <v>250</v>
      </c>
      <c r="BM284" s="217" t="s">
        <v>682</v>
      </c>
    </row>
    <row r="285" s="2" customFormat="1">
      <c r="A285" s="39"/>
      <c r="B285" s="40"/>
      <c r="C285" s="41"/>
      <c r="D285" s="219" t="s">
        <v>136</v>
      </c>
      <c r="E285" s="41"/>
      <c r="F285" s="220" t="s">
        <v>681</v>
      </c>
      <c r="G285" s="41"/>
      <c r="H285" s="41"/>
      <c r="I285" s="221"/>
      <c r="J285" s="41"/>
      <c r="K285" s="41"/>
      <c r="L285" s="45"/>
      <c r="M285" s="222"/>
      <c r="N285" s="223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136</v>
      </c>
      <c r="AU285" s="18" t="s">
        <v>83</v>
      </c>
    </row>
    <row r="286" s="2" customFormat="1">
      <c r="A286" s="39"/>
      <c r="B286" s="40"/>
      <c r="C286" s="41"/>
      <c r="D286" s="258" t="s">
        <v>155</v>
      </c>
      <c r="E286" s="41"/>
      <c r="F286" s="259" t="s">
        <v>683</v>
      </c>
      <c r="G286" s="41"/>
      <c r="H286" s="41"/>
      <c r="I286" s="221"/>
      <c r="J286" s="41"/>
      <c r="K286" s="41"/>
      <c r="L286" s="45"/>
      <c r="M286" s="222"/>
      <c r="N286" s="223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155</v>
      </c>
      <c r="AU286" s="18" t="s">
        <v>83</v>
      </c>
    </row>
    <row r="287" s="2" customFormat="1" ht="16.5" customHeight="1">
      <c r="A287" s="39"/>
      <c r="B287" s="40"/>
      <c r="C287" s="226" t="s">
        <v>157</v>
      </c>
      <c r="D287" s="226" t="s">
        <v>139</v>
      </c>
      <c r="E287" s="227" t="s">
        <v>684</v>
      </c>
      <c r="F287" s="228" t="s">
        <v>685</v>
      </c>
      <c r="G287" s="229" t="s">
        <v>132</v>
      </c>
      <c r="H287" s="230">
        <v>2</v>
      </c>
      <c r="I287" s="231"/>
      <c r="J287" s="232">
        <f>ROUND(I287*H287,2)</f>
        <v>0</v>
      </c>
      <c r="K287" s="233"/>
      <c r="L287" s="45"/>
      <c r="M287" s="234" t="s">
        <v>19</v>
      </c>
      <c r="N287" s="235" t="s">
        <v>44</v>
      </c>
      <c r="O287" s="85"/>
      <c r="P287" s="215">
        <f>O287*H287</f>
        <v>0</v>
      </c>
      <c r="Q287" s="215">
        <v>0.00024000000000000001</v>
      </c>
      <c r="R287" s="215">
        <f>Q287*H287</f>
        <v>0.00048000000000000001</v>
      </c>
      <c r="S287" s="215">
        <v>0</v>
      </c>
      <c r="T287" s="21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7" t="s">
        <v>250</v>
      </c>
      <c r="AT287" s="217" t="s">
        <v>139</v>
      </c>
      <c r="AU287" s="217" t="s">
        <v>83</v>
      </c>
      <c r="AY287" s="18" t="s">
        <v>127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8" t="s">
        <v>81</v>
      </c>
      <c r="BK287" s="218">
        <f>ROUND(I287*H287,2)</f>
        <v>0</v>
      </c>
      <c r="BL287" s="18" t="s">
        <v>250</v>
      </c>
      <c r="BM287" s="217" t="s">
        <v>686</v>
      </c>
    </row>
    <row r="288" s="2" customFormat="1">
      <c r="A288" s="39"/>
      <c r="B288" s="40"/>
      <c r="C288" s="41"/>
      <c r="D288" s="219" t="s">
        <v>136</v>
      </c>
      <c r="E288" s="41"/>
      <c r="F288" s="220" t="s">
        <v>685</v>
      </c>
      <c r="G288" s="41"/>
      <c r="H288" s="41"/>
      <c r="I288" s="221"/>
      <c r="J288" s="41"/>
      <c r="K288" s="41"/>
      <c r="L288" s="45"/>
      <c r="M288" s="222"/>
      <c r="N288" s="223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136</v>
      </c>
      <c r="AU288" s="18" t="s">
        <v>83</v>
      </c>
    </row>
    <row r="289" s="2" customFormat="1">
      <c r="A289" s="39"/>
      <c r="B289" s="40"/>
      <c r="C289" s="41"/>
      <c r="D289" s="258" t="s">
        <v>155</v>
      </c>
      <c r="E289" s="41"/>
      <c r="F289" s="259" t="s">
        <v>687</v>
      </c>
      <c r="G289" s="41"/>
      <c r="H289" s="41"/>
      <c r="I289" s="221"/>
      <c r="J289" s="41"/>
      <c r="K289" s="41"/>
      <c r="L289" s="45"/>
      <c r="M289" s="222"/>
      <c r="N289" s="223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155</v>
      </c>
      <c r="AU289" s="18" t="s">
        <v>83</v>
      </c>
    </row>
    <row r="290" s="2" customFormat="1" ht="16.5" customHeight="1">
      <c r="A290" s="39"/>
      <c r="B290" s="40"/>
      <c r="C290" s="226" t="s">
        <v>388</v>
      </c>
      <c r="D290" s="226" t="s">
        <v>139</v>
      </c>
      <c r="E290" s="227" t="s">
        <v>688</v>
      </c>
      <c r="F290" s="228" t="s">
        <v>689</v>
      </c>
      <c r="G290" s="229" t="s">
        <v>132</v>
      </c>
      <c r="H290" s="230">
        <v>1</v>
      </c>
      <c r="I290" s="231"/>
      <c r="J290" s="232">
        <f>ROUND(I290*H290,2)</f>
        <v>0</v>
      </c>
      <c r="K290" s="233"/>
      <c r="L290" s="45"/>
      <c r="M290" s="234" t="s">
        <v>19</v>
      </c>
      <c r="N290" s="235" t="s">
        <v>44</v>
      </c>
      <c r="O290" s="85"/>
      <c r="P290" s="215">
        <f>O290*H290</f>
        <v>0</v>
      </c>
      <c r="Q290" s="215">
        <v>0.00027999999999999998</v>
      </c>
      <c r="R290" s="215">
        <f>Q290*H290</f>
        <v>0.00027999999999999998</v>
      </c>
      <c r="S290" s="215">
        <v>0</v>
      </c>
      <c r="T290" s="21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7" t="s">
        <v>250</v>
      </c>
      <c r="AT290" s="217" t="s">
        <v>139</v>
      </c>
      <c r="AU290" s="217" t="s">
        <v>83</v>
      </c>
      <c r="AY290" s="18" t="s">
        <v>127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8" t="s">
        <v>81</v>
      </c>
      <c r="BK290" s="218">
        <f>ROUND(I290*H290,2)</f>
        <v>0</v>
      </c>
      <c r="BL290" s="18" t="s">
        <v>250</v>
      </c>
      <c r="BM290" s="217" t="s">
        <v>690</v>
      </c>
    </row>
    <row r="291" s="2" customFormat="1">
      <c r="A291" s="39"/>
      <c r="B291" s="40"/>
      <c r="C291" s="41"/>
      <c r="D291" s="219" t="s">
        <v>136</v>
      </c>
      <c r="E291" s="41"/>
      <c r="F291" s="220" t="s">
        <v>689</v>
      </c>
      <c r="G291" s="41"/>
      <c r="H291" s="41"/>
      <c r="I291" s="221"/>
      <c r="J291" s="41"/>
      <c r="K291" s="41"/>
      <c r="L291" s="45"/>
      <c r="M291" s="222"/>
      <c r="N291" s="223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136</v>
      </c>
      <c r="AU291" s="18" t="s">
        <v>83</v>
      </c>
    </row>
    <row r="292" s="2" customFormat="1">
      <c r="A292" s="39"/>
      <c r="B292" s="40"/>
      <c r="C292" s="41"/>
      <c r="D292" s="258" t="s">
        <v>155</v>
      </c>
      <c r="E292" s="41"/>
      <c r="F292" s="259" t="s">
        <v>691</v>
      </c>
      <c r="G292" s="41"/>
      <c r="H292" s="41"/>
      <c r="I292" s="221"/>
      <c r="J292" s="41"/>
      <c r="K292" s="41"/>
      <c r="L292" s="45"/>
      <c r="M292" s="222"/>
      <c r="N292" s="223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155</v>
      </c>
      <c r="AU292" s="18" t="s">
        <v>83</v>
      </c>
    </row>
    <row r="293" s="2" customFormat="1" ht="16.5" customHeight="1">
      <c r="A293" s="39"/>
      <c r="B293" s="40"/>
      <c r="C293" s="226" t="s">
        <v>692</v>
      </c>
      <c r="D293" s="226" t="s">
        <v>139</v>
      </c>
      <c r="E293" s="227" t="s">
        <v>693</v>
      </c>
      <c r="F293" s="228" t="s">
        <v>694</v>
      </c>
      <c r="G293" s="229" t="s">
        <v>132</v>
      </c>
      <c r="H293" s="230">
        <v>3</v>
      </c>
      <c r="I293" s="231"/>
      <c r="J293" s="232">
        <f>ROUND(I293*H293,2)</f>
        <v>0</v>
      </c>
      <c r="K293" s="233"/>
      <c r="L293" s="45"/>
      <c r="M293" s="234" t="s">
        <v>19</v>
      </c>
      <c r="N293" s="235" t="s">
        <v>44</v>
      </c>
      <c r="O293" s="85"/>
      <c r="P293" s="215">
        <f>O293*H293</f>
        <v>0</v>
      </c>
      <c r="Q293" s="215">
        <v>6.9999999999999994E-05</v>
      </c>
      <c r="R293" s="215">
        <f>Q293*H293</f>
        <v>0.00020999999999999998</v>
      </c>
      <c r="S293" s="215">
        <v>0</v>
      </c>
      <c r="T293" s="21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7" t="s">
        <v>250</v>
      </c>
      <c r="AT293" s="217" t="s">
        <v>139</v>
      </c>
      <c r="AU293" s="217" t="s">
        <v>83</v>
      </c>
      <c r="AY293" s="18" t="s">
        <v>127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8" t="s">
        <v>81</v>
      </c>
      <c r="BK293" s="218">
        <f>ROUND(I293*H293,2)</f>
        <v>0</v>
      </c>
      <c r="BL293" s="18" t="s">
        <v>250</v>
      </c>
      <c r="BM293" s="217" t="s">
        <v>695</v>
      </c>
    </row>
    <row r="294" s="2" customFormat="1">
      <c r="A294" s="39"/>
      <c r="B294" s="40"/>
      <c r="C294" s="41"/>
      <c r="D294" s="219" t="s">
        <v>136</v>
      </c>
      <c r="E294" s="41"/>
      <c r="F294" s="220" t="s">
        <v>694</v>
      </c>
      <c r="G294" s="41"/>
      <c r="H294" s="41"/>
      <c r="I294" s="221"/>
      <c r="J294" s="41"/>
      <c r="K294" s="41"/>
      <c r="L294" s="45"/>
      <c r="M294" s="222"/>
      <c r="N294" s="223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136</v>
      </c>
      <c r="AU294" s="18" t="s">
        <v>83</v>
      </c>
    </row>
    <row r="295" s="2" customFormat="1">
      <c r="A295" s="39"/>
      <c r="B295" s="40"/>
      <c r="C295" s="41"/>
      <c r="D295" s="258" t="s">
        <v>155</v>
      </c>
      <c r="E295" s="41"/>
      <c r="F295" s="259" t="s">
        <v>696</v>
      </c>
      <c r="G295" s="41"/>
      <c r="H295" s="41"/>
      <c r="I295" s="221"/>
      <c r="J295" s="41"/>
      <c r="K295" s="41"/>
      <c r="L295" s="45"/>
      <c r="M295" s="222"/>
      <c r="N295" s="223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155</v>
      </c>
      <c r="AU295" s="18" t="s">
        <v>83</v>
      </c>
    </row>
    <row r="296" s="2" customFormat="1" ht="24.15" customHeight="1">
      <c r="A296" s="39"/>
      <c r="B296" s="40"/>
      <c r="C296" s="226" t="s">
        <v>395</v>
      </c>
      <c r="D296" s="226" t="s">
        <v>139</v>
      </c>
      <c r="E296" s="227" t="s">
        <v>697</v>
      </c>
      <c r="F296" s="228" t="s">
        <v>698</v>
      </c>
      <c r="G296" s="229" t="s">
        <v>212</v>
      </c>
      <c r="H296" s="230">
        <v>0.094</v>
      </c>
      <c r="I296" s="231"/>
      <c r="J296" s="232">
        <f>ROUND(I296*H296,2)</f>
        <v>0</v>
      </c>
      <c r="K296" s="233"/>
      <c r="L296" s="45"/>
      <c r="M296" s="234" t="s">
        <v>19</v>
      </c>
      <c r="N296" s="235" t="s">
        <v>44</v>
      </c>
      <c r="O296" s="85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7" t="s">
        <v>250</v>
      </c>
      <c r="AT296" s="217" t="s">
        <v>139</v>
      </c>
      <c r="AU296" s="217" t="s">
        <v>83</v>
      </c>
      <c r="AY296" s="18" t="s">
        <v>127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8" t="s">
        <v>81</v>
      </c>
      <c r="BK296" s="218">
        <f>ROUND(I296*H296,2)</f>
        <v>0</v>
      </c>
      <c r="BL296" s="18" t="s">
        <v>250</v>
      </c>
      <c r="BM296" s="217" t="s">
        <v>699</v>
      </c>
    </row>
    <row r="297" s="2" customFormat="1">
      <c r="A297" s="39"/>
      <c r="B297" s="40"/>
      <c r="C297" s="41"/>
      <c r="D297" s="219" t="s">
        <v>136</v>
      </c>
      <c r="E297" s="41"/>
      <c r="F297" s="220" t="s">
        <v>698</v>
      </c>
      <c r="G297" s="41"/>
      <c r="H297" s="41"/>
      <c r="I297" s="221"/>
      <c r="J297" s="41"/>
      <c r="K297" s="41"/>
      <c r="L297" s="45"/>
      <c r="M297" s="222"/>
      <c r="N297" s="223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136</v>
      </c>
      <c r="AU297" s="18" t="s">
        <v>83</v>
      </c>
    </row>
    <row r="298" s="2" customFormat="1">
      <c r="A298" s="39"/>
      <c r="B298" s="40"/>
      <c r="C298" s="41"/>
      <c r="D298" s="258" t="s">
        <v>155</v>
      </c>
      <c r="E298" s="41"/>
      <c r="F298" s="259" t="s">
        <v>700</v>
      </c>
      <c r="G298" s="41"/>
      <c r="H298" s="41"/>
      <c r="I298" s="221"/>
      <c r="J298" s="41"/>
      <c r="K298" s="41"/>
      <c r="L298" s="45"/>
      <c r="M298" s="222"/>
      <c r="N298" s="223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155</v>
      </c>
      <c r="AU298" s="18" t="s">
        <v>83</v>
      </c>
    </row>
    <row r="299" s="12" customFormat="1" ht="22.8" customHeight="1">
      <c r="A299" s="12"/>
      <c r="B299" s="190"/>
      <c r="C299" s="191"/>
      <c r="D299" s="192" t="s">
        <v>72</v>
      </c>
      <c r="E299" s="224" t="s">
        <v>701</v>
      </c>
      <c r="F299" s="224" t="s">
        <v>702</v>
      </c>
      <c r="G299" s="191"/>
      <c r="H299" s="191"/>
      <c r="I299" s="194"/>
      <c r="J299" s="225">
        <f>BK299</f>
        <v>0</v>
      </c>
      <c r="K299" s="191"/>
      <c r="L299" s="196"/>
      <c r="M299" s="197"/>
      <c r="N299" s="198"/>
      <c r="O299" s="198"/>
      <c r="P299" s="199">
        <f>SUM(P300:P336)</f>
        <v>0</v>
      </c>
      <c r="Q299" s="198"/>
      <c r="R299" s="199">
        <f>SUM(R300:R336)</f>
        <v>0.059300000000000005</v>
      </c>
      <c r="S299" s="198"/>
      <c r="T299" s="200">
        <f>SUM(T300:T336)</f>
        <v>0.014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1" t="s">
        <v>83</v>
      </c>
      <c r="AT299" s="202" t="s">
        <v>72</v>
      </c>
      <c r="AU299" s="202" t="s">
        <v>81</v>
      </c>
      <c r="AY299" s="201" t="s">
        <v>127</v>
      </c>
      <c r="BK299" s="203">
        <f>SUM(BK300:BK336)</f>
        <v>0</v>
      </c>
    </row>
    <row r="300" s="2" customFormat="1" ht="16.5" customHeight="1">
      <c r="A300" s="39"/>
      <c r="B300" s="40"/>
      <c r="C300" s="226" t="s">
        <v>268</v>
      </c>
      <c r="D300" s="226" t="s">
        <v>139</v>
      </c>
      <c r="E300" s="227" t="s">
        <v>703</v>
      </c>
      <c r="F300" s="228" t="s">
        <v>704</v>
      </c>
      <c r="G300" s="229" t="s">
        <v>205</v>
      </c>
      <c r="H300" s="230">
        <v>14</v>
      </c>
      <c r="I300" s="231"/>
      <c r="J300" s="232">
        <f>ROUND(I300*H300,2)</f>
        <v>0</v>
      </c>
      <c r="K300" s="233"/>
      <c r="L300" s="45"/>
      <c r="M300" s="234" t="s">
        <v>19</v>
      </c>
      <c r="N300" s="235" t="s">
        <v>44</v>
      </c>
      <c r="O300" s="85"/>
      <c r="P300" s="215">
        <f>O300*H300</f>
        <v>0</v>
      </c>
      <c r="Q300" s="215">
        <v>2.0000000000000002E-05</v>
      </c>
      <c r="R300" s="215">
        <f>Q300*H300</f>
        <v>0.00028000000000000003</v>
      </c>
      <c r="S300" s="215">
        <v>0.001</v>
      </c>
      <c r="T300" s="216">
        <f>S300*H300</f>
        <v>0.014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7" t="s">
        <v>250</v>
      </c>
      <c r="AT300" s="217" t="s">
        <v>139</v>
      </c>
      <c r="AU300" s="217" t="s">
        <v>83</v>
      </c>
      <c r="AY300" s="18" t="s">
        <v>127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8" t="s">
        <v>81</v>
      </c>
      <c r="BK300" s="218">
        <f>ROUND(I300*H300,2)</f>
        <v>0</v>
      </c>
      <c r="BL300" s="18" t="s">
        <v>250</v>
      </c>
      <c r="BM300" s="217" t="s">
        <v>705</v>
      </c>
    </row>
    <row r="301" s="2" customFormat="1">
      <c r="A301" s="39"/>
      <c r="B301" s="40"/>
      <c r="C301" s="41"/>
      <c r="D301" s="219" t="s">
        <v>136</v>
      </c>
      <c r="E301" s="41"/>
      <c r="F301" s="220" t="s">
        <v>704</v>
      </c>
      <c r="G301" s="41"/>
      <c r="H301" s="41"/>
      <c r="I301" s="221"/>
      <c r="J301" s="41"/>
      <c r="K301" s="41"/>
      <c r="L301" s="45"/>
      <c r="M301" s="222"/>
      <c r="N301" s="223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136</v>
      </c>
      <c r="AU301" s="18" t="s">
        <v>83</v>
      </c>
    </row>
    <row r="302" s="2" customFormat="1">
      <c r="A302" s="39"/>
      <c r="B302" s="40"/>
      <c r="C302" s="41"/>
      <c r="D302" s="258" t="s">
        <v>155</v>
      </c>
      <c r="E302" s="41"/>
      <c r="F302" s="259" t="s">
        <v>706</v>
      </c>
      <c r="G302" s="41"/>
      <c r="H302" s="41"/>
      <c r="I302" s="221"/>
      <c r="J302" s="41"/>
      <c r="K302" s="41"/>
      <c r="L302" s="45"/>
      <c r="M302" s="222"/>
      <c r="N302" s="223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155</v>
      </c>
      <c r="AU302" s="18" t="s">
        <v>83</v>
      </c>
    </row>
    <row r="303" s="2" customFormat="1" ht="24.15" customHeight="1">
      <c r="A303" s="39"/>
      <c r="B303" s="40"/>
      <c r="C303" s="226" t="s">
        <v>707</v>
      </c>
      <c r="D303" s="226" t="s">
        <v>139</v>
      </c>
      <c r="E303" s="227" t="s">
        <v>708</v>
      </c>
      <c r="F303" s="228" t="s">
        <v>709</v>
      </c>
      <c r="G303" s="229" t="s">
        <v>132</v>
      </c>
      <c r="H303" s="230">
        <v>4</v>
      </c>
      <c r="I303" s="231"/>
      <c r="J303" s="232">
        <f>ROUND(I303*H303,2)</f>
        <v>0</v>
      </c>
      <c r="K303" s="233"/>
      <c r="L303" s="45"/>
      <c r="M303" s="234" t="s">
        <v>19</v>
      </c>
      <c r="N303" s="235" t="s">
        <v>44</v>
      </c>
      <c r="O303" s="85"/>
      <c r="P303" s="215">
        <f>O303*H303</f>
        <v>0</v>
      </c>
      <c r="Q303" s="215">
        <v>0.00054000000000000001</v>
      </c>
      <c r="R303" s="215">
        <f>Q303*H303</f>
        <v>0.00216</v>
      </c>
      <c r="S303" s="215">
        <v>0</v>
      </c>
      <c r="T303" s="216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7" t="s">
        <v>250</v>
      </c>
      <c r="AT303" s="217" t="s">
        <v>139</v>
      </c>
      <c r="AU303" s="217" t="s">
        <v>83</v>
      </c>
      <c r="AY303" s="18" t="s">
        <v>127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8" t="s">
        <v>81</v>
      </c>
      <c r="BK303" s="218">
        <f>ROUND(I303*H303,2)</f>
        <v>0</v>
      </c>
      <c r="BL303" s="18" t="s">
        <v>250</v>
      </c>
      <c r="BM303" s="217" t="s">
        <v>710</v>
      </c>
    </row>
    <row r="304" s="2" customFormat="1">
      <c r="A304" s="39"/>
      <c r="B304" s="40"/>
      <c r="C304" s="41"/>
      <c r="D304" s="219" t="s">
        <v>136</v>
      </c>
      <c r="E304" s="41"/>
      <c r="F304" s="220" t="s">
        <v>709</v>
      </c>
      <c r="G304" s="41"/>
      <c r="H304" s="41"/>
      <c r="I304" s="221"/>
      <c r="J304" s="41"/>
      <c r="K304" s="41"/>
      <c r="L304" s="45"/>
      <c r="M304" s="222"/>
      <c r="N304" s="223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136</v>
      </c>
      <c r="AU304" s="18" t="s">
        <v>83</v>
      </c>
    </row>
    <row r="305" s="2" customFormat="1">
      <c r="A305" s="39"/>
      <c r="B305" s="40"/>
      <c r="C305" s="41"/>
      <c r="D305" s="258" t="s">
        <v>155</v>
      </c>
      <c r="E305" s="41"/>
      <c r="F305" s="259" t="s">
        <v>711</v>
      </c>
      <c r="G305" s="41"/>
      <c r="H305" s="41"/>
      <c r="I305" s="221"/>
      <c r="J305" s="41"/>
      <c r="K305" s="41"/>
      <c r="L305" s="45"/>
      <c r="M305" s="222"/>
      <c r="N305" s="223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155</v>
      </c>
      <c r="AU305" s="18" t="s">
        <v>83</v>
      </c>
    </row>
    <row r="306" s="2" customFormat="1" ht="24.15" customHeight="1">
      <c r="A306" s="39"/>
      <c r="B306" s="40"/>
      <c r="C306" s="226" t="s">
        <v>712</v>
      </c>
      <c r="D306" s="226" t="s">
        <v>139</v>
      </c>
      <c r="E306" s="227" t="s">
        <v>713</v>
      </c>
      <c r="F306" s="228" t="s">
        <v>714</v>
      </c>
      <c r="G306" s="229" t="s">
        <v>132</v>
      </c>
      <c r="H306" s="230">
        <v>4</v>
      </c>
      <c r="I306" s="231"/>
      <c r="J306" s="232">
        <f>ROUND(I306*H306,2)</f>
        <v>0</v>
      </c>
      <c r="K306" s="233"/>
      <c r="L306" s="45"/>
      <c r="M306" s="234" t="s">
        <v>19</v>
      </c>
      <c r="N306" s="235" t="s">
        <v>44</v>
      </c>
      <c r="O306" s="85"/>
      <c r="P306" s="215">
        <f>O306*H306</f>
        <v>0</v>
      </c>
      <c r="Q306" s="215">
        <v>0.00059999999999999995</v>
      </c>
      <c r="R306" s="215">
        <f>Q306*H306</f>
        <v>0.0023999999999999998</v>
      </c>
      <c r="S306" s="215">
        <v>0</v>
      </c>
      <c r="T306" s="216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7" t="s">
        <v>250</v>
      </c>
      <c r="AT306" s="217" t="s">
        <v>139</v>
      </c>
      <c r="AU306" s="217" t="s">
        <v>83</v>
      </c>
      <c r="AY306" s="18" t="s">
        <v>127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8" t="s">
        <v>81</v>
      </c>
      <c r="BK306" s="218">
        <f>ROUND(I306*H306,2)</f>
        <v>0</v>
      </c>
      <c r="BL306" s="18" t="s">
        <v>250</v>
      </c>
      <c r="BM306" s="217" t="s">
        <v>715</v>
      </c>
    </row>
    <row r="307" s="2" customFormat="1">
      <c r="A307" s="39"/>
      <c r="B307" s="40"/>
      <c r="C307" s="41"/>
      <c r="D307" s="219" t="s">
        <v>136</v>
      </c>
      <c r="E307" s="41"/>
      <c r="F307" s="220" t="s">
        <v>714</v>
      </c>
      <c r="G307" s="41"/>
      <c r="H307" s="41"/>
      <c r="I307" s="221"/>
      <c r="J307" s="41"/>
      <c r="K307" s="41"/>
      <c r="L307" s="45"/>
      <c r="M307" s="222"/>
      <c r="N307" s="223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136</v>
      </c>
      <c r="AU307" s="18" t="s">
        <v>83</v>
      </c>
    </row>
    <row r="308" s="2" customFormat="1">
      <c r="A308" s="39"/>
      <c r="B308" s="40"/>
      <c r="C308" s="41"/>
      <c r="D308" s="258" t="s">
        <v>155</v>
      </c>
      <c r="E308" s="41"/>
      <c r="F308" s="259" t="s">
        <v>716</v>
      </c>
      <c r="G308" s="41"/>
      <c r="H308" s="41"/>
      <c r="I308" s="221"/>
      <c r="J308" s="41"/>
      <c r="K308" s="41"/>
      <c r="L308" s="45"/>
      <c r="M308" s="222"/>
      <c r="N308" s="223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155</v>
      </c>
      <c r="AU308" s="18" t="s">
        <v>83</v>
      </c>
    </row>
    <row r="309" s="2" customFormat="1" ht="16.5" customHeight="1">
      <c r="A309" s="39"/>
      <c r="B309" s="40"/>
      <c r="C309" s="226" t="s">
        <v>717</v>
      </c>
      <c r="D309" s="226" t="s">
        <v>139</v>
      </c>
      <c r="E309" s="227" t="s">
        <v>718</v>
      </c>
      <c r="F309" s="228" t="s">
        <v>719</v>
      </c>
      <c r="G309" s="229" t="s">
        <v>205</v>
      </c>
      <c r="H309" s="230">
        <v>70</v>
      </c>
      <c r="I309" s="231"/>
      <c r="J309" s="232">
        <f>ROUND(I309*H309,2)</f>
        <v>0</v>
      </c>
      <c r="K309" s="233"/>
      <c r="L309" s="45"/>
      <c r="M309" s="234" t="s">
        <v>19</v>
      </c>
      <c r="N309" s="235" t="s">
        <v>44</v>
      </c>
      <c r="O309" s="85"/>
      <c r="P309" s="215">
        <f>O309*H309</f>
        <v>0</v>
      </c>
      <c r="Q309" s="215">
        <v>0.00046000000000000001</v>
      </c>
      <c r="R309" s="215">
        <f>Q309*H309</f>
        <v>0.032199999999999999</v>
      </c>
      <c r="S309" s="215">
        <v>0</v>
      </c>
      <c r="T309" s="216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7" t="s">
        <v>250</v>
      </c>
      <c r="AT309" s="217" t="s">
        <v>139</v>
      </c>
      <c r="AU309" s="217" t="s">
        <v>83</v>
      </c>
      <c r="AY309" s="18" t="s">
        <v>127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8" t="s">
        <v>81</v>
      </c>
      <c r="BK309" s="218">
        <f>ROUND(I309*H309,2)</f>
        <v>0</v>
      </c>
      <c r="BL309" s="18" t="s">
        <v>250</v>
      </c>
      <c r="BM309" s="217" t="s">
        <v>720</v>
      </c>
    </row>
    <row r="310" s="2" customFormat="1">
      <c r="A310" s="39"/>
      <c r="B310" s="40"/>
      <c r="C310" s="41"/>
      <c r="D310" s="219" t="s">
        <v>136</v>
      </c>
      <c r="E310" s="41"/>
      <c r="F310" s="220" t="s">
        <v>719</v>
      </c>
      <c r="G310" s="41"/>
      <c r="H310" s="41"/>
      <c r="I310" s="221"/>
      <c r="J310" s="41"/>
      <c r="K310" s="41"/>
      <c r="L310" s="45"/>
      <c r="M310" s="222"/>
      <c r="N310" s="223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136</v>
      </c>
      <c r="AU310" s="18" t="s">
        <v>83</v>
      </c>
    </row>
    <row r="311" s="2" customFormat="1">
      <c r="A311" s="39"/>
      <c r="B311" s="40"/>
      <c r="C311" s="41"/>
      <c r="D311" s="258" t="s">
        <v>155</v>
      </c>
      <c r="E311" s="41"/>
      <c r="F311" s="259" t="s">
        <v>721</v>
      </c>
      <c r="G311" s="41"/>
      <c r="H311" s="41"/>
      <c r="I311" s="221"/>
      <c r="J311" s="41"/>
      <c r="K311" s="41"/>
      <c r="L311" s="45"/>
      <c r="M311" s="222"/>
      <c r="N311" s="223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155</v>
      </c>
      <c r="AU311" s="18" t="s">
        <v>83</v>
      </c>
    </row>
    <row r="312" s="13" customFormat="1">
      <c r="A312" s="13"/>
      <c r="B312" s="236"/>
      <c r="C312" s="237"/>
      <c r="D312" s="219" t="s">
        <v>144</v>
      </c>
      <c r="E312" s="238" t="s">
        <v>19</v>
      </c>
      <c r="F312" s="239" t="s">
        <v>722</v>
      </c>
      <c r="G312" s="237"/>
      <c r="H312" s="240">
        <v>70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144</v>
      </c>
      <c r="AU312" s="246" t="s">
        <v>83</v>
      </c>
      <c r="AV312" s="13" t="s">
        <v>83</v>
      </c>
      <c r="AW312" s="13" t="s">
        <v>32</v>
      </c>
      <c r="AX312" s="13" t="s">
        <v>73</v>
      </c>
      <c r="AY312" s="246" t="s">
        <v>127</v>
      </c>
    </row>
    <row r="313" s="14" customFormat="1">
      <c r="A313" s="14"/>
      <c r="B313" s="247"/>
      <c r="C313" s="248"/>
      <c r="D313" s="219" t="s">
        <v>144</v>
      </c>
      <c r="E313" s="249" t="s">
        <v>19</v>
      </c>
      <c r="F313" s="250" t="s">
        <v>149</v>
      </c>
      <c r="G313" s="248"/>
      <c r="H313" s="251">
        <v>70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7" t="s">
        <v>144</v>
      </c>
      <c r="AU313" s="257" t="s">
        <v>83</v>
      </c>
      <c r="AV313" s="14" t="s">
        <v>134</v>
      </c>
      <c r="AW313" s="14" t="s">
        <v>32</v>
      </c>
      <c r="AX313" s="14" t="s">
        <v>81</v>
      </c>
      <c r="AY313" s="257" t="s">
        <v>127</v>
      </c>
    </row>
    <row r="314" s="2" customFormat="1" ht="16.5" customHeight="1">
      <c r="A314" s="39"/>
      <c r="B314" s="40"/>
      <c r="C314" s="226" t="s">
        <v>723</v>
      </c>
      <c r="D314" s="226" t="s">
        <v>139</v>
      </c>
      <c r="E314" s="227" t="s">
        <v>724</v>
      </c>
      <c r="F314" s="228" t="s">
        <v>725</v>
      </c>
      <c r="G314" s="229" t="s">
        <v>205</v>
      </c>
      <c r="H314" s="230">
        <v>30</v>
      </c>
      <c r="I314" s="231"/>
      <c r="J314" s="232">
        <f>ROUND(I314*H314,2)</f>
        <v>0</v>
      </c>
      <c r="K314" s="233"/>
      <c r="L314" s="45"/>
      <c r="M314" s="234" t="s">
        <v>19</v>
      </c>
      <c r="N314" s="235" t="s">
        <v>44</v>
      </c>
      <c r="O314" s="85"/>
      <c r="P314" s="215">
        <f>O314*H314</f>
        <v>0</v>
      </c>
      <c r="Q314" s="215">
        <v>0.00055000000000000003</v>
      </c>
      <c r="R314" s="215">
        <f>Q314*H314</f>
        <v>0.016500000000000001</v>
      </c>
      <c r="S314" s="215">
        <v>0</v>
      </c>
      <c r="T314" s="216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7" t="s">
        <v>250</v>
      </c>
      <c r="AT314" s="217" t="s">
        <v>139</v>
      </c>
      <c r="AU314" s="217" t="s">
        <v>83</v>
      </c>
      <c r="AY314" s="18" t="s">
        <v>127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8" t="s">
        <v>81</v>
      </c>
      <c r="BK314" s="218">
        <f>ROUND(I314*H314,2)</f>
        <v>0</v>
      </c>
      <c r="BL314" s="18" t="s">
        <v>250</v>
      </c>
      <c r="BM314" s="217" t="s">
        <v>726</v>
      </c>
    </row>
    <row r="315" s="2" customFormat="1">
      <c r="A315" s="39"/>
      <c r="B315" s="40"/>
      <c r="C315" s="41"/>
      <c r="D315" s="219" t="s">
        <v>136</v>
      </c>
      <c r="E315" s="41"/>
      <c r="F315" s="220" t="s">
        <v>725</v>
      </c>
      <c r="G315" s="41"/>
      <c r="H315" s="41"/>
      <c r="I315" s="221"/>
      <c r="J315" s="41"/>
      <c r="K315" s="41"/>
      <c r="L315" s="45"/>
      <c r="M315" s="222"/>
      <c r="N315" s="223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136</v>
      </c>
      <c r="AU315" s="18" t="s">
        <v>83</v>
      </c>
    </row>
    <row r="316" s="2" customFormat="1">
      <c r="A316" s="39"/>
      <c r="B316" s="40"/>
      <c r="C316" s="41"/>
      <c r="D316" s="258" t="s">
        <v>155</v>
      </c>
      <c r="E316" s="41"/>
      <c r="F316" s="259" t="s">
        <v>727</v>
      </c>
      <c r="G316" s="41"/>
      <c r="H316" s="41"/>
      <c r="I316" s="221"/>
      <c r="J316" s="41"/>
      <c r="K316" s="41"/>
      <c r="L316" s="45"/>
      <c r="M316" s="222"/>
      <c r="N316" s="223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155</v>
      </c>
      <c r="AU316" s="18" t="s">
        <v>83</v>
      </c>
    </row>
    <row r="317" s="13" customFormat="1">
      <c r="A317" s="13"/>
      <c r="B317" s="236"/>
      <c r="C317" s="237"/>
      <c r="D317" s="219" t="s">
        <v>144</v>
      </c>
      <c r="E317" s="238" t="s">
        <v>19</v>
      </c>
      <c r="F317" s="239" t="s">
        <v>728</v>
      </c>
      <c r="G317" s="237"/>
      <c r="H317" s="240">
        <v>12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6" t="s">
        <v>144</v>
      </c>
      <c r="AU317" s="246" t="s">
        <v>83</v>
      </c>
      <c r="AV317" s="13" t="s">
        <v>83</v>
      </c>
      <c r="AW317" s="13" t="s">
        <v>32</v>
      </c>
      <c r="AX317" s="13" t="s">
        <v>73</v>
      </c>
      <c r="AY317" s="246" t="s">
        <v>127</v>
      </c>
    </row>
    <row r="318" s="13" customFormat="1">
      <c r="A318" s="13"/>
      <c r="B318" s="236"/>
      <c r="C318" s="237"/>
      <c r="D318" s="219" t="s">
        <v>144</v>
      </c>
      <c r="E318" s="238" t="s">
        <v>19</v>
      </c>
      <c r="F318" s="239" t="s">
        <v>729</v>
      </c>
      <c r="G318" s="237"/>
      <c r="H318" s="240">
        <v>18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6" t="s">
        <v>144</v>
      </c>
      <c r="AU318" s="246" t="s">
        <v>83</v>
      </c>
      <c r="AV318" s="13" t="s">
        <v>83</v>
      </c>
      <c r="AW318" s="13" t="s">
        <v>32</v>
      </c>
      <c r="AX318" s="13" t="s">
        <v>73</v>
      </c>
      <c r="AY318" s="246" t="s">
        <v>127</v>
      </c>
    </row>
    <row r="319" s="14" customFormat="1">
      <c r="A319" s="14"/>
      <c r="B319" s="247"/>
      <c r="C319" s="248"/>
      <c r="D319" s="219" t="s">
        <v>144</v>
      </c>
      <c r="E319" s="249" t="s">
        <v>19</v>
      </c>
      <c r="F319" s="250" t="s">
        <v>149</v>
      </c>
      <c r="G319" s="248"/>
      <c r="H319" s="251">
        <v>30</v>
      </c>
      <c r="I319" s="252"/>
      <c r="J319" s="248"/>
      <c r="K319" s="248"/>
      <c r="L319" s="253"/>
      <c r="M319" s="254"/>
      <c r="N319" s="255"/>
      <c r="O319" s="255"/>
      <c r="P319" s="255"/>
      <c r="Q319" s="255"/>
      <c r="R319" s="255"/>
      <c r="S319" s="255"/>
      <c r="T319" s="25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7" t="s">
        <v>144</v>
      </c>
      <c r="AU319" s="257" t="s">
        <v>83</v>
      </c>
      <c r="AV319" s="14" t="s">
        <v>134</v>
      </c>
      <c r="AW319" s="14" t="s">
        <v>32</v>
      </c>
      <c r="AX319" s="14" t="s">
        <v>81</v>
      </c>
      <c r="AY319" s="257" t="s">
        <v>127</v>
      </c>
    </row>
    <row r="320" s="2" customFormat="1" ht="16.5" customHeight="1">
      <c r="A320" s="39"/>
      <c r="B320" s="40"/>
      <c r="C320" s="226" t="s">
        <v>730</v>
      </c>
      <c r="D320" s="226" t="s">
        <v>139</v>
      </c>
      <c r="E320" s="227" t="s">
        <v>731</v>
      </c>
      <c r="F320" s="228" t="s">
        <v>732</v>
      </c>
      <c r="G320" s="229" t="s">
        <v>205</v>
      </c>
      <c r="H320" s="230">
        <v>100</v>
      </c>
      <c r="I320" s="231"/>
      <c r="J320" s="232">
        <f>ROUND(I320*H320,2)</f>
        <v>0</v>
      </c>
      <c r="K320" s="233"/>
      <c r="L320" s="45"/>
      <c r="M320" s="234" t="s">
        <v>19</v>
      </c>
      <c r="N320" s="235" t="s">
        <v>44</v>
      </c>
      <c r="O320" s="85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7" t="s">
        <v>250</v>
      </c>
      <c r="AT320" s="217" t="s">
        <v>139</v>
      </c>
      <c r="AU320" s="217" t="s">
        <v>83</v>
      </c>
      <c r="AY320" s="18" t="s">
        <v>127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8" t="s">
        <v>81</v>
      </c>
      <c r="BK320" s="218">
        <f>ROUND(I320*H320,2)</f>
        <v>0</v>
      </c>
      <c r="BL320" s="18" t="s">
        <v>250</v>
      </c>
      <c r="BM320" s="217" t="s">
        <v>733</v>
      </c>
    </row>
    <row r="321" s="2" customFormat="1">
      <c r="A321" s="39"/>
      <c r="B321" s="40"/>
      <c r="C321" s="41"/>
      <c r="D321" s="219" t="s">
        <v>136</v>
      </c>
      <c r="E321" s="41"/>
      <c r="F321" s="220" t="s">
        <v>732</v>
      </c>
      <c r="G321" s="41"/>
      <c r="H321" s="41"/>
      <c r="I321" s="221"/>
      <c r="J321" s="41"/>
      <c r="K321" s="41"/>
      <c r="L321" s="45"/>
      <c r="M321" s="222"/>
      <c r="N321" s="223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136</v>
      </c>
      <c r="AU321" s="18" t="s">
        <v>83</v>
      </c>
    </row>
    <row r="322" s="2" customFormat="1">
      <c r="A322" s="39"/>
      <c r="B322" s="40"/>
      <c r="C322" s="41"/>
      <c r="D322" s="258" t="s">
        <v>155</v>
      </c>
      <c r="E322" s="41"/>
      <c r="F322" s="259" t="s">
        <v>734</v>
      </c>
      <c r="G322" s="41"/>
      <c r="H322" s="41"/>
      <c r="I322" s="221"/>
      <c r="J322" s="41"/>
      <c r="K322" s="41"/>
      <c r="L322" s="45"/>
      <c r="M322" s="222"/>
      <c r="N322" s="223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155</v>
      </c>
      <c r="AU322" s="18" t="s">
        <v>83</v>
      </c>
    </row>
    <row r="323" s="13" customFormat="1">
      <c r="A323" s="13"/>
      <c r="B323" s="236"/>
      <c r="C323" s="237"/>
      <c r="D323" s="219" t="s">
        <v>144</v>
      </c>
      <c r="E323" s="238" t="s">
        <v>19</v>
      </c>
      <c r="F323" s="239" t="s">
        <v>735</v>
      </c>
      <c r="G323" s="237"/>
      <c r="H323" s="240">
        <v>100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6" t="s">
        <v>144</v>
      </c>
      <c r="AU323" s="246" t="s">
        <v>83</v>
      </c>
      <c r="AV323" s="13" t="s">
        <v>83</v>
      </c>
      <c r="AW323" s="13" t="s">
        <v>32</v>
      </c>
      <c r="AX323" s="13" t="s">
        <v>73</v>
      </c>
      <c r="AY323" s="246" t="s">
        <v>127</v>
      </c>
    </row>
    <row r="324" s="14" customFormat="1">
      <c r="A324" s="14"/>
      <c r="B324" s="247"/>
      <c r="C324" s="248"/>
      <c r="D324" s="219" t="s">
        <v>144</v>
      </c>
      <c r="E324" s="249" t="s">
        <v>19</v>
      </c>
      <c r="F324" s="250" t="s">
        <v>149</v>
      </c>
      <c r="G324" s="248"/>
      <c r="H324" s="251">
        <v>100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7" t="s">
        <v>144</v>
      </c>
      <c r="AU324" s="257" t="s">
        <v>83</v>
      </c>
      <c r="AV324" s="14" t="s">
        <v>134</v>
      </c>
      <c r="AW324" s="14" t="s">
        <v>32</v>
      </c>
      <c r="AX324" s="14" t="s">
        <v>81</v>
      </c>
      <c r="AY324" s="257" t="s">
        <v>127</v>
      </c>
    </row>
    <row r="325" s="2" customFormat="1" ht="33" customHeight="1">
      <c r="A325" s="39"/>
      <c r="B325" s="40"/>
      <c r="C325" s="226" t="s">
        <v>736</v>
      </c>
      <c r="D325" s="226" t="s">
        <v>139</v>
      </c>
      <c r="E325" s="227" t="s">
        <v>737</v>
      </c>
      <c r="F325" s="228" t="s">
        <v>738</v>
      </c>
      <c r="G325" s="229" t="s">
        <v>205</v>
      </c>
      <c r="H325" s="230">
        <v>48</v>
      </c>
      <c r="I325" s="231"/>
      <c r="J325" s="232">
        <f>ROUND(I325*H325,2)</f>
        <v>0</v>
      </c>
      <c r="K325" s="233"/>
      <c r="L325" s="45"/>
      <c r="M325" s="234" t="s">
        <v>19</v>
      </c>
      <c r="N325" s="235" t="s">
        <v>44</v>
      </c>
      <c r="O325" s="85"/>
      <c r="P325" s="215">
        <f>O325*H325</f>
        <v>0</v>
      </c>
      <c r="Q325" s="215">
        <v>0.00012</v>
      </c>
      <c r="R325" s="215">
        <f>Q325*H325</f>
        <v>0.0057600000000000004</v>
      </c>
      <c r="S325" s="215">
        <v>0</v>
      </c>
      <c r="T325" s="21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7" t="s">
        <v>250</v>
      </c>
      <c r="AT325" s="217" t="s">
        <v>139</v>
      </c>
      <c r="AU325" s="217" t="s">
        <v>83</v>
      </c>
      <c r="AY325" s="18" t="s">
        <v>127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8" t="s">
        <v>81</v>
      </c>
      <c r="BK325" s="218">
        <f>ROUND(I325*H325,2)</f>
        <v>0</v>
      </c>
      <c r="BL325" s="18" t="s">
        <v>250</v>
      </c>
      <c r="BM325" s="217" t="s">
        <v>739</v>
      </c>
    </row>
    <row r="326" s="2" customFormat="1">
      <c r="A326" s="39"/>
      <c r="B326" s="40"/>
      <c r="C326" s="41"/>
      <c r="D326" s="219" t="s">
        <v>136</v>
      </c>
      <c r="E326" s="41"/>
      <c r="F326" s="220" t="s">
        <v>738</v>
      </c>
      <c r="G326" s="41"/>
      <c r="H326" s="41"/>
      <c r="I326" s="221"/>
      <c r="J326" s="41"/>
      <c r="K326" s="41"/>
      <c r="L326" s="45"/>
      <c r="M326" s="222"/>
      <c r="N326" s="223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136</v>
      </c>
      <c r="AU326" s="18" t="s">
        <v>83</v>
      </c>
    </row>
    <row r="327" s="2" customFormat="1">
      <c r="A327" s="39"/>
      <c r="B327" s="40"/>
      <c r="C327" s="41"/>
      <c r="D327" s="258" t="s">
        <v>155</v>
      </c>
      <c r="E327" s="41"/>
      <c r="F327" s="259" t="s">
        <v>740</v>
      </c>
      <c r="G327" s="41"/>
      <c r="H327" s="41"/>
      <c r="I327" s="221"/>
      <c r="J327" s="41"/>
      <c r="K327" s="41"/>
      <c r="L327" s="45"/>
      <c r="M327" s="222"/>
      <c r="N327" s="223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155</v>
      </c>
      <c r="AU327" s="18" t="s">
        <v>83</v>
      </c>
    </row>
    <row r="328" s="13" customFormat="1">
      <c r="A328" s="13"/>
      <c r="B328" s="236"/>
      <c r="C328" s="237"/>
      <c r="D328" s="219" t="s">
        <v>144</v>
      </c>
      <c r="E328" s="238" t="s">
        <v>19</v>
      </c>
      <c r="F328" s="239" t="s">
        <v>741</v>
      </c>
      <c r="G328" s="237"/>
      <c r="H328" s="240">
        <v>24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144</v>
      </c>
      <c r="AU328" s="246" t="s">
        <v>83</v>
      </c>
      <c r="AV328" s="13" t="s">
        <v>83</v>
      </c>
      <c r="AW328" s="13" t="s">
        <v>32</v>
      </c>
      <c r="AX328" s="13" t="s">
        <v>73</v>
      </c>
      <c r="AY328" s="246" t="s">
        <v>127</v>
      </c>
    </row>
    <row r="329" s="13" customFormat="1">
      <c r="A329" s="13"/>
      <c r="B329" s="236"/>
      <c r="C329" s="237"/>
      <c r="D329" s="219" t="s">
        <v>144</v>
      </c>
      <c r="E329" s="238" t="s">
        <v>19</v>
      </c>
      <c r="F329" s="239" t="s">
        <v>741</v>
      </c>
      <c r="G329" s="237"/>
      <c r="H329" s="240">
        <v>24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144</v>
      </c>
      <c r="AU329" s="246" t="s">
        <v>83</v>
      </c>
      <c r="AV329" s="13" t="s">
        <v>83</v>
      </c>
      <c r="AW329" s="13" t="s">
        <v>32</v>
      </c>
      <c r="AX329" s="13" t="s">
        <v>73</v>
      </c>
      <c r="AY329" s="246" t="s">
        <v>127</v>
      </c>
    </row>
    <row r="330" s="14" customFormat="1">
      <c r="A330" s="14"/>
      <c r="B330" s="247"/>
      <c r="C330" s="248"/>
      <c r="D330" s="219" t="s">
        <v>144</v>
      </c>
      <c r="E330" s="249" t="s">
        <v>19</v>
      </c>
      <c r="F330" s="250" t="s">
        <v>149</v>
      </c>
      <c r="G330" s="248"/>
      <c r="H330" s="251">
        <v>48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144</v>
      </c>
      <c r="AU330" s="257" t="s">
        <v>83</v>
      </c>
      <c r="AV330" s="14" t="s">
        <v>134</v>
      </c>
      <c r="AW330" s="14" t="s">
        <v>32</v>
      </c>
      <c r="AX330" s="14" t="s">
        <v>81</v>
      </c>
      <c r="AY330" s="257" t="s">
        <v>127</v>
      </c>
    </row>
    <row r="331" s="2" customFormat="1" ht="24.15" customHeight="1">
      <c r="A331" s="39"/>
      <c r="B331" s="40"/>
      <c r="C331" s="226" t="s">
        <v>742</v>
      </c>
      <c r="D331" s="226" t="s">
        <v>139</v>
      </c>
      <c r="E331" s="227" t="s">
        <v>743</v>
      </c>
      <c r="F331" s="228" t="s">
        <v>744</v>
      </c>
      <c r="G331" s="229" t="s">
        <v>212</v>
      </c>
      <c r="H331" s="230">
        <v>0.014</v>
      </c>
      <c r="I331" s="231"/>
      <c r="J331" s="232">
        <f>ROUND(I331*H331,2)</f>
        <v>0</v>
      </c>
      <c r="K331" s="233"/>
      <c r="L331" s="45"/>
      <c r="M331" s="234" t="s">
        <v>19</v>
      </c>
      <c r="N331" s="235" t="s">
        <v>44</v>
      </c>
      <c r="O331" s="85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7" t="s">
        <v>250</v>
      </c>
      <c r="AT331" s="217" t="s">
        <v>139</v>
      </c>
      <c r="AU331" s="217" t="s">
        <v>83</v>
      </c>
      <c r="AY331" s="18" t="s">
        <v>127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8" t="s">
        <v>81</v>
      </c>
      <c r="BK331" s="218">
        <f>ROUND(I331*H331,2)</f>
        <v>0</v>
      </c>
      <c r="BL331" s="18" t="s">
        <v>250</v>
      </c>
      <c r="BM331" s="217" t="s">
        <v>745</v>
      </c>
    </row>
    <row r="332" s="2" customFormat="1">
      <c r="A332" s="39"/>
      <c r="B332" s="40"/>
      <c r="C332" s="41"/>
      <c r="D332" s="219" t="s">
        <v>136</v>
      </c>
      <c r="E332" s="41"/>
      <c r="F332" s="220" t="s">
        <v>744</v>
      </c>
      <c r="G332" s="41"/>
      <c r="H332" s="41"/>
      <c r="I332" s="221"/>
      <c r="J332" s="41"/>
      <c r="K332" s="41"/>
      <c r="L332" s="45"/>
      <c r="M332" s="222"/>
      <c r="N332" s="223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136</v>
      </c>
      <c r="AU332" s="18" t="s">
        <v>83</v>
      </c>
    </row>
    <row r="333" s="2" customFormat="1">
      <c r="A333" s="39"/>
      <c r="B333" s="40"/>
      <c r="C333" s="41"/>
      <c r="D333" s="258" t="s">
        <v>155</v>
      </c>
      <c r="E333" s="41"/>
      <c r="F333" s="259" t="s">
        <v>746</v>
      </c>
      <c r="G333" s="41"/>
      <c r="H333" s="41"/>
      <c r="I333" s="221"/>
      <c r="J333" s="41"/>
      <c r="K333" s="41"/>
      <c r="L333" s="45"/>
      <c r="M333" s="222"/>
      <c r="N333" s="223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155</v>
      </c>
      <c r="AU333" s="18" t="s">
        <v>83</v>
      </c>
    </row>
    <row r="334" s="2" customFormat="1" ht="24.15" customHeight="1">
      <c r="A334" s="39"/>
      <c r="B334" s="40"/>
      <c r="C334" s="226" t="s">
        <v>747</v>
      </c>
      <c r="D334" s="226" t="s">
        <v>139</v>
      </c>
      <c r="E334" s="227" t="s">
        <v>748</v>
      </c>
      <c r="F334" s="228" t="s">
        <v>749</v>
      </c>
      <c r="G334" s="229" t="s">
        <v>212</v>
      </c>
      <c r="H334" s="230">
        <v>0.058999999999999997</v>
      </c>
      <c r="I334" s="231"/>
      <c r="J334" s="232">
        <f>ROUND(I334*H334,2)</f>
        <v>0</v>
      </c>
      <c r="K334" s="233"/>
      <c r="L334" s="45"/>
      <c r="M334" s="234" t="s">
        <v>19</v>
      </c>
      <c r="N334" s="235" t="s">
        <v>44</v>
      </c>
      <c r="O334" s="85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7" t="s">
        <v>250</v>
      </c>
      <c r="AT334" s="217" t="s">
        <v>139</v>
      </c>
      <c r="AU334" s="217" t="s">
        <v>83</v>
      </c>
      <c r="AY334" s="18" t="s">
        <v>127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8" t="s">
        <v>81</v>
      </c>
      <c r="BK334" s="218">
        <f>ROUND(I334*H334,2)</f>
        <v>0</v>
      </c>
      <c r="BL334" s="18" t="s">
        <v>250</v>
      </c>
      <c r="BM334" s="217" t="s">
        <v>750</v>
      </c>
    </row>
    <row r="335" s="2" customFormat="1">
      <c r="A335" s="39"/>
      <c r="B335" s="40"/>
      <c r="C335" s="41"/>
      <c r="D335" s="219" t="s">
        <v>136</v>
      </c>
      <c r="E335" s="41"/>
      <c r="F335" s="220" t="s">
        <v>749</v>
      </c>
      <c r="G335" s="41"/>
      <c r="H335" s="41"/>
      <c r="I335" s="221"/>
      <c r="J335" s="41"/>
      <c r="K335" s="41"/>
      <c r="L335" s="45"/>
      <c r="M335" s="222"/>
      <c r="N335" s="223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136</v>
      </c>
      <c r="AU335" s="18" t="s">
        <v>83</v>
      </c>
    </row>
    <row r="336" s="2" customFormat="1">
      <c r="A336" s="39"/>
      <c r="B336" s="40"/>
      <c r="C336" s="41"/>
      <c r="D336" s="258" t="s">
        <v>155</v>
      </c>
      <c r="E336" s="41"/>
      <c r="F336" s="259" t="s">
        <v>751</v>
      </c>
      <c r="G336" s="41"/>
      <c r="H336" s="41"/>
      <c r="I336" s="221"/>
      <c r="J336" s="41"/>
      <c r="K336" s="41"/>
      <c r="L336" s="45"/>
      <c r="M336" s="222"/>
      <c r="N336" s="223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155</v>
      </c>
      <c r="AU336" s="18" t="s">
        <v>83</v>
      </c>
    </row>
    <row r="337" s="12" customFormat="1" ht="22.8" customHeight="1">
      <c r="A337" s="12"/>
      <c r="B337" s="190"/>
      <c r="C337" s="191"/>
      <c r="D337" s="192" t="s">
        <v>72</v>
      </c>
      <c r="E337" s="224" t="s">
        <v>752</v>
      </c>
      <c r="F337" s="224" t="s">
        <v>753</v>
      </c>
      <c r="G337" s="191"/>
      <c r="H337" s="191"/>
      <c r="I337" s="194"/>
      <c r="J337" s="225">
        <f>BK337</f>
        <v>0</v>
      </c>
      <c r="K337" s="191"/>
      <c r="L337" s="196"/>
      <c r="M337" s="197"/>
      <c r="N337" s="198"/>
      <c r="O337" s="198"/>
      <c r="P337" s="199">
        <f>SUM(P338:P366)</f>
        <v>0</v>
      </c>
      <c r="Q337" s="198"/>
      <c r="R337" s="199">
        <f>SUM(R338:R366)</f>
        <v>0.01264</v>
      </c>
      <c r="S337" s="198"/>
      <c r="T337" s="200">
        <f>SUM(T338:T366)</f>
        <v>0.013999999999999999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1" t="s">
        <v>83</v>
      </c>
      <c r="AT337" s="202" t="s">
        <v>72</v>
      </c>
      <c r="AU337" s="202" t="s">
        <v>81</v>
      </c>
      <c r="AY337" s="201" t="s">
        <v>127</v>
      </c>
      <c r="BK337" s="203">
        <f>SUM(BK338:BK366)</f>
        <v>0</v>
      </c>
    </row>
    <row r="338" s="2" customFormat="1" ht="16.5" customHeight="1">
      <c r="A338" s="39"/>
      <c r="B338" s="40"/>
      <c r="C338" s="226" t="s">
        <v>754</v>
      </c>
      <c r="D338" s="226" t="s">
        <v>139</v>
      </c>
      <c r="E338" s="227" t="s">
        <v>755</v>
      </c>
      <c r="F338" s="228" t="s">
        <v>756</v>
      </c>
      <c r="G338" s="229" t="s">
        <v>132</v>
      </c>
      <c r="H338" s="230">
        <v>5</v>
      </c>
      <c r="I338" s="231"/>
      <c r="J338" s="232">
        <f>ROUND(I338*H338,2)</f>
        <v>0</v>
      </c>
      <c r="K338" s="233"/>
      <c r="L338" s="45"/>
      <c r="M338" s="234" t="s">
        <v>19</v>
      </c>
      <c r="N338" s="235" t="s">
        <v>44</v>
      </c>
      <c r="O338" s="85"/>
      <c r="P338" s="215">
        <f>O338*H338</f>
        <v>0</v>
      </c>
      <c r="Q338" s="215">
        <v>9.0000000000000006E-05</v>
      </c>
      <c r="R338" s="215">
        <f>Q338*H338</f>
        <v>0.00045000000000000004</v>
      </c>
      <c r="S338" s="215">
        <v>0.0019</v>
      </c>
      <c r="T338" s="216">
        <f>S338*H338</f>
        <v>0.0094999999999999998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7" t="s">
        <v>250</v>
      </c>
      <c r="AT338" s="217" t="s">
        <v>139</v>
      </c>
      <c r="AU338" s="217" t="s">
        <v>83</v>
      </c>
      <c r="AY338" s="18" t="s">
        <v>127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8" t="s">
        <v>81</v>
      </c>
      <c r="BK338" s="218">
        <f>ROUND(I338*H338,2)</f>
        <v>0</v>
      </c>
      <c r="BL338" s="18" t="s">
        <v>250</v>
      </c>
      <c r="BM338" s="217" t="s">
        <v>757</v>
      </c>
    </row>
    <row r="339" s="2" customFormat="1">
      <c r="A339" s="39"/>
      <c r="B339" s="40"/>
      <c r="C339" s="41"/>
      <c r="D339" s="219" t="s">
        <v>136</v>
      </c>
      <c r="E339" s="41"/>
      <c r="F339" s="220" t="s">
        <v>756</v>
      </c>
      <c r="G339" s="41"/>
      <c r="H339" s="41"/>
      <c r="I339" s="221"/>
      <c r="J339" s="41"/>
      <c r="K339" s="41"/>
      <c r="L339" s="45"/>
      <c r="M339" s="222"/>
      <c r="N339" s="223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136</v>
      </c>
      <c r="AU339" s="18" t="s">
        <v>83</v>
      </c>
    </row>
    <row r="340" s="2" customFormat="1">
      <c r="A340" s="39"/>
      <c r="B340" s="40"/>
      <c r="C340" s="41"/>
      <c r="D340" s="258" t="s">
        <v>155</v>
      </c>
      <c r="E340" s="41"/>
      <c r="F340" s="259" t="s">
        <v>758</v>
      </c>
      <c r="G340" s="41"/>
      <c r="H340" s="41"/>
      <c r="I340" s="221"/>
      <c r="J340" s="41"/>
      <c r="K340" s="41"/>
      <c r="L340" s="45"/>
      <c r="M340" s="222"/>
      <c r="N340" s="223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155</v>
      </c>
      <c r="AU340" s="18" t="s">
        <v>83</v>
      </c>
    </row>
    <row r="341" s="2" customFormat="1" ht="16.5" customHeight="1">
      <c r="A341" s="39"/>
      <c r="B341" s="40"/>
      <c r="C341" s="226" t="s">
        <v>759</v>
      </c>
      <c r="D341" s="226" t="s">
        <v>139</v>
      </c>
      <c r="E341" s="227" t="s">
        <v>760</v>
      </c>
      <c r="F341" s="228" t="s">
        <v>761</v>
      </c>
      <c r="G341" s="229" t="s">
        <v>132</v>
      </c>
      <c r="H341" s="230">
        <v>10</v>
      </c>
      <c r="I341" s="231"/>
      <c r="J341" s="232">
        <f>ROUND(I341*H341,2)</f>
        <v>0</v>
      </c>
      <c r="K341" s="233"/>
      <c r="L341" s="45"/>
      <c r="M341" s="234" t="s">
        <v>19</v>
      </c>
      <c r="N341" s="235" t="s">
        <v>44</v>
      </c>
      <c r="O341" s="85"/>
      <c r="P341" s="215">
        <f>O341*H341</f>
        <v>0</v>
      </c>
      <c r="Q341" s="215">
        <v>9.0000000000000006E-05</v>
      </c>
      <c r="R341" s="215">
        <f>Q341*H341</f>
        <v>0.00090000000000000008</v>
      </c>
      <c r="S341" s="215">
        <v>0.00044999999999999999</v>
      </c>
      <c r="T341" s="216">
        <f>S341*H341</f>
        <v>0.0044999999999999997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7" t="s">
        <v>250</v>
      </c>
      <c r="AT341" s="217" t="s">
        <v>139</v>
      </c>
      <c r="AU341" s="217" t="s">
        <v>83</v>
      </c>
      <c r="AY341" s="18" t="s">
        <v>127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8" t="s">
        <v>81</v>
      </c>
      <c r="BK341" s="218">
        <f>ROUND(I341*H341,2)</f>
        <v>0</v>
      </c>
      <c r="BL341" s="18" t="s">
        <v>250</v>
      </c>
      <c r="BM341" s="217" t="s">
        <v>762</v>
      </c>
    </row>
    <row r="342" s="2" customFormat="1">
      <c r="A342" s="39"/>
      <c r="B342" s="40"/>
      <c r="C342" s="41"/>
      <c r="D342" s="219" t="s">
        <v>136</v>
      </c>
      <c r="E342" s="41"/>
      <c r="F342" s="220" t="s">
        <v>761</v>
      </c>
      <c r="G342" s="41"/>
      <c r="H342" s="41"/>
      <c r="I342" s="221"/>
      <c r="J342" s="41"/>
      <c r="K342" s="41"/>
      <c r="L342" s="45"/>
      <c r="M342" s="222"/>
      <c r="N342" s="223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136</v>
      </c>
      <c r="AU342" s="18" t="s">
        <v>83</v>
      </c>
    </row>
    <row r="343" s="2" customFormat="1">
      <c r="A343" s="39"/>
      <c r="B343" s="40"/>
      <c r="C343" s="41"/>
      <c r="D343" s="258" t="s">
        <v>155</v>
      </c>
      <c r="E343" s="41"/>
      <c r="F343" s="259" t="s">
        <v>763</v>
      </c>
      <c r="G343" s="41"/>
      <c r="H343" s="41"/>
      <c r="I343" s="221"/>
      <c r="J343" s="41"/>
      <c r="K343" s="41"/>
      <c r="L343" s="45"/>
      <c r="M343" s="222"/>
      <c r="N343" s="223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155</v>
      </c>
      <c r="AU343" s="18" t="s">
        <v>83</v>
      </c>
    </row>
    <row r="344" s="2" customFormat="1" ht="16.5" customHeight="1">
      <c r="A344" s="39"/>
      <c r="B344" s="40"/>
      <c r="C344" s="226" t="s">
        <v>764</v>
      </c>
      <c r="D344" s="226" t="s">
        <v>139</v>
      </c>
      <c r="E344" s="227" t="s">
        <v>765</v>
      </c>
      <c r="F344" s="228" t="s">
        <v>766</v>
      </c>
      <c r="G344" s="229" t="s">
        <v>132</v>
      </c>
      <c r="H344" s="230">
        <v>12</v>
      </c>
      <c r="I344" s="231"/>
      <c r="J344" s="232">
        <f>ROUND(I344*H344,2)</f>
        <v>0</v>
      </c>
      <c r="K344" s="233"/>
      <c r="L344" s="45"/>
      <c r="M344" s="234" t="s">
        <v>19</v>
      </c>
      <c r="N344" s="235" t="s">
        <v>44</v>
      </c>
      <c r="O344" s="85"/>
      <c r="P344" s="215">
        <f>O344*H344</f>
        <v>0</v>
      </c>
      <c r="Q344" s="215">
        <v>3.0000000000000001E-05</v>
      </c>
      <c r="R344" s="215">
        <f>Q344*H344</f>
        <v>0.00036000000000000002</v>
      </c>
      <c r="S344" s="215">
        <v>0</v>
      </c>
      <c r="T344" s="216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7" t="s">
        <v>250</v>
      </c>
      <c r="AT344" s="217" t="s">
        <v>139</v>
      </c>
      <c r="AU344" s="217" t="s">
        <v>83</v>
      </c>
      <c r="AY344" s="18" t="s">
        <v>127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8" t="s">
        <v>81</v>
      </c>
      <c r="BK344" s="218">
        <f>ROUND(I344*H344,2)</f>
        <v>0</v>
      </c>
      <c r="BL344" s="18" t="s">
        <v>250</v>
      </c>
      <c r="BM344" s="217" t="s">
        <v>767</v>
      </c>
    </row>
    <row r="345" s="2" customFormat="1">
      <c r="A345" s="39"/>
      <c r="B345" s="40"/>
      <c r="C345" s="41"/>
      <c r="D345" s="219" t="s">
        <v>136</v>
      </c>
      <c r="E345" s="41"/>
      <c r="F345" s="220" t="s">
        <v>766</v>
      </c>
      <c r="G345" s="41"/>
      <c r="H345" s="41"/>
      <c r="I345" s="221"/>
      <c r="J345" s="41"/>
      <c r="K345" s="41"/>
      <c r="L345" s="45"/>
      <c r="M345" s="222"/>
      <c r="N345" s="223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136</v>
      </c>
      <c r="AU345" s="18" t="s">
        <v>83</v>
      </c>
    </row>
    <row r="346" s="2" customFormat="1">
      <c r="A346" s="39"/>
      <c r="B346" s="40"/>
      <c r="C346" s="41"/>
      <c r="D346" s="258" t="s">
        <v>155</v>
      </c>
      <c r="E346" s="41"/>
      <c r="F346" s="259" t="s">
        <v>768</v>
      </c>
      <c r="G346" s="41"/>
      <c r="H346" s="41"/>
      <c r="I346" s="221"/>
      <c r="J346" s="41"/>
      <c r="K346" s="41"/>
      <c r="L346" s="45"/>
      <c r="M346" s="222"/>
      <c r="N346" s="223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155</v>
      </c>
      <c r="AU346" s="18" t="s">
        <v>83</v>
      </c>
    </row>
    <row r="347" s="2" customFormat="1" ht="16.5" customHeight="1">
      <c r="A347" s="39"/>
      <c r="B347" s="40"/>
      <c r="C347" s="204" t="s">
        <v>769</v>
      </c>
      <c r="D347" s="204" t="s">
        <v>129</v>
      </c>
      <c r="E347" s="205" t="s">
        <v>770</v>
      </c>
      <c r="F347" s="206" t="s">
        <v>771</v>
      </c>
      <c r="G347" s="207" t="s">
        <v>132</v>
      </c>
      <c r="H347" s="208">
        <v>12</v>
      </c>
      <c r="I347" s="209"/>
      <c r="J347" s="210">
        <f>ROUND(I347*H347,2)</f>
        <v>0</v>
      </c>
      <c r="K347" s="211"/>
      <c r="L347" s="212"/>
      <c r="M347" s="213" t="s">
        <v>19</v>
      </c>
      <c r="N347" s="214" t="s">
        <v>44</v>
      </c>
      <c r="O347" s="85"/>
      <c r="P347" s="215">
        <f>O347*H347</f>
        <v>0</v>
      </c>
      <c r="Q347" s="215">
        <v>0.00020000000000000001</v>
      </c>
      <c r="R347" s="215">
        <f>Q347*H347</f>
        <v>0.0024000000000000002</v>
      </c>
      <c r="S347" s="215">
        <v>0</v>
      </c>
      <c r="T347" s="216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7" t="s">
        <v>255</v>
      </c>
      <c r="AT347" s="217" t="s">
        <v>129</v>
      </c>
      <c r="AU347" s="217" t="s">
        <v>83</v>
      </c>
      <c r="AY347" s="18" t="s">
        <v>127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8" t="s">
        <v>81</v>
      </c>
      <c r="BK347" s="218">
        <f>ROUND(I347*H347,2)</f>
        <v>0</v>
      </c>
      <c r="BL347" s="18" t="s">
        <v>250</v>
      </c>
      <c r="BM347" s="217" t="s">
        <v>772</v>
      </c>
    </row>
    <row r="348" s="2" customFormat="1">
      <c r="A348" s="39"/>
      <c r="B348" s="40"/>
      <c r="C348" s="41"/>
      <c r="D348" s="219" t="s">
        <v>136</v>
      </c>
      <c r="E348" s="41"/>
      <c r="F348" s="220" t="s">
        <v>771</v>
      </c>
      <c r="G348" s="41"/>
      <c r="H348" s="41"/>
      <c r="I348" s="221"/>
      <c r="J348" s="41"/>
      <c r="K348" s="41"/>
      <c r="L348" s="45"/>
      <c r="M348" s="222"/>
      <c r="N348" s="223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136</v>
      </c>
      <c r="AU348" s="18" t="s">
        <v>83</v>
      </c>
    </row>
    <row r="349" s="2" customFormat="1" ht="16.5" customHeight="1">
      <c r="A349" s="39"/>
      <c r="B349" s="40"/>
      <c r="C349" s="226" t="s">
        <v>773</v>
      </c>
      <c r="D349" s="226" t="s">
        <v>139</v>
      </c>
      <c r="E349" s="227" t="s">
        <v>774</v>
      </c>
      <c r="F349" s="228" t="s">
        <v>775</v>
      </c>
      <c r="G349" s="229" t="s">
        <v>132</v>
      </c>
      <c r="H349" s="230">
        <v>6</v>
      </c>
      <c r="I349" s="231"/>
      <c r="J349" s="232">
        <f>ROUND(I349*H349,2)</f>
        <v>0</v>
      </c>
      <c r="K349" s="233"/>
      <c r="L349" s="45"/>
      <c r="M349" s="234" t="s">
        <v>19</v>
      </c>
      <c r="N349" s="235" t="s">
        <v>44</v>
      </c>
      <c r="O349" s="85"/>
      <c r="P349" s="215">
        <f>O349*H349</f>
        <v>0</v>
      </c>
      <c r="Q349" s="215">
        <v>0.00027</v>
      </c>
      <c r="R349" s="215">
        <f>Q349*H349</f>
        <v>0.0016199999999999999</v>
      </c>
      <c r="S349" s="215">
        <v>0</v>
      </c>
      <c r="T349" s="216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7" t="s">
        <v>250</v>
      </c>
      <c r="AT349" s="217" t="s">
        <v>139</v>
      </c>
      <c r="AU349" s="217" t="s">
        <v>83</v>
      </c>
      <c r="AY349" s="18" t="s">
        <v>127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8" t="s">
        <v>81</v>
      </c>
      <c r="BK349" s="218">
        <f>ROUND(I349*H349,2)</f>
        <v>0</v>
      </c>
      <c r="BL349" s="18" t="s">
        <v>250</v>
      </c>
      <c r="BM349" s="217" t="s">
        <v>776</v>
      </c>
    </row>
    <row r="350" s="2" customFormat="1">
      <c r="A350" s="39"/>
      <c r="B350" s="40"/>
      <c r="C350" s="41"/>
      <c r="D350" s="219" t="s">
        <v>136</v>
      </c>
      <c r="E350" s="41"/>
      <c r="F350" s="220" t="s">
        <v>775</v>
      </c>
      <c r="G350" s="41"/>
      <c r="H350" s="41"/>
      <c r="I350" s="221"/>
      <c r="J350" s="41"/>
      <c r="K350" s="41"/>
      <c r="L350" s="45"/>
      <c r="M350" s="222"/>
      <c r="N350" s="223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136</v>
      </c>
      <c r="AU350" s="18" t="s">
        <v>83</v>
      </c>
    </row>
    <row r="351" s="2" customFormat="1">
      <c r="A351" s="39"/>
      <c r="B351" s="40"/>
      <c r="C351" s="41"/>
      <c r="D351" s="258" t="s">
        <v>155</v>
      </c>
      <c r="E351" s="41"/>
      <c r="F351" s="259" t="s">
        <v>777</v>
      </c>
      <c r="G351" s="41"/>
      <c r="H351" s="41"/>
      <c r="I351" s="221"/>
      <c r="J351" s="41"/>
      <c r="K351" s="41"/>
      <c r="L351" s="45"/>
      <c r="M351" s="222"/>
      <c r="N351" s="223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155</v>
      </c>
      <c r="AU351" s="18" t="s">
        <v>83</v>
      </c>
    </row>
    <row r="352" s="2" customFormat="1" ht="21.75" customHeight="1">
      <c r="A352" s="39"/>
      <c r="B352" s="40"/>
      <c r="C352" s="226" t="s">
        <v>778</v>
      </c>
      <c r="D352" s="226" t="s">
        <v>139</v>
      </c>
      <c r="E352" s="227" t="s">
        <v>779</v>
      </c>
      <c r="F352" s="228" t="s">
        <v>780</v>
      </c>
      <c r="G352" s="229" t="s">
        <v>132</v>
      </c>
      <c r="H352" s="230">
        <v>11</v>
      </c>
      <c r="I352" s="231"/>
      <c r="J352" s="232">
        <f>ROUND(I352*H352,2)</f>
        <v>0</v>
      </c>
      <c r="K352" s="233"/>
      <c r="L352" s="45"/>
      <c r="M352" s="234" t="s">
        <v>19</v>
      </c>
      <c r="N352" s="235" t="s">
        <v>44</v>
      </c>
      <c r="O352" s="85"/>
      <c r="P352" s="215">
        <f>O352*H352</f>
        <v>0</v>
      </c>
      <c r="Q352" s="215">
        <v>0.00029</v>
      </c>
      <c r="R352" s="215">
        <f>Q352*H352</f>
        <v>0.0031900000000000001</v>
      </c>
      <c r="S352" s="215">
        <v>0</v>
      </c>
      <c r="T352" s="21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7" t="s">
        <v>250</v>
      </c>
      <c r="AT352" s="217" t="s">
        <v>139</v>
      </c>
      <c r="AU352" s="217" t="s">
        <v>83</v>
      </c>
      <c r="AY352" s="18" t="s">
        <v>127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8" t="s">
        <v>81</v>
      </c>
      <c r="BK352" s="218">
        <f>ROUND(I352*H352,2)</f>
        <v>0</v>
      </c>
      <c r="BL352" s="18" t="s">
        <v>250</v>
      </c>
      <c r="BM352" s="217" t="s">
        <v>781</v>
      </c>
    </row>
    <row r="353" s="2" customFormat="1">
      <c r="A353" s="39"/>
      <c r="B353" s="40"/>
      <c r="C353" s="41"/>
      <c r="D353" s="219" t="s">
        <v>136</v>
      </c>
      <c r="E353" s="41"/>
      <c r="F353" s="220" t="s">
        <v>780</v>
      </c>
      <c r="G353" s="41"/>
      <c r="H353" s="41"/>
      <c r="I353" s="221"/>
      <c r="J353" s="41"/>
      <c r="K353" s="41"/>
      <c r="L353" s="45"/>
      <c r="M353" s="222"/>
      <c r="N353" s="223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136</v>
      </c>
      <c r="AU353" s="18" t="s">
        <v>83</v>
      </c>
    </row>
    <row r="354" s="2" customFormat="1">
      <c r="A354" s="39"/>
      <c r="B354" s="40"/>
      <c r="C354" s="41"/>
      <c r="D354" s="258" t="s">
        <v>155</v>
      </c>
      <c r="E354" s="41"/>
      <c r="F354" s="259" t="s">
        <v>782</v>
      </c>
      <c r="G354" s="41"/>
      <c r="H354" s="41"/>
      <c r="I354" s="221"/>
      <c r="J354" s="41"/>
      <c r="K354" s="41"/>
      <c r="L354" s="45"/>
      <c r="M354" s="222"/>
      <c r="N354" s="223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155</v>
      </c>
      <c r="AU354" s="18" t="s">
        <v>83</v>
      </c>
    </row>
    <row r="355" s="2" customFormat="1" ht="21.75" customHeight="1">
      <c r="A355" s="39"/>
      <c r="B355" s="40"/>
      <c r="C355" s="226" t="s">
        <v>783</v>
      </c>
      <c r="D355" s="226" t="s">
        <v>139</v>
      </c>
      <c r="E355" s="227" t="s">
        <v>784</v>
      </c>
      <c r="F355" s="228" t="s">
        <v>785</v>
      </c>
      <c r="G355" s="229" t="s">
        <v>132</v>
      </c>
      <c r="H355" s="230">
        <v>1</v>
      </c>
      <c r="I355" s="231"/>
      <c r="J355" s="232">
        <f>ROUND(I355*H355,2)</f>
        <v>0</v>
      </c>
      <c r="K355" s="233"/>
      <c r="L355" s="45"/>
      <c r="M355" s="234" t="s">
        <v>19</v>
      </c>
      <c r="N355" s="235" t="s">
        <v>44</v>
      </c>
      <c r="O355" s="85"/>
      <c r="P355" s="215">
        <f>O355*H355</f>
        <v>0</v>
      </c>
      <c r="Q355" s="215">
        <v>0.00085999999999999998</v>
      </c>
      <c r="R355" s="215">
        <f>Q355*H355</f>
        <v>0.00085999999999999998</v>
      </c>
      <c r="S355" s="215">
        <v>0</v>
      </c>
      <c r="T355" s="21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7" t="s">
        <v>250</v>
      </c>
      <c r="AT355" s="217" t="s">
        <v>139</v>
      </c>
      <c r="AU355" s="217" t="s">
        <v>83</v>
      </c>
      <c r="AY355" s="18" t="s">
        <v>127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8" t="s">
        <v>81</v>
      </c>
      <c r="BK355" s="218">
        <f>ROUND(I355*H355,2)</f>
        <v>0</v>
      </c>
      <c r="BL355" s="18" t="s">
        <v>250</v>
      </c>
      <c r="BM355" s="217" t="s">
        <v>786</v>
      </c>
    </row>
    <row r="356" s="2" customFormat="1">
      <c r="A356" s="39"/>
      <c r="B356" s="40"/>
      <c r="C356" s="41"/>
      <c r="D356" s="219" t="s">
        <v>136</v>
      </c>
      <c r="E356" s="41"/>
      <c r="F356" s="220" t="s">
        <v>785</v>
      </c>
      <c r="G356" s="41"/>
      <c r="H356" s="41"/>
      <c r="I356" s="221"/>
      <c r="J356" s="41"/>
      <c r="K356" s="41"/>
      <c r="L356" s="45"/>
      <c r="M356" s="222"/>
      <c r="N356" s="223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136</v>
      </c>
      <c r="AU356" s="18" t="s">
        <v>83</v>
      </c>
    </row>
    <row r="357" s="2" customFormat="1">
      <c r="A357" s="39"/>
      <c r="B357" s="40"/>
      <c r="C357" s="41"/>
      <c r="D357" s="258" t="s">
        <v>155</v>
      </c>
      <c r="E357" s="41"/>
      <c r="F357" s="259" t="s">
        <v>787</v>
      </c>
      <c r="G357" s="41"/>
      <c r="H357" s="41"/>
      <c r="I357" s="221"/>
      <c r="J357" s="41"/>
      <c r="K357" s="41"/>
      <c r="L357" s="45"/>
      <c r="M357" s="222"/>
      <c r="N357" s="223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155</v>
      </c>
      <c r="AU357" s="18" t="s">
        <v>83</v>
      </c>
    </row>
    <row r="358" s="2" customFormat="1" ht="16.5" customHeight="1">
      <c r="A358" s="39"/>
      <c r="B358" s="40"/>
      <c r="C358" s="226" t="s">
        <v>788</v>
      </c>
      <c r="D358" s="226" t="s">
        <v>139</v>
      </c>
      <c r="E358" s="227" t="s">
        <v>789</v>
      </c>
      <c r="F358" s="228" t="s">
        <v>790</v>
      </c>
      <c r="G358" s="229" t="s">
        <v>132</v>
      </c>
      <c r="H358" s="230">
        <v>11</v>
      </c>
      <c r="I358" s="231"/>
      <c r="J358" s="232">
        <f>ROUND(I358*H358,2)</f>
        <v>0</v>
      </c>
      <c r="K358" s="233"/>
      <c r="L358" s="45"/>
      <c r="M358" s="234" t="s">
        <v>19</v>
      </c>
      <c r="N358" s="235" t="s">
        <v>44</v>
      </c>
      <c r="O358" s="85"/>
      <c r="P358" s="215">
        <f>O358*H358</f>
        <v>0</v>
      </c>
      <c r="Q358" s="215">
        <v>0.00025999999999999998</v>
      </c>
      <c r="R358" s="215">
        <f>Q358*H358</f>
        <v>0.0028599999999999997</v>
      </c>
      <c r="S358" s="215">
        <v>0</v>
      </c>
      <c r="T358" s="21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7" t="s">
        <v>250</v>
      </c>
      <c r="AT358" s="217" t="s">
        <v>139</v>
      </c>
      <c r="AU358" s="217" t="s">
        <v>83</v>
      </c>
      <c r="AY358" s="18" t="s">
        <v>127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8" t="s">
        <v>81</v>
      </c>
      <c r="BK358" s="218">
        <f>ROUND(I358*H358,2)</f>
        <v>0</v>
      </c>
      <c r="BL358" s="18" t="s">
        <v>250</v>
      </c>
      <c r="BM358" s="217" t="s">
        <v>791</v>
      </c>
    </row>
    <row r="359" s="2" customFormat="1">
      <c r="A359" s="39"/>
      <c r="B359" s="40"/>
      <c r="C359" s="41"/>
      <c r="D359" s="219" t="s">
        <v>136</v>
      </c>
      <c r="E359" s="41"/>
      <c r="F359" s="220" t="s">
        <v>790</v>
      </c>
      <c r="G359" s="41"/>
      <c r="H359" s="41"/>
      <c r="I359" s="221"/>
      <c r="J359" s="41"/>
      <c r="K359" s="41"/>
      <c r="L359" s="45"/>
      <c r="M359" s="222"/>
      <c r="N359" s="223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136</v>
      </c>
      <c r="AU359" s="18" t="s">
        <v>83</v>
      </c>
    </row>
    <row r="360" s="2" customFormat="1">
      <c r="A360" s="39"/>
      <c r="B360" s="40"/>
      <c r="C360" s="41"/>
      <c r="D360" s="258" t="s">
        <v>155</v>
      </c>
      <c r="E360" s="41"/>
      <c r="F360" s="259" t="s">
        <v>792</v>
      </c>
      <c r="G360" s="41"/>
      <c r="H360" s="41"/>
      <c r="I360" s="221"/>
      <c r="J360" s="41"/>
      <c r="K360" s="41"/>
      <c r="L360" s="45"/>
      <c r="M360" s="222"/>
      <c r="N360" s="223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155</v>
      </c>
      <c r="AU360" s="18" t="s">
        <v>83</v>
      </c>
    </row>
    <row r="361" s="2" customFormat="1" ht="24.15" customHeight="1">
      <c r="A361" s="39"/>
      <c r="B361" s="40"/>
      <c r="C361" s="226" t="s">
        <v>793</v>
      </c>
      <c r="D361" s="226" t="s">
        <v>139</v>
      </c>
      <c r="E361" s="227" t="s">
        <v>794</v>
      </c>
      <c r="F361" s="228" t="s">
        <v>795</v>
      </c>
      <c r="G361" s="229" t="s">
        <v>212</v>
      </c>
      <c r="H361" s="230">
        <v>0.014</v>
      </c>
      <c r="I361" s="231"/>
      <c r="J361" s="232">
        <f>ROUND(I361*H361,2)</f>
        <v>0</v>
      </c>
      <c r="K361" s="233"/>
      <c r="L361" s="45"/>
      <c r="M361" s="234" t="s">
        <v>19</v>
      </c>
      <c r="N361" s="235" t="s">
        <v>44</v>
      </c>
      <c r="O361" s="85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7" t="s">
        <v>250</v>
      </c>
      <c r="AT361" s="217" t="s">
        <v>139</v>
      </c>
      <c r="AU361" s="217" t="s">
        <v>83</v>
      </c>
      <c r="AY361" s="18" t="s">
        <v>127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8" t="s">
        <v>81</v>
      </c>
      <c r="BK361" s="218">
        <f>ROUND(I361*H361,2)</f>
        <v>0</v>
      </c>
      <c r="BL361" s="18" t="s">
        <v>250</v>
      </c>
      <c r="BM361" s="217" t="s">
        <v>796</v>
      </c>
    </row>
    <row r="362" s="2" customFormat="1">
      <c r="A362" s="39"/>
      <c r="B362" s="40"/>
      <c r="C362" s="41"/>
      <c r="D362" s="219" t="s">
        <v>136</v>
      </c>
      <c r="E362" s="41"/>
      <c r="F362" s="220" t="s">
        <v>795</v>
      </c>
      <c r="G362" s="41"/>
      <c r="H362" s="41"/>
      <c r="I362" s="221"/>
      <c r="J362" s="41"/>
      <c r="K362" s="41"/>
      <c r="L362" s="45"/>
      <c r="M362" s="222"/>
      <c r="N362" s="223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136</v>
      </c>
      <c r="AU362" s="18" t="s">
        <v>83</v>
      </c>
    </row>
    <row r="363" s="2" customFormat="1">
      <c r="A363" s="39"/>
      <c r="B363" s="40"/>
      <c r="C363" s="41"/>
      <c r="D363" s="258" t="s">
        <v>155</v>
      </c>
      <c r="E363" s="41"/>
      <c r="F363" s="259" t="s">
        <v>797</v>
      </c>
      <c r="G363" s="41"/>
      <c r="H363" s="41"/>
      <c r="I363" s="221"/>
      <c r="J363" s="41"/>
      <c r="K363" s="41"/>
      <c r="L363" s="45"/>
      <c r="M363" s="222"/>
      <c r="N363" s="223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155</v>
      </c>
      <c r="AU363" s="18" t="s">
        <v>83</v>
      </c>
    </row>
    <row r="364" s="2" customFormat="1" ht="24.15" customHeight="1">
      <c r="A364" s="39"/>
      <c r="B364" s="40"/>
      <c r="C364" s="226" t="s">
        <v>798</v>
      </c>
      <c r="D364" s="226" t="s">
        <v>139</v>
      </c>
      <c r="E364" s="227" t="s">
        <v>799</v>
      </c>
      <c r="F364" s="228" t="s">
        <v>800</v>
      </c>
      <c r="G364" s="229" t="s">
        <v>212</v>
      </c>
      <c r="H364" s="230">
        <v>0.012999999999999999</v>
      </c>
      <c r="I364" s="231"/>
      <c r="J364" s="232">
        <f>ROUND(I364*H364,2)</f>
        <v>0</v>
      </c>
      <c r="K364" s="233"/>
      <c r="L364" s="45"/>
      <c r="M364" s="234" t="s">
        <v>19</v>
      </c>
      <c r="N364" s="235" t="s">
        <v>44</v>
      </c>
      <c r="O364" s="85"/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7" t="s">
        <v>250</v>
      </c>
      <c r="AT364" s="217" t="s">
        <v>139</v>
      </c>
      <c r="AU364" s="217" t="s">
        <v>83</v>
      </c>
      <c r="AY364" s="18" t="s">
        <v>127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8" t="s">
        <v>81</v>
      </c>
      <c r="BK364" s="218">
        <f>ROUND(I364*H364,2)</f>
        <v>0</v>
      </c>
      <c r="BL364" s="18" t="s">
        <v>250</v>
      </c>
      <c r="BM364" s="217" t="s">
        <v>801</v>
      </c>
    </row>
    <row r="365" s="2" customFormat="1">
      <c r="A365" s="39"/>
      <c r="B365" s="40"/>
      <c r="C365" s="41"/>
      <c r="D365" s="219" t="s">
        <v>136</v>
      </c>
      <c r="E365" s="41"/>
      <c r="F365" s="220" t="s">
        <v>800</v>
      </c>
      <c r="G365" s="41"/>
      <c r="H365" s="41"/>
      <c r="I365" s="221"/>
      <c r="J365" s="41"/>
      <c r="K365" s="41"/>
      <c r="L365" s="45"/>
      <c r="M365" s="222"/>
      <c r="N365" s="223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136</v>
      </c>
      <c r="AU365" s="18" t="s">
        <v>83</v>
      </c>
    </row>
    <row r="366" s="2" customFormat="1">
      <c r="A366" s="39"/>
      <c r="B366" s="40"/>
      <c r="C366" s="41"/>
      <c r="D366" s="258" t="s">
        <v>155</v>
      </c>
      <c r="E366" s="41"/>
      <c r="F366" s="259" t="s">
        <v>802</v>
      </c>
      <c r="G366" s="41"/>
      <c r="H366" s="41"/>
      <c r="I366" s="221"/>
      <c r="J366" s="41"/>
      <c r="K366" s="41"/>
      <c r="L366" s="45"/>
      <c r="M366" s="222"/>
      <c r="N366" s="223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155</v>
      </c>
      <c r="AU366" s="18" t="s">
        <v>83</v>
      </c>
    </row>
    <row r="367" s="12" customFormat="1" ht="22.8" customHeight="1">
      <c r="A367" s="12"/>
      <c r="B367" s="190"/>
      <c r="C367" s="191"/>
      <c r="D367" s="192" t="s">
        <v>72</v>
      </c>
      <c r="E367" s="224" t="s">
        <v>803</v>
      </c>
      <c r="F367" s="224" t="s">
        <v>804</v>
      </c>
      <c r="G367" s="191"/>
      <c r="H367" s="191"/>
      <c r="I367" s="194"/>
      <c r="J367" s="225">
        <f>BK367</f>
        <v>0</v>
      </c>
      <c r="K367" s="191"/>
      <c r="L367" s="196"/>
      <c r="M367" s="197"/>
      <c r="N367" s="198"/>
      <c r="O367" s="198"/>
      <c r="P367" s="199">
        <f>SUM(P368:P447)</f>
        <v>0</v>
      </c>
      <c r="Q367" s="198"/>
      <c r="R367" s="199">
        <f>SUM(R368:R447)</f>
        <v>0.31137999999999999</v>
      </c>
      <c r="S367" s="198"/>
      <c r="T367" s="200">
        <f>SUM(T368:T447)</f>
        <v>0.224796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1" t="s">
        <v>83</v>
      </c>
      <c r="AT367" s="202" t="s">
        <v>72</v>
      </c>
      <c r="AU367" s="202" t="s">
        <v>81</v>
      </c>
      <c r="AY367" s="201" t="s">
        <v>127</v>
      </c>
      <c r="BK367" s="203">
        <f>SUM(BK368:BK447)</f>
        <v>0</v>
      </c>
    </row>
    <row r="368" s="2" customFormat="1" ht="16.5" customHeight="1">
      <c r="A368" s="39"/>
      <c r="B368" s="40"/>
      <c r="C368" s="226" t="s">
        <v>805</v>
      </c>
      <c r="D368" s="226" t="s">
        <v>139</v>
      </c>
      <c r="E368" s="227" t="s">
        <v>806</v>
      </c>
      <c r="F368" s="228" t="s">
        <v>807</v>
      </c>
      <c r="G368" s="229" t="s">
        <v>142</v>
      </c>
      <c r="H368" s="230">
        <v>6.7199999999999998</v>
      </c>
      <c r="I368" s="231"/>
      <c r="J368" s="232">
        <f>ROUND(I368*H368,2)</f>
        <v>0</v>
      </c>
      <c r="K368" s="233"/>
      <c r="L368" s="45"/>
      <c r="M368" s="234" t="s">
        <v>19</v>
      </c>
      <c r="N368" s="235" t="s">
        <v>44</v>
      </c>
      <c r="O368" s="85"/>
      <c r="P368" s="215">
        <f>O368*H368</f>
        <v>0</v>
      </c>
      <c r="Q368" s="215">
        <v>0</v>
      </c>
      <c r="R368" s="215">
        <f>Q368*H368</f>
        <v>0</v>
      </c>
      <c r="S368" s="215">
        <v>0.023800000000000002</v>
      </c>
      <c r="T368" s="216">
        <f>S368*H368</f>
        <v>0.159936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7" t="s">
        <v>250</v>
      </c>
      <c r="AT368" s="217" t="s">
        <v>139</v>
      </c>
      <c r="AU368" s="217" t="s">
        <v>83</v>
      </c>
      <c r="AY368" s="18" t="s">
        <v>127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8" t="s">
        <v>81</v>
      </c>
      <c r="BK368" s="218">
        <f>ROUND(I368*H368,2)</f>
        <v>0</v>
      </c>
      <c r="BL368" s="18" t="s">
        <v>250</v>
      </c>
      <c r="BM368" s="217" t="s">
        <v>808</v>
      </c>
    </row>
    <row r="369" s="2" customFormat="1">
      <c r="A369" s="39"/>
      <c r="B369" s="40"/>
      <c r="C369" s="41"/>
      <c r="D369" s="219" t="s">
        <v>136</v>
      </c>
      <c r="E369" s="41"/>
      <c r="F369" s="220" t="s">
        <v>807</v>
      </c>
      <c r="G369" s="41"/>
      <c r="H369" s="41"/>
      <c r="I369" s="221"/>
      <c r="J369" s="41"/>
      <c r="K369" s="41"/>
      <c r="L369" s="45"/>
      <c r="M369" s="222"/>
      <c r="N369" s="223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136</v>
      </c>
      <c r="AU369" s="18" t="s">
        <v>83</v>
      </c>
    </row>
    <row r="370" s="2" customFormat="1">
      <c r="A370" s="39"/>
      <c r="B370" s="40"/>
      <c r="C370" s="41"/>
      <c r="D370" s="258" t="s">
        <v>155</v>
      </c>
      <c r="E370" s="41"/>
      <c r="F370" s="259" t="s">
        <v>809</v>
      </c>
      <c r="G370" s="41"/>
      <c r="H370" s="41"/>
      <c r="I370" s="221"/>
      <c r="J370" s="41"/>
      <c r="K370" s="41"/>
      <c r="L370" s="45"/>
      <c r="M370" s="222"/>
      <c r="N370" s="223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155</v>
      </c>
      <c r="AU370" s="18" t="s">
        <v>83</v>
      </c>
    </row>
    <row r="371" s="15" customFormat="1">
      <c r="A371" s="15"/>
      <c r="B371" s="264"/>
      <c r="C371" s="265"/>
      <c r="D371" s="219" t="s">
        <v>144</v>
      </c>
      <c r="E371" s="266" t="s">
        <v>19</v>
      </c>
      <c r="F371" s="267" t="s">
        <v>810</v>
      </c>
      <c r="G371" s="265"/>
      <c r="H371" s="266" t="s">
        <v>19</v>
      </c>
      <c r="I371" s="268"/>
      <c r="J371" s="265"/>
      <c r="K371" s="265"/>
      <c r="L371" s="269"/>
      <c r="M371" s="270"/>
      <c r="N371" s="271"/>
      <c r="O371" s="271"/>
      <c r="P371" s="271"/>
      <c r="Q371" s="271"/>
      <c r="R371" s="271"/>
      <c r="S371" s="271"/>
      <c r="T371" s="272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3" t="s">
        <v>144</v>
      </c>
      <c r="AU371" s="273" t="s">
        <v>83</v>
      </c>
      <c r="AV371" s="15" t="s">
        <v>81</v>
      </c>
      <c r="AW371" s="15" t="s">
        <v>32</v>
      </c>
      <c r="AX371" s="15" t="s">
        <v>73</v>
      </c>
      <c r="AY371" s="273" t="s">
        <v>127</v>
      </c>
    </row>
    <row r="372" s="13" customFormat="1">
      <c r="A372" s="13"/>
      <c r="B372" s="236"/>
      <c r="C372" s="237"/>
      <c r="D372" s="219" t="s">
        <v>144</v>
      </c>
      <c r="E372" s="238" t="s">
        <v>19</v>
      </c>
      <c r="F372" s="239" t="s">
        <v>811</v>
      </c>
      <c r="G372" s="237"/>
      <c r="H372" s="240">
        <v>2.52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6" t="s">
        <v>144</v>
      </c>
      <c r="AU372" s="246" t="s">
        <v>83</v>
      </c>
      <c r="AV372" s="13" t="s">
        <v>83</v>
      </c>
      <c r="AW372" s="13" t="s">
        <v>32</v>
      </c>
      <c r="AX372" s="13" t="s">
        <v>73</v>
      </c>
      <c r="AY372" s="246" t="s">
        <v>127</v>
      </c>
    </row>
    <row r="373" s="15" customFormat="1">
      <c r="A373" s="15"/>
      <c r="B373" s="264"/>
      <c r="C373" s="265"/>
      <c r="D373" s="219" t="s">
        <v>144</v>
      </c>
      <c r="E373" s="266" t="s">
        <v>19</v>
      </c>
      <c r="F373" s="267" t="s">
        <v>812</v>
      </c>
      <c r="G373" s="265"/>
      <c r="H373" s="266" t="s">
        <v>19</v>
      </c>
      <c r="I373" s="268"/>
      <c r="J373" s="265"/>
      <c r="K373" s="265"/>
      <c r="L373" s="269"/>
      <c r="M373" s="270"/>
      <c r="N373" s="271"/>
      <c r="O373" s="271"/>
      <c r="P373" s="271"/>
      <c r="Q373" s="271"/>
      <c r="R373" s="271"/>
      <c r="S373" s="271"/>
      <c r="T373" s="272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3" t="s">
        <v>144</v>
      </c>
      <c r="AU373" s="273" t="s">
        <v>83</v>
      </c>
      <c r="AV373" s="15" t="s">
        <v>81</v>
      </c>
      <c r="AW373" s="15" t="s">
        <v>32</v>
      </c>
      <c r="AX373" s="15" t="s">
        <v>73</v>
      </c>
      <c r="AY373" s="273" t="s">
        <v>127</v>
      </c>
    </row>
    <row r="374" s="13" customFormat="1">
      <c r="A374" s="13"/>
      <c r="B374" s="236"/>
      <c r="C374" s="237"/>
      <c r="D374" s="219" t="s">
        <v>144</v>
      </c>
      <c r="E374" s="238" t="s">
        <v>19</v>
      </c>
      <c r="F374" s="239" t="s">
        <v>813</v>
      </c>
      <c r="G374" s="237"/>
      <c r="H374" s="240">
        <v>4.2000000000000002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6" t="s">
        <v>144</v>
      </c>
      <c r="AU374" s="246" t="s">
        <v>83</v>
      </c>
      <c r="AV374" s="13" t="s">
        <v>83</v>
      </c>
      <c r="AW374" s="13" t="s">
        <v>32</v>
      </c>
      <c r="AX374" s="13" t="s">
        <v>73</v>
      </c>
      <c r="AY374" s="246" t="s">
        <v>127</v>
      </c>
    </row>
    <row r="375" s="14" customFormat="1">
      <c r="A375" s="14"/>
      <c r="B375" s="247"/>
      <c r="C375" s="248"/>
      <c r="D375" s="219" t="s">
        <v>144</v>
      </c>
      <c r="E375" s="249" t="s">
        <v>19</v>
      </c>
      <c r="F375" s="250" t="s">
        <v>149</v>
      </c>
      <c r="G375" s="248"/>
      <c r="H375" s="251">
        <v>6.7200000000000006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7" t="s">
        <v>144</v>
      </c>
      <c r="AU375" s="257" t="s">
        <v>83</v>
      </c>
      <c r="AV375" s="14" t="s">
        <v>134</v>
      </c>
      <c r="AW375" s="14" t="s">
        <v>32</v>
      </c>
      <c r="AX375" s="14" t="s">
        <v>81</v>
      </c>
      <c r="AY375" s="257" t="s">
        <v>127</v>
      </c>
    </row>
    <row r="376" s="2" customFormat="1" ht="24.15" customHeight="1">
      <c r="A376" s="39"/>
      <c r="B376" s="40"/>
      <c r="C376" s="226" t="s">
        <v>814</v>
      </c>
      <c r="D376" s="226" t="s">
        <v>139</v>
      </c>
      <c r="E376" s="227" t="s">
        <v>815</v>
      </c>
      <c r="F376" s="228" t="s">
        <v>816</v>
      </c>
      <c r="G376" s="229" t="s">
        <v>132</v>
      </c>
      <c r="H376" s="230">
        <v>1</v>
      </c>
      <c r="I376" s="231"/>
      <c r="J376" s="232">
        <f>ROUND(I376*H376,2)</f>
        <v>0</v>
      </c>
      <c r="K376" s="233"/>
      <c r="L376" s="45"/>
      <c r="M376" s="234" t="s">
        <v>19</v>
      </c>
      <c r="N376" s="235" t="s">
        <v>44</v>
      </c>
      <c r="O376" s="85"/>
      <c r="P376" s="215">
        <f>O376*H376</f>
        <v>0</v>
      </c>
      <c r="Q376" s="215">
        <v>0.014500000000000001</v>
      </c>
      <c r="R376" s="215">
        <f>Q376*H376</f>
        <v>0.014500000000000001</v>
      </c>
      <c r="S376" s="215">
        <v>0</v>
      </c>
      <c r="T376" s="216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7" t="s">
        <v>250</v>
      </c>
      <c r="AT376" s="217" t="s">
        <v>139</v>
      </c>
      <c r="AU376" s="217" t="s">
        <v>83</v>
      </c>
      <c r="AY376" s="18" t="s">
        <v>127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8" t="s">
        <v>81</v>
      </c>
      <c r="BK376" s="218">
        <f>ROUND(I376*H376,2)</f>
        <v>0</v>
      </c>
      <c r="BL376" s="18" t="s">
        <v>250</v>
      </c>
      <c r="BM376" s="217" t="s">
        <v>817</v>
      </c>
    </row>
    <row r="377" s="2" customFormat="1">
      <c r="A377" s="39"/>
      <c r="B377" s="40"/>
      <c r="C377" s="41"/>
      <c r="D377" s="219" t="s">
        <v>136</v>
      </c>
      <c r="E377" s="41"/>
      <c r="F377" s="220" t="s">
        <v>816</v>
      </c>
      <c r="G377" s="41"/>
      <c r="H377" s="41"/>
      <c r="I377" s="221"/>
      <c r="J377" s="41"/>
      <c r="K377" s="41"/>
      <c r="L377" s="45"/>
      <c r="M377" s="222"/>
      <c r="N377" s="223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136</v>
      </c>
      <c r="AU377" s="18" t="s">
        <v>83</v>
      </c>
    </row>
    <row r="378" s="2" customFormat="1">
      <c r="A378" s="39"/>
      <c r="B378" s="40"/>
      <c r="C378" s="41"/>
      <c r="D378" s="258" t="s">
        <v>155</v>
      </c>
      <c r="E378" s="41"/>
      <c r="F378" s="259" t="s">
        <v>818</v>
      </c>
      <c r="G378" s="41"/>
      <c r="H378" s="41"/>
      <c r="I378" s="221"/>
      <c r="J378" s="41"/>
      <c r="K378" s="41"/>
      <c r="L378" s="45"/>
      <c r="M378" s="222"/>
      <c r="N378" s="223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155</v>
      </c>
      <c r="AU378" s="18" t="s">
        <v>83</v>
      </c>
    </row>
    <row r="379" s="2" customFormat="1" ht="24.15" customHeight="1">
      <c r="A379" s="39"/>
      <c r="B379" s="40"/>
      <c r="C379" s="226" t="s">
        <v>819</v>
      </c>
      <c r="D379" s="226" t="s">
        <v>139</v>
      </c>
      <c r="E379" s="227" t="s">
        <v>820</v>
      </c>
      <c r="F379" s="228" t="s">
        <v>821</v>
      </c>
      <c r="G379" s="229" t="s">
        <v>132</v>
      </c>
      <c r="H379" s="230">
        <v>4</v>
      </c>
      <c r="I379" s="231"/>
      <c r="J379" s="232">
        <f>ROUND(I379*H379,2)</f>
        <v>0</v>
      </c>
      <c r="K379" s="233"/>
      <c r="L379" s="45"/>
      <c r="M379" s="234" t="s">
        <v>19</v>
      </c>
      <c r="N379" s="235" t="s">
        <v>44</v>
      </c>
      <c r="O379" s="85"/>
      <c r="P379" s="215">
        <f>O379*H379</f>
        <v>0</v>
      </c>
      <c r="Q379" s="215">
        <v>0.022700000000000001</v>
      </c>
      <c r="R379" s="215">
        <f>Q379*H379</f>
        <v>0.090800000000000006</v>
      </c>
      <c r="S379" s="215">
        <v>0</v>
      </c>
      <c r="T379" s="21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7" t="s">
        <v>250</v>
      </c>
      <c r="AT379" s="217" t="s">
        <v>139</v>
      </c>
      <c r="AU379" s="217" t="s">
        <v>83</v>
      </c>
      <c r="AY379" s="18" t="s">
        <v>127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8" t="s">
        <v>81</v>
      </c>
      <c r="BK379" s="218">
        <f>ROUND(I379*H379,2)</f>
        <v>0</v>
      </c>
      <c r="BL379" s="18" t="s">
        <v>250</v>
      </c>
      <c r="BM379" s="217" t="s">
        <v>822</v>
      </c>
    </row>
    <row r="380" s="2" customFormat="1">
      <c r="A380" s="39"/>
      <c r="B380" s="40"/>
      <c r="C380" s="41"/>
      <c r="D380" s="219" t="s">
        <v>136</v>
      </c>
      <c r="E380" s="41"/>
      <c r="F380" s="220" t="s">
        <v>821</v>
      </c>
      <c r="G380" s="41"/>
      <c r="H380" s="41"/>
      <c r="I380" s="221"/>
      <c r="J380" s="41"/>
      <c r="K380" s="41"/>
      <c r="L380" s="45"/>
      <c r="M380" s="222"/>
      <c r="N380" s="223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136</v>
      </c>
      <c r="AU380" s="18" t="s">
        <v>83</v>
      </c>
    </row>
    <row r="381" s="2" customFormat="1">
      <c r="A381" s="39"/>
      <c r="B381" s="40"/>
      <c r="C381" s="41"/>
      <c r="D381" s="258" t="s">
        <v>155</v>
      </c>
      <c r="E381" s="41"/>
      <c r="F381" s="259" t="s">
        <v>823</v>
      </c>
      <c r="G381" s="41"/>
      <c r="H381" s="41"/>
      <c r="I381" s="221"/>
      <c r="J381" s="41"/>
      <c r="K381" s="41"/>
      <c r="L381" s="45"/>
      <c r="M381" s="222"/>
      <c r="N381" s="223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155</v>
      </c>
      <c r="AU381" s="18" t="s">
        <v>83</v>
      </c>
    </row>
    <row r="382" s="2" customFormat="1" ht="24.15" customHeight="1">
      <c r="A382" s="39"/>
      <c r="B382" s="40"/>
      <c r="C382" s="226" t="s">
        <v>824</v>
      </c>
      <c r="D382" s="226" t="s">
        <v>139</v>
      </c>
      <c r="E382" s="227" t="s">
        <v>825</v>
      </c>
      <c r="F382" s="228" t="s">
        <v>826</v>
      </c>
      <c r="G382" s="229" t="s">
        <v>132</v>
      </c>
      <c r="H382" s="230">
        <v>1</v>
      </c>
      <c r="I382" s="231"/>
      <c r="J382" s="232">
        <f>ROUND(I382*H382,2)</f>
        <v>0</v>
      </c>
      <c r="K382" s="233"/>
      <c r="L382" s="45"/>
      <c r="M382" s="234" t="s">
        <v>19</v>
      </c>
      <c r="N382" s="235" t="s">
        <v>44</v>
      </c>
      <c r="O382" s="85"/>
      <c r="P382" s="215">
        <f>O382*H382</f>
        <v>0</v>
      </c>
      <c r="Q382" s="215">
        <v>0.021760000000000002</v>
      </c>
      <c r="R382" s="215">
        <f>Q382*H382</f>
        <v>0.021760000000000002</v>
      </c>
      <c r="S382" s="215">
        <v>0</v>
      </c>
      <c r="T382" s="216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7" t="s">
        <v>250</v>
      </c>
      <c r="AT382" s="217" t="s">
        <v>139</v>
      </c>
      <c r="AU382" s="217" t="s">
        <v>83</v>
      </c>
      <c r="AY382" s="18" t="s">
        <v>127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8" t="s">
        <v>81</v>
      </c>
      <c r="BK382" s="218">
        <f>ROUND(I382*H382,2)</f>
        <v>0</v>
      </c>
      <c r="BL382" s="18" t="s">
        <v>250</v>
      </c>
      <c r="BM382" s="217" t="s">
        <v>827</v>
      </c>
    </row>
    <row r="383" s="2" customFormat="1">
      <c r="A383" s="39"/>
      <c r="B383" s="40"/>
      <c r="C383" s="41"/>
      <c r="D383" s="219" t="s">
        <v>136</v>
      </c>
      <c r="E383" s="41"/>
      <c r="F383" s="220" t="s">
        <v>826</v>
      </c>
      <c r="G383" s="41"/>
      <c r="H383" s="41"/>
      <c r="I383" s="221"/>
      <c r="J383" s="41"/>
      <c r="K383" s="41"/>
      <c r="L383" s="45"/>
      <c r="M383" s="222"/>
      <c r="N383" s="223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136</v>
      </c>
      <c r="AU383" s="18" t="s">
        <v>83</v>
      </c>
    </row>
    <row r="384" s="2" customFormat="1">
      <c r="A384" s="39"/>
      <c r="B384" s="40"/>
      <c r="C384" s="41"/>
      <c r="D384" s="258" t="s">
        <v>155</v>
      </c>
      <c r="E384" s="41"/>
      <c r="F384" s="259" t="s">
        <v>828</v>
      </c>
      <c r="G384" s="41"/>
      <c r="H384" s="41"/>
      <c r="I384" s="221"/>
      <c r="J384" s="41"/>
      <c r="K384" s="41"/>
      <c r="L384" s="45"/>
      <c r="M384" s="222"/>
      <c r="N384" s="223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155</v>
      </c>
      <c r="AU384" s="18" t="s">
        <v>83</v>
      </c>
    </row>
    <row r="385" s="2" customFormat="1" ht="24.15" customHeight="1">
      <c r="A385" s="39"/>
      <c r="B385" s="40"/>
      <c r="C385" s="226" t="s">
        <v>829</v>
      </c>
      <c r="D385" s="226" t="s">
        <v>139</v>
      </c>
      <c r="E385" s="227" t="s">
        <v>830</v>
      </c>
      <c r="F385" s="228" t="s">
        <v>831</v>
      </c>
      <c r="G385" s="229" t="s">
        <v>132</v>
      </c>
      <c r="H385" s="230">
        <v>3</v>
      </c>
      <c r="I385" s="231"/>
      <c r="J385" s="232">
        <f>ROUND(I385*H385,2)</f>
        <v>0</v>
      </c>
      <c r="K385" s="233"/>
      <c r="L385" s="45"/>
      <c r="M385" s="234" t="s">
        <v>19</v>
      </c>
      <c r="N385" s="235" t="s">
        <v>44</v>
      </c>
      <c r="O385" s="85"/>
      <c r="P385" s="215">
        <f>O385*H385</f>
        <v>0</v>
      </c>
      <c r="Q385" s="215">
        <v>0.02828</v>
      </c>
      <c r="R385" s="215">
        <f>Q385*H385</f>
        <v>0.084839999999999999</v>
      </c>
      <c r="S385" s="215">
        <v>0</v>
      </c>
      <c r="T385" s="216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7" t="s">
        <v>250</v>
      </c>
      <c r="AT385" s="217" t="s">
        <v>139</v>
      </c>
      <c r="AU385" s="217" t="s">
        <v>83</v>
      </c>
      <c r="AY385" s="18" t="s">
        <v>127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8" t="s">
        <v>81</v>
      </c>
      <c r="BK385" s="218">
        <f>ROUND(I385*H385,2)</f>
        <v>0</v>
      </c>
      <c r="BL385" s="18" t="s">
        <v>250</v>
      </c>
      <c r="BM385" s="217" t="s">
        <v>832</v>
      </c>
    </row>
    <row r="386" s="2" customFormat="1">
      <c r="A386" s="39"/>
      <c r="B386" s="40"/>
      <c r="C386" s="41"/>
      <c r="D386" s="219" t="s">
        <v>136</v>
      </c>
      <c r="E386" s="41"/>
      <c r="F386" s="220" t="s">
        <v>831</v>
      </c>
      <c r="G386" s="41"/>
      <c r="H386" s="41"/>
      <c r="I386" s="221"/>
      <c r="J386" s="41"/>
      <c r="K386" s="41"/>
      <c r="L386" s="45"/>
      <c r="M386" s="222"/>
      <c r="N386" s="223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136</v>
      </c>
      <c r="AU386" s="18" t="s">
        <v>83</v>
      </c>
    </row>
    <row r="387" s="2" customFormat="1">
      <c r="A387" s="39"/>
      <c r="B387" s="40"/>
      <c r="C387" s="41"/>
      <c r="D387" s="258" t="s">
        <v>155</v>
      </c>
      <c r="E387" s="41"/>
      <c r="F387" s="259" t="s">
        <v>833</v>
      </c>
      <c r="G387" s="41"/>
      <c r="H387" s="41"/>
      <c r="I387" s="221"/>
      <c r="J387" s="41"/>
      <c r="K387" s="41"/>
      <c r="L387" s="45"/>
      <c r="M387" s="222"/>
      <c r="N387" s="223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155</v>
      </c>
      <c r="AU387" s="18" t="s">
        <v>83</v>
      </c>
    </row>
    <row r="388" s="2" customFormat="1" ht="24.15" customHeight="1">
      <c r="A388" s="39"/>
      <c r="B388" s="40"/>
      <c r="C388" s="226" t="s">
        <v>834</v>
      </c>
      <c r="D388" s="226" t="s">
        <v>139</v>
      </c>
      <c r="E388" s="227" t="s">
        <v>835</v>
      </c>
      <c r="F388" s="228" t="s">
        <v>836</v>
      </c>
      <c r="G388" s="229" t="s">
        <v>132</v>
      </c>
      <c r="H388" s="230">
        <v>1</v>
      </c>
      <c r="I388" s="231"/>
      <c r="J388" s="232">
        <f>ROUND(I388*H388,2)</f>
        <v>0</v>
      </c>
      <c r="K388" s="233"/>
      <c r="L388" s="45"/>
      <c r="M388" s="234" t="s">
        <v>19</v>
      </c>
      <c r="N388" s="235" t="s">
        <v>44</v>
      </c>
      <c r="O388" s="85"/>
      <c r="P388" s="215">
        <f>O388*H388</f>
        <v>0</v>
      </c>
      <c r="Q388" s="215">
        <v>0.034799999999999998</v>
      </c>
      <c r="R388" s="215">
        <f>Q388*H388</f>
        <v>0.034799999999999998</v>
      </c>
      <c r="S388" s="215">
        <v>0</v>
      </c>
      <c r="T388" s="216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7" t="s">
        <v>250</v>
      </c>
      <c r="AT388" s="217" t="s">
        <v>139</v>
      </c>
      <c r="AU388" s="217" t="s">
        <v>83</v>
      </c>
      <c r="AY388" s="18" t="s">
        <v>127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8" t="s">
        <v>81</v>
      </c>
      <c r="BK388" s="218">
        <f>ROUND(I388*H388,2)</f>
        <v>0</v>
      </c>
      <c r="BL388" s="18" t="s">
        <v>250</v>
      </c>
      <c r="BM388" s="217" t="s">
        <v>837</v>
      </c>
    </row>
    <row r="389" s="2" customFormat="1">
      <c r="A389" s="39"/>
      <c r="B389" s="40"/>
      <c r="C389" s="41"/>
      <c r="D389" s="219" t="s">
        <v>136</v>
      </c>
      <c r="E389" s="41"/>
      <c r="F389" s="220" t="s">
        <v>836</v>
      </c>
      <c r="G389" s="41"/>
      <c r="H389" s="41"/>
      <c r="I389" s="221"/>
      <c r="J389" s="41"/>
      <c r="K389" s="41"/>
      <c r="L389" s="45"/>
      <c r="M389" s="222"/>
      <c r="N389" s="223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136</v>
      </c>
      <c r="AU389" s="18" t="s">
        <v>83</v>
      </c>
    </row>
    <row r="390" s="2" customFormat="1">
      <c r="A390" s="39"/>
      <c r="B390" s="40"/>
      <c r="C390" s="41"/>
      <c r="D390" s="258" t="s">
        <v>155</v>
      </c>
      <c r="E390" s="41"/>
      <c r="F390" s="259" t="s">
        <v>838</v>
      </c>
      <c r="G390" s="41"/>
      <c r="H390" s="41"/>
      <c r="I390" s="221"/>
      <c r="J390" s="41"/>
      <c r="K390" s="41"/>
      <c r="L390" s="45"/>
      <c r="M390" s="222"/>
      <c r="N390" s="223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155</v>
      </c>
      <c r="AU390" s="18" t="s">
        <v>83</v>
      </c>
    </row>
    <row r="391" s="2" customFormat="1" ht="24.15" customHeight="1">
      <c r="A391" s="39"/>
      <c r="B391" s="40"/>
      <c r="C391" s="226" t="s">
        <v>839</v>
      </c>
      <c r="D391" s="226" t="s">
        <v>139</v>
      </c>
      <c r="E391" s="227" t="s">
        <v>840</v>
      </c>
      <c r="F391" s="228" t="s">
        <v>841</v>
      </c>
      <c r="G391" s="229" t="s">
        <v>132</v>
      </c>
      <c r="H391" s="230">
        <v>1</v>
      </c>
      <c r="I391" s="231"/>
      <c r="J391" s="232">
        <f>ROUND(I391*H391,2)</f>
        <v>0</v>
      </c>
      <c r="K391" s="233"/>
      <c r="L391" s="45"/>
      <c r="M391" s="234" t="s">
        <v>19</v>
      </c>
      <c r="N391" s="235" t="s">
        <v>44</v>
      </c>
      <c r="O391" s="85"/>
      <c r="P391" s="215">
        <f>O391*H391</f>
        <v>0</v>
      </c>
      <c r="Q391" s="215">
        <v>0.041320000000000003</v>
      </c>
      <c r="R391" s="215">
        <f>Q391*H391</f>
        <v>0.041320000000000003</v>
      </c>
      <c r="S391" s="215">
        <v>0</v>
      </c>
      <c r="T391" s="216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7" t="s">
        <v>250</v>
      </c>
      <c r="AT391" s="217" t="s">
        <v>139</v>
      </c>
      <c r="AU391" s="217" t="s">
        <v>83</v>
      </c>
      <c r="AY391" s="18" t="s">
        <v>127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8" t="s">
        <v>81</v>
      </c>
      <c r="BK391" s="218">
        <f>ROUND(I391*H391,2)</f>
        <v>0</v>
      </c>
      <c r="BL391" s="18" t="s">
        <v>250</v>
      </c>
      <c r="BM391" s="217" t="s">
        <v>842</v>
      </c>
    </row>
    <row r="392" s="2" customFormat="1">
      <c r="A392" s="39"/>
      <c r="B392" s="40"/>
      <c r="C392" s="41"/>
      <c r="D392" s="219" t="s">
        <v>136</v>
      </c>
      <c r="E392" s="41"/>
      <c r="F392" s="220" t="s">
        <v>841</v>
      </c>
      <c r="G392" s="41"/>
      <c r="H392" s="41"/>
      <c r="I392" s="221"/>
      <c r="J392" s="41"/>
      <c r="K392" s="41"/>
      <c r="L392" s="45"/>
      <c r="M392" s="222"/>
      <c r="N392" s="223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136</v>
      </c>
      <c r="AU392" s="18" t="s">
        <v>83</v>
      </c>
    </row>
    <row r="393" s="2" customFormat="1">
      <c r="A393" s="39"/>
      <c r="B393" s="40"/>
      <c r="C393" s="41"/>
      <c r="D393" s="258" t="s">
        <v>155</v>
      </c>
      <c r="E393" s="41"/>
      <c r="F393" s="259" t="s">
        <v>843</v>
      </c>
      <c r="G393" s="41"/>
      <c r="H393" s="41"/>
      <c r="I393" s="221"/>
      <c r="J393" s="41"/>
      <c r="K393" s="41"/>
      <c r="L393" s="45"/>
      <c r="M393" s="222"/>
      <c r="N393" s="223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155</v>
      </c>
      <c r="AU393" s="18" t="s">
        <v>83</v>
      </c>
    </row>
    <row r="394" s="2" customFormat="1" ht="16.5" customHeight="1">
      <c r="A394" s="39"/>
      <c r="B394" s="40"/>
      <c r="C394" s="226" t="s">
        <v>844</v>
      </c>
      <c r="D394" s="226" t="s">
        <v>139</v>
      </c>
      <c r="E394" s="227" t="s">
        <v>845</v>
      </c>
      <c r="F394" s="228" t="s">
        <v>846</v>
      </c>
      <c r="G394" s="229" t="s">
        <v>132</v>
      </c>
      <c r="H394" s="230">
        <v>2</v>
      </c>
      <c r="I394" s="231"/>
      <c r="J394" s="232">
        <f>ROUND(I394*H394,2)</f>
        <v>0</v>
      </c>
      <c r="K394" s="233"/>
      <c r="L394" s="45"/>
      <c r="M394" s="234" t="s">
        <v>19</v>
      </c>
      <c r="N394" s="235" t="s">
        <v>44</v>
      </c>
      <c r="O394" s="85"/>
      <c r="P394" s="215">
        <f>O394*H394</f>
        <v>0</v>
      </c>
      <c r="Q394" s="215">
        <v>8.0000000000000007E-05</v>
      </c>
      <c r="R394" s="215">
        <f>Q394*H394</f>
        <v>0.00016000000000000001</v>
      </c>
      <c r="S394" s="215">
        <v>0.024930000000000001</v>
      </c>
      <c r="T394" s="216">
        <f>S394*H394</f>
        <v>0.049860000000000002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7" t="s">
        <v>250</v>
      </c>
      <c r="AT394" s="217" t="s">
        <v>139</v>
      </c>
      <c r="AU394" s="217" t="s">
        <v>83</v>
      </c>
      <c r="AY394" s="18" t="s">
        <v>127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8" t="s">
        <v>81</v>
      </c>
      <c r="BK394" s="218">
        <f>ROUND(I394*H394,2)</f>
        <v>0</v>
      </c>
      <c r="BL394" s="18" t="s">
        <v>250</v>
      </c>
      <c r="BM394" s="217" t="s">
        <v>847</v>
      </c>
    </row>
    <row r="395" s="2" customFormat="1">
      <c r="A395" s="39"/>
      <c r="B395" s="40"/>
      <c r="C395" s="41"/>
      <c r="D395" s="219" t="s">
        <v>136</v>
      </c>
      <c r="E395" s="41"/>
      <c r="F395" s="220" t="s">
        <v>846</v>
      </c>
      <c r="G395" s="41"/>
      <c r="H395" s="41"/>
      <c r="I395" s="221"/>
      <c r="J395" s="41"/>
      <c r="K395" s="41"/>
      <c r="L395" s="45"/>
      <c r="M395" s="222"/>
      <c r="N395" s="223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136</v>
      </c>
      <c r="AU395" s="18" t="s">
        <v>83</v>
      </c>
    </row>
    <row r="396" s="2" customFormat="1">
      <c r="A396" s="39"/>
      <c r="B396" s="40"/>
      <c r="C396" s="41"/>
      <c r="D396" s="258" t="s">
        <v>155</v>
      </c>
      <c r="E396" s="41"/>
      <c r="F396" s="259" t="s">
        <v>848</v>
      </c>
      <c r="G396" s="41"/>
      <c r="H396" s="41"/>
      <c r="I396" s="221"/>
      <c r="J396" s="41"/>
      <c r="K396" s="41"/>
      <c r="L396" s="45"/>
      <c r="M396" s="222"/>
      <c r="N396" s="223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155</v>
      </c>
      <c r="AU396" s="18" t="s">
        <v>83</v>
      </c>
    </row>
    <row r="397" s="2" customFormat="1" ht="16.5" customHeight="1">
      <c r="A397" s="39"/>
      <c r="B397" s="40"/>
      <c r="C397" s="226" t="s">
        <v>849</v>
      </c>
      <c r="D397" s="226" t="s">
        <v>139</v>
      </c>
      <c r="E397" s="227" t="s">
        <v>850</v>
      </c>
      <c r="F397" s="228" t="s">
        <v>851</v>
      </c>
      <c r="G397" s="229" t="s">
        <v>132</v>
      </c>
      <c r="H397" s="230">
        <v>1</v>
      </c>
      <c r="I397" s="231"/>
      <c r="J397" s="232">
        <f>ROUND(I397*H397,2)</f>
        <v>0</v>
      </c>
      <c r="K397" s="233"/>
      <c r="L397" s="45"/>
      <c r="M397" s="234" t="s">
        <v>19</v>
      </c>
      <c r="N397" s="235" t="s">
        <v>44</v>
      </c>
      <c r="O397" s="85"/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7" t="s">
        <v>250</v>
      </c>
      <c r="AT397" s="217" t="s">
        <v>139</v>
      </c>
      <c r="AU397" s="217" t="s">
        <v>83</v>
      </c>
      <c r="AY397" s="18" t="s">
        <v>127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8" t="s">
        <v>81</v>
      </c>
      <c r="BK397" s="218">
        <f>ROUND(I397*H397,2)</f>
        <v>0</v>
      </c>
      <c r="BL397" s="18" t="s">
        <v>250</v>
      </c>
      <c r="BM397" s="217" t="s">
        <v>852</v>
      </c>
    </row>
    <row r="398" s="2" customFormat="1">
      <c r="A398" s="39"/>
      <c r="B398" s="40"/>
      <c r="C398" s="41"/>
      <c r="D398" s="219" t="s">
        <v>136</v>
      </c>
      <c r="E398" s="41"/>
      <c r="F398" s="220" t="s">
        <v>851</v>
      </c>
      <c r="G398" s="41"/>
      <c r="H398" s="41"/>
      <c r="I398" s="221"/>
      <c r="J398" s="41"/>
      <c r="K398" s="41"/>
      <c r="L398" s="45"/>
      <c r="M398" s="222"/>
      <c r="N398" s="223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136</v>
      </c>
      <c r="AU398" s="18" t="s">
        <v>83</v>
      </c>
    </row>
    <row r="399" s="2" customFormat="1">
      <c r="A399" s="39"/>
      <c r="B399" s="40"/>
      <c r="C399" s="41"/>
      <c r="D399" s="258" t="s">
        <v>155</v>
      </c>
      <c r="E399" s="41"/>
      <c r="F399" s="259" t="s">
        <v>853</v>
      </c>
      <c r="G399" s="41"/>
      <c r="H399" s="41"/>
      <c r="I399" s="221"/>
      <c r="J399" s="41"/>
      <c r="K399" s="41"/>
      <c r="L399" s="45"/>
      <c r="M399" s="222"/>
      <c r="N399" s="223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155</v>
      </c>
      <c r="AU399" s="18" t="s">
        <v>83</v>
      </c>
    </row>
    <row r="400" s="2" customFormat="1" ht="16.5" customHeight="1">
      <c r="A400" s="39"/>
      <c r="B400" s="40"/>
      <c r="C400" s="204" t="s">
        <v>854</v>
      </c>
      <c r="D400" s="204" t="s">
        <v>129</v>
      </c>
      <c r="E400" s="205" t="s">
        <v>855</v>
      </c>
      <c r="F400" s="206" t="s">
        <v>856</v>
      </c>
      <c r="G400" s="207" t="s">
        <v>132</v>
      </c>
      <c r="H400" s="208">
        <v>1</v>
      </c>
      <c r="I400" s="209"/>
      <c r="J400" s="210">
        <f>ROUND(I400*H400,2)</f>
        <v>0</v>
      </c>
      <c r="K400" s="211"/>
      <c r="L400" s="212"/>
      <c r="M400" s="213" t="s">
        <v>19</v>
      </c>
      <c r="N400" s="214" t="s">
        <v>44</v>
      </c>
      <c r="O400" s="85"/>
      <c r="P400" s="215">
        <f>O400*H400</f>
        <v>0</v>
      </c>
      <c r="Q400" s="215">
        <v>0.023</v>
      </c>
      <c r="R400" s="215">
        <f>Q400*H400</f>
        <v>0.023</v>
      </c>
      <c r="S400" s="215">
        <v>0</v>
      </c>
      <c r="T400" s="216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7" t="s">
        <v>255</v>
      </c>
      <c r="AT400" s="217" t="s">
        <v>129</v>
      </c>
      <c r="AU400" s="217" t="s">
        <v>83</v>
      </c>
      <c r="AY400" s="18" t="s">
        <v>127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8" t="s">
        <v>81</v>
      </c>
      <c r="BK400" s="218">
        <f>ROUND(I400*H400,2)</f>
        <v>0</v>
      </c>
      <c r="BL400" s="18" t="s">
        <v>250</v>
      </c>
      <c r="BM400" s="217" t="s">
        <v>857</v>
      </c>
    </row>
    <row r="401" s="2" customFormat="1">
      <c r="A401" s="39"/>
      <c r="B401" s="40"/>
      <c r="C401" s="41"/>
      <c r="D401" s="219" t="s">
        <v>136</v>
      </c>
      <c r="E401" s="41"/>
      <c r="F401" s="220" t="s">
        <v>856</v>
      </c>
      <c r="G401" s="41"/>
      <c r="H401" s="41"/>
      <c r="I401" s="221"/>
      <c r="J401" s="41"/>
      <c r="K401" s="41"/>
      <c r="L401" s="45"/>
      <c r="M401" s="222"/>
      <c r="N401" s="223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136</v>
      </c>
      <c r="AU401" s="18" t="s">
        <v>83</v>
      </c>
    </row>
    <row r="402" s="2" customFormat="1" ht="16.5" customHeight="1">
      <c r="A402" s="39"/>
      <c r="B402" s="40"/>
      <c r="C402" s="226" t="s">
        <v>858</v>
      </c>
      <c r="D402" s="226" t="s">
        <v>139</v>
      </c>
      <c r="E402" s="227" t="s">
        <v>859</v>
      </c>
      <c r="F402" s="228" t="s">
        <v>860</v>
      </c>
      <c r="G402" s="229" t="s">
        <v>132</v>
      </c>
      <c r="H402" s="230">
        <v>20</v>
      </c>
      <c r="I402" s="231"/>
      <c r="J402" s="232">
        <f>ROUND(I402*H402,2)</f>
        <v>0</v>
      </c>
      <c r="K402" s="233"/>
      <c r="L402" s="45"/>
      <c r="M402" s="234" t="s">
        <v>19</v>
      </c>
      <c r="N402" s="235" t="s">
        <v>44</v>
      </c>
      <c r="O402" s="85"/>
      <c r="P402" s="215">
        <f>O402*H402</f>
        <v>0</v>
      </c>
      <c r="Q402" s="215">
        <v>1.0000000000000001E-05</v>
      </c>
      <c r="R402" s="215">
        <f>Q402*H402</f>
        <v>0.00020000000000000001</v>
      </c>
      <c r="S402" s="215">
        <v>0.00075000000000000002</v>
      </c>
      <c r="T402" s="216">
        <f>S402*H402</f>
        <v>0.014999999999999999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7" t="s">
        <v>250</v>
      </c>
      <c r="AT402" s="217" t="s">
        <v>139</v>
      </c>
      <c r="AU402" s="217" t="s">
        <v>83</v>
      </c>
      <c r="AY402" s="18" t="s">
        <v>127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8" t="s">
        <v>81</v>
      </c>
      <c r="BK402" s="218">
        <f>ROUND(I402*H402,2)</f>
        <v>0</v>
      </c>
      <c r="BL402" s="18" t="s">
        <v>250</v>
      </c>
      <c r="BM402" s="217" t="s">
        <v>861</v>
      </c>
    </row>
    <row r="403" s="2" customFormat="1">
      <c r="A403" s="39"/>
      <c r="B403" s="40"/>
      <c r="C403" s="41"/>
      <c r="D403" s="219" t="s">
        <v>136</v>
      </c>
      <c r="E403" s="41"/>
      <c r="F403" s="220" t="s">
        <v>860</v>
      </c>
      <c r="G403" s="41"/>
      <c r="H403" s="41"/>
      <c r="I403" s="221"/>
      <c r="J403" s="41"/>
      <c r="K403" s="41"/>
      <c r="L403" s="45"/>
      <c r="M403" s="222"/>
      <c r="N403" s="223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136</v>
      </c>
      <c r="AU403" s="18" t="s">
        <v>83</v>
      </c>
    </row>
    <row r="404" s="2" customFormat="1">
      <c r="A404" s="39"/>
      <c r="B404" s="40"/>
      <c r="C404" s="41"/>
      <c r="D404" s="258" t="s">
        <v>155</v>
      </c>
      <c r="E404" s="41"/>
      <c r="F404" s="259" t="s">
        <v>862</v>
      </c>
      <c r="G404" s="41"/>
      <c r="H404" s="41"/>
      <c r="I404" s="221"/>
      <c r="J404" s="41"/>
      <c r="K404" s="41"/>
      <c r="L404" s="45"/>
      <c r="M404" s="222"/>
      <c r="N404" s="223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155</v>
      </c>
      <c r="AU404" s="18" t="s">
        <v>83</v>
      </c>
    </row>
    <row r="405" s="2" customFormat="1" ht="16.5" customHeight="1">
      <c r="A405" s="39"/>
      <c r="B405" s="40"/>
      <c r="C405" s="226" t="s">
        <v>863</v>
      </c>
      <c r="D405" s="226" t="s">
        <v>139</v>
      </c>
      <c r="E405" s="227" t="s">
        <v>864</v>
      </c>
      <c r="F405" s="228" t="s">
        <v>865</v>
      </c>
      <c r="G405" s="229" t="s">
        <v>142</v>
      </c>
      <c r="H405" s="230">
        <v>9.1199999999999992</v>
      </c>
      <c r="I405" s="231"/>
      <c r="J405" s="232">
        <f>ROUND(I405*H405,2)</f>
        <v>0</v>
      </c>
      <c r="K405" s="233"/>
      <c r="L405" s="45"/>
      <c r="M405" s="234" t="s">
        <v>19</v>
      </c>
      <c r="N405" s="235" t="s">
        <v>44</v>
      </c>
      <c r="O405" s="85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7" t="s">
        <v>250</v>
      </c>
      <c r="AT405" s="217" t="s">
        <v>139</v>
      </c>
      <c r="AU405" s="217" t="s">
        <v>83</v>
      </c>
      <c r="AY405" s="18" t="s">
        <v>127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8" t="s">
        <v>81</v>
      </c>
      <c r="BK405" s="218">
        <f>ROUND(I405*H405,2)</f>
        <v>0</v>
      </c>
      <c r="BL405" s="18" t="s">
        <v>250</v>
      </c>
      <c r="BM405" s="217" t="s">
        <v>866</v>
      </c>
    </row>
    <row r="406" s="2" customFormat="1">
      <c r="A406" s="39"/>
      <c r="B406" s="40"/>
      <c r="C406" s="41"/>
      <c r="D406" s="219" t="s">
        <v>136</v>
      </c>
      <c r="E406" s="41"/>
      <c r="F406" s="220" t="s">
        <v>865</v>
      </c>
      <c r="G406" s="41"/>
      <c r="H406" s="41"/>
      <c r="I406" s="221"/>
      <c r="J406" s="41"/>
      <c r="K406" s="41"/>
      <c r="L406" s="45"/>
      <c r="M406" s="222"/>
      <c r="N406" s="223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136</v>
      </c>
      <c r="AU406" s="18" t="s">
        <v>83</v>
      </c>
    </row>
    <row r="407" s="2" customFormat="1">
      <c r="A407" s="39"/>
      <c r="B407" s="40"/>
      <c r="C407" s="41"/>
      <c r="D407" s="258" t="s">
        <v>155</v>
      </c>
      <c r="E407" s="41"/>
      <c r="F407" s="259" t="s">
        <v>867</v>
      </c>
      <c r="G407" s="41"/>
      <c r="H407" s="41"/>
      <c r="I407" s="221"/>
      <c r="J407" s="41"/>
      <c r="K407" s="41"/>
      <c r="L407" s="45"/>
      <c r="M407" s="222"/>
      <c r="N407" s="223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155</v>
      </c>
      <c r="AU407" s="18" t="s">
        <v>83</v>
      </c>
    </row>
    <row r="408" s="15" customFormat="1">
      <c r="A408" s="15"/>
      <c r="B408" s="264"/>
      <c r="C408" s="265"/>
      <c r="D408" s="219" t="s">
        <v>144</v>
      </c>
      <c r="E408" s="266" t="s">
        <v>19</v>
      </c>
      <c r="F408" s="267" t="s">
        <v>810</v>
      </c>
      <c r="G408" s="265"/>
      <c r="H408" s="266" t="s">
        <v>19</v>
      </c>
      <c r="I408" s="268"/>
      <c r="J408" s="265"/>
      <c r="K408" s="265"/>
      <c r="L408" s="269"/>
      <c r="M408" s="270"/>
      <c r="N408" s="271"/>
      <c r="O408" s="271"/>
      <c r="P408" s="271"/>
      <c r="Q408" s="271"/>
      <c r="R408" s="271"/>
      <c r="S408" s="271"/>
      <c r="T408" s="272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3" t="s">
        <v>144</v>
      </c>
      <c r="AU408" s="273" t="s">
        <v>83</v>
      </c>
      <c r="AV408" s="15" t="s">
        <v>81</v>
      </c>
      <c r="AW408" s="15" t="s">
        <v>32</v>
      </c>
      <c r="AX408" s="15" t="s">
        <v>73</v>
      </c>
      <c r="AY408" s="273" t="s">
        <v>127</v>
      </c>
    </row>
    <row r="409" s="13" customFormat="1">
      <c r="A409" s="13"/>
      <c r="B409" s="236"/>
      <c r="C409" s="237"/>
      <c r="D409" s="219" t="s">
        <v>144</v>
      </c>
      <c r="E409" s="238" t="s">
        <v>19</v>
      </c>
      <c r="F409" s="239" t="s">
        <v>811</v>
      </c>
      <c r="G409" s="237"/>
      <c r="H409" s="240">
        <v>2.52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6" t="s">
        <v>144</v>
      </c>
      <c r="AU409" s="246" t="s">
        <v>83</v>
      </c>
      <c r="AV409" s="13" t="s">
        <v>83</v>
      </c>
      <c r="AW409" s="13" t="s">
        <v>32</v>
      </c>
      <c r="AX409" s="13" t="s">
        <v>73</v>
      </c>
      <c r="AY409" s="246" t="s">
        <v>127</v>
      </c>
    </row>
    <row r="410" s="15" customFormat="1">
      <c r="A410" s="15"/>
      <c r="B410" s="264"/>
      <c r="C410" s="265"/>
      <c r="D410" s="219" t="s">
        <v>144</v>
      </c>
      <c r="E410" s="266" t="s">
        <v>19</v>
      </c>
      <c r="F410" s="267" t="s">
        <v>812</v>
      </c>
      <c r="G410" s="265"/>
      <c r="H410" s="266" t="s">
        <v>19</v>
      </c>
      <c r="I410" s="268"/>
      <c r="J410" s="265"/>
      <c r="K410" s="265"/>
      <c r="L410" s="269"/>
      <c r="M410" s="270"/>
      <c r="N410" s="271"/>
      <c r="O410" s="271"/>
      <c r="P410" s="271"/>
      <c r="Q410" s="271"/>
      <c r="R410" s="271"/>
      <c r="S410" s="271"/>
      <c r="T410" s="272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3" t="s">
        <v>144</v>
      </c>
      <c r="AU410" s="273" t="s">
        <v>83</v>
      </c>
      <c r="AV410" s="15" t="s">
        <v>81</v>
      </c>
      <c r="AW410" s="15" t="s">
        <v>32</v>
      </c>
      <c r="AX410" s="15" t="s">
        <v>73</v>
      </c>
      <c r="AY410" s="273" t="s">
        <v>127</v>
      </c>
    </row>
    <row r="411" s="13" customFormat="1">
      <c r="A411" s="13"/>
      <c r="B411" s="236"/>
      <c r="C411" s="237"/>
      <c r="D411" s="219" t="s">
        <v>144</v>
      </c>
      <c r="E411" s="238" t="s">
        <v>19</v>
      </c>
      <c r="F411" s="239" t="s">
        <v>813</v>
      </c>
      <c r="G411" s="237"/>
      <c r="H411" s="240">
        <v>4.2000000000000002</v>
      </c>
      <c r="I411" s="241"/>
      <c r="J411" s="237"/>
      <c r="K411" s="237"/>
      <c r="L411" s="242"/>
      <c r="M411" s="243"/>
      <c r="N411" s="244"/>
      <c r="O411" s="244"/>
      <c r="P411" s="244"/>
      <c r="Q411" s="244"/>
      <c r="R411" s="244"/>
      <c r="S411" s="244"/>
      <c r="T411" s="24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6" t="s">
        <v>144</v>
      </c>
      <c r="AU411" s="246" t="s">
        <v>83</v>
      </c>
      <c r="AV411" s="13" t="s">
        <v>83</v>
      </c>
      <c r="AW411" s="13" t="s">
        <v>32</v>
      </c>
      <c r="AX411" s="13" t="s">
        <v>73</v>
      </c>
      <c r="AY411" s="246" t="s">
        <v>127</v>
      </c>
    </row>
    <row r="412" s="15" customFormat="1">
      <c r="A412" s="15"/>
      <c r="B412" s="264"/>
      <c r="C412" s="265"/>
      <c r="D412" s="219" t="s">
        <v>144</v>
      </c>
      <c r="E412" s="266" t="s">
        <v>19</v>
      </c>
      <c r="F412" s="267" t="s">
        <v>868</v>
      </c>
      <c r="G412" s="265"/>
      <c r="H412" s="266" t="s">
        <v>19</v>
      </c>
      <c r="I412" s="268"/>
      <c r="J412" s="265"/>
      <c r="K412" s="265"/>
      <c r="L412" s="269"/>
      <c r="M412" s="270"/>
      <c r="N412" s="271"/>
      <c r="O412" s="271"/>
      <c r="P412" s="271"/>
      <c r="Q412" s="271"/>
      <c r="R412" s="271"/>
      <c r="S412" s="271"/>
      <c r="T412" s="272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3" t="s">
        <v>144</v>
      </c>
      <c r="AU412" s="273" t="s">
        <v>83</v>
      </c>
      <c r="AV412" s="15" t="s">
        <v>81</v>
      </c>
      <c r="AW412" s="15" t="s">
        <v>32</v>
      </c>
      <c r="AX412" s="15" t="s">
        <v>73</v>
      </c>
      <c r="AY412" s="273" t="s">
        <v>127</v>
      </c>
    </row>
    <row r="413" s="13" customFormat="1">
      <c r="A413" s="13"/>
      <c r="B413" s="236"/>
      <c r="C413" s="237"/>
      <c r="D413" s="219" t="s">
        <v>144</v>
      </c>
      <c r="E413" s="238" t="s">
        <v>19</v>
      </c>
      <c r="F413" s="239" t="s">
        <v>869</v>
      </c>
      <c r="G413" s="237"/>
      <c r="H413" s="240">
        <v>2.3999999999999999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6" t="s">
        <v>144</v>
      </c>
      <c r="AU413" s="246" t="s">
        <v>83</v>
      </c>
      <c r="AV413" s="13" t="s">
        <v>83</v>
      </c>
      <c r="AW413" s="13" t="s">
        <v>32</v>
      </c>
      <c r="AX413" s="13" t="s">
        <v>73</v>
      </c>
      <c r="AY413" s="246" t="s">
        <v>127</v>
      </c>
    </row>
    <row r="414" s="14" customFormat="1">
      <c r="A414" s="14"/>
      <c r="B414" s="247"/>
      <c r="C414" s="248"/>
      <c r="D414" s="219" t="s">
        <v>144</v>
      </c>
      <c r="E414" s="249" t="s">
        <v>19</v>
      </c>
      <c r="F414" s="250" t="s">
        <v>149</v>
      </c>
      <c r="G414" s="248"/>
      <c r="H414" s="251">
        <v>9.120000000000001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7" t="s">
        <v>144</v>
      </c>
      <c r="AU414" s="257" t="s">
        <v>83</v>
      </c>
      <c r="AV414" s="14" t="s">
        <v>134</v>
      </c>
      <c r="AW414" s="14" t="s">
        <v>32</v>
      </c>
      <c r="AX414" s="14" t="s">
        <v>81</v>
      </c>
      <c r="AY414" s="257" t="s">
        <v>127</v>
      </c>
    </row>
    <row r="415" s="2" customFormat="1" ht="24.15" customHeight="1">
      <c r="A415" s="39"/>
      <c r="B415" s="40"/>
      <c r="C415" s="226" t="s">
        <v>870</v>
      </c>
      <c r="D415" s="226" t="s">
        <v>139</v>
      </c>
      <c r="E415" s="227" t="s">
        <v>871</v>
      </c>
      <c r="F415" s="228" t="s">
        <v>872</v>
      </c>
      <c r="G415" s="229" t="s">
        <v>142</v>
      </c>
      <c r="H415" s="230">
        <v>10.24</v>
      </c>
      <c r="I415" s="231"/>
      <c r="J415" s="232">
        <f>ROUND(I415*H415,2)</f>
        <v>0</v>
      </c>
      <c r="K415" s="233"/>
      <c r="L415" s="45"/>
      <c r="M415" s="234" t="s">
        <v>19</v>
      </c>
      <c r="N415" s="235" t="s">
        <v>44</v>
      </c>
      <c r="O415" s="85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7" t="s">
        <v>250</v>
      </c>
      <c r="AT415" s="217" t="s">
        <v>139</v>
      </c>
      <c r="AU415" s="217" t="s">
        <v>83</v>
      </c>
      <c r="AY415" s="18" t="s">
        <v>127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8" t="s">
        <v>81</v>
      </c>
      <c r="BK415" s="218">
        <f>ROUND(I415*H415,2)</f>
        <v>0</v>
      </c>
      <c r="BL415" s="18" t="s">
        <v>250</v>
      </c>
      <c r="BM415" s="217" t="s">
        <v>873</v>
      </c>
    </row>
    <row r="416" s="2" customFormat="1">
      <c r="A416" s="39"/>
      <c r="B416" s="40"/>
      <c r="C416" s="41"/>
      <c r="D416" s="219" t="s">
        <v>136</v>
      </c>
      <c r="E416" s="41"/>
      <c r="F416" s="220" t="s">
        <v>872</v>
      </c>
      <c r="G416" s="41"/>
      <c r="H416" s="41"/>
      <c r="I416" s="221"/>
      <c r="J416" s="41"/>
      <c r="K416" s="41"/>
      <c r="L416" s="45"/>
      <c r="M416" s="222"/>
      <c r="N416" s="223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136</v>
      </c>
      <c r="AU416" s="18" t="s">
        <v>83</v>
      </c>
    </row>
    <row r="417" s="2" customFormat="1">
      <c r="A417" s="39"/>
      <c r="B417" s="40"/>
      <c r="C417" s="41"/>
      <c r="D417" s="258" t="s">
        <v>155</v>
      </c>
      <c r="E417" s="41"/>
      <c r="F417" s="259" t="s">
        <v>874</v>
      </c>
      <c r="G417" s="41"/>
      <c r="H417" s="41"/>
      <c r="I417" s="221"/>
      <c r="J417" s="41"/>
      <c r="K417" s="41"/>
      <c r="L417" s="45"/>
      <c r="M417" s="222"/>
      <c r="N417" s="223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155</v>
      </c>
      <c r="AU417" s="18" t="s">
        <v>83</v>
      </c>
    </row>
    <row r="418" s="15" customFormat="1">
      <c r="A418" s="15"/>
      <c r="B418" s="264"/>
      <c r="C418" s="265"/>
      <c r="D418" s="219" t="s">
        <v>144</v>
      </c>
      <c r="E418" s="266" t="s">
        <v>19</v>
      </c>
      <c r="F418" s="267" t="s">
        <v>875</v>
      </c>
      <c r="G418" s="265"/>
      <c r="H418" s="266" t="s">
        <v>19</v>
      </c>
      <c r="I418" s="268"/>
      <c r="J418" s="265"/>
      <c r="K418" s="265"/>
      <c r="L418" s="269"/>
      <c r="M418" s="270"/>
      <c r="N418" s="271"/>
      <c r="O418" s="271"/>
      <c r="P418" s="271"/>
      <c r="Q418" s="271"/>
      <c r="R418" s="271"/>
      <c r="S418" s="271"/>
      <c r="T418" s="272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3" t="s">
        <v>144</v>
      </c>
      <c r="AU418" s="273" t="s">
        <v>83</v>
      </c>
      <c r="AV418" s="15" t="s">
        <v>81</v>
      </c>
      <c r="AW418" s="15" t="s">
        <v>32</v>
      </c>
      <c r="AX418" s="15" t="s">
        <v>73</v>
      </c>
      <c r="AY418" s="273" t="s">
        <v>127</v>
      </c>
    </row>
    <row r="419" s="13" customFormat="1">
      <c r="A419" s="13"/>
      <c r="B419" s="236"/>
      <c r="C419" s="237"/>
      <c r="D419" s="219" t="s">
        <v>144</v>
      </c>
      <c r="E419" s="238" t="s">
        <v>19</v>
      </c>
      <c r="F419" s="239" t="s">
        <v>876</v>
      </c>
      <c r="G419" s="237"/>
      <c r="H419" s="240">
        <v>0.35999999999999999</v>
      </c>
      <c r="I419" s="241"/>
      <c r="J419" s="237"/>
      <c r="K419" s="237"/>
      <c r="L419" s="242"/>
      <c r="M419" s="243"/>
      <c r="N419" s="244"/>
      <c r="O419" s="244"/>
      <c r="P419" s="244"/>
      <c r="Q419" s="244"/>
      <c r="R419" s="244"/>
      <c r="S419" s="244"/>
      <c r="T419" s="24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6" t="s">
        <v>144</v>
      </c>
      <c r="AU419" s="246" t="s">
        <v>83</v>
      </c>
      <c r="AV419" s="13" t="s">
        <v>83</v>
      </c>
      <c r="AW419" s="13" t="s">
        <v>32</v>
      </c>
      <c r="AX419" s="13" t="s">
        <v>73</v>
      </c>
      <c r="AY419" s="246" t="s">
        <v>127</v>
      </c>
    </row>
    <row r="420" s="15" customFormat="1">
      <c r="A420" s="15"/>
      <c r="B420" s="264"/>
      <c r="C420" s="265"/>
      <c r="D420" s="219" t="s">
        <v>144</v>
      </c>
      <c r="E420" s="266" t="s">
        <v>19</v>
      </c>
      <c r="F420" s="267" t="s">
        <v>877</v>
      </c>
      <c r="G420" s="265"/>
      <c r="H420" s="266" t="s">
        <v>19</v>
      </c>
      <c r="I420" s="268"/>
      <c r="J420" s="265"/>
      <c r="K420" s="265"/>
      <c r="L420" s="269"/>
      <c r="M420" s="270"/>
      <c r="N420" s="271"/>
      <c r="O420" s="271"/>
      <c r="P420" s="271"/>
      <c r="Q420" s="271"/>
      <c r="R420" s="271"/>
      <c r="S420" s="271"/>
      <c r="T420" s="272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3" t="s">
        <v>144</v>
      </c>
      <c r="AU420" s="273" t="s">
        <v>83</v>
      </c>
      <c r="AV420" s="15" t="s">
        <v>81</v>
      </c>
      <c r="AW420" s="15" t="s">
        <v>32</v>
      </c>
      <c r="AX420" s="15" t="s">
        <v>73</v>
      </c>
      <c r="AY420" s="273" t="s">
        <v>127</v>
      </c>
    </row>
    <row r="421" s="13" customFormat="1">
      <c r="A421" s="13"/>
      <c r="B421" s="236"/>
      <c r="C421" s="237"/>
      <c r="D421" s="219" t="s">
        <v>144</v>
      </c>
      <c r="E421" s="238" t="s">
        <v>19</v>
      </c>
      <c r="F421" s="239" t="s">
        <v>878</v>
      </c>
      <c r="G421" s="237"/>
      <c r="H421" s="240">
        <v>1.8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6" t="s">
        <v>144</v>
      </c>
      <c r="AU421" s="246" t="s">
        <v>83</v>
      </c>
      <c r="AV421" s="13" t="s">
        <v>83</v>
      </c>
      <c r="AW421" s="13" t="s">
        <v>32</v>
      </c>
      <c r="AX421" s="13" t="s">
        <v>73</v>
      </c>
      <c r="AY421" s="246" t="s">
        <v>127</v>
      </c>
    </row>
    <row r="422" s="15" customFormat="1">
      <c r="A422" s="15"/>
      <c r="B422" s="264"/>
      <c r="C422" s="265"/>
      <c r="D422" s="219" t="s">
        <v>144</v>
      </c>
      <c r="E422" s="266" t="s">
        <v>19</v>
      </c>
      <c r="F422" s="267" t="s">
        <v>879</v>
      </c>
      <c r="G422" s="265"/>
      <c r="H422" s="266" t="s">
        <v>19</v>
      </c>
      <c r="I422" s="268"/>
      <c r="J422" s="265"/>
      <c r="K422" s="265"/>
      <c r="L422" s="269"/>
      <c r="M422" s="270"/>
      <c r="N422" s="271"/>
      <c r="O422" s="271"/>
      <c r="P422" s="271"/>
      <c r="Q422" s="271"/>
      <c r="R422" s="271"/>
      <c r="S422" s="271"/>
      <c r="T422" s="272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3" t="s">
        <v>144</v>
      </c>
      <c r="AU422" s="273" t="s">
        <v>83</v>
      </c>
      <c r="AV422" s="15" t="s">
        <v>81</v>
      </c>
      <c r="AW422" s="15" t="s">
        <v>32</v>
      </c>
      <c r="AX422" s="15" t="s">
        <v>73</v>
      </c>
      <c r="AY422" s="273" t="s">
        <v>127</v>
      </c>
    </row>
    <row r="423" s="13" customFormat="1">
      <c r="A423" s="13"/>
      <c r="B423" s="236"/>
      <c r="C423" s="237"/>
      <c r="D423" s="219" t="s">
        <v>144</v>
      </c>
      <c r="E423" s="238" t="s">
        <v>19</v>
      </c>
      <c r="F423" s="239" t="s">
        <v>880</v>
      </c>
      <c r="G423" s="237"/>
      <c r="H423" s="240">
        <v>0.71999999999999997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6" t="s">
        <v>144</v>
      </c>
      <c r="AU423" s="246" t="s">
        <v>83</v>
      </c>
      <c r="AV423" s="13" t="s">
        <v>83</v>
      </c>
      <c r="AW423" s="13" t="s">
        <v>32</v>
      </c>
      <c r="AX423" s="13" t="s">
        <v>73</v>
      </c>
      <c r="AY423" s="246" t="s">
        <v>127</v>
      </c>
    </row>
    <row r="424" s="15" customFormat="1">
      <c r="A424" s="15"/>
      <c r="B424" s="264"/>
      <c r="C424" s="265"/>
      <c r="D424" s="219" t="s">
        <v>144</v>
      </c>
      <c r="E424" s="266" t="s">
        <v>19</v>
      </c>
      <c r="F424" s="267" t="s">
        <v>881</v>
      </c>
      <c r="G424" s="265"/>
      <c r="H424" s="266" t="s">
        <v>19</v>
      </c>
      <c r="I424" s="268"/>
      <c r="J424" s="265"/>
      <c r="K424" s="265"/>
      <c r="L424" s="269"/>
      <c r="M424" s="270"/>
      <c r="N424" s="271"/>
      <c r="O424" s="271"/>
      <c r="P424" s="271"/>
      <c r="Q424" s="271"/>
      <c r="R424" s="271"/>
      <c r="S424" s="271"/>
      <c r="T424" s="272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3" t="s">
        <v>144</v>
      </c>
      <c r="AU424" s="273" t="s">
        <v>83</v>
      </c>
      <c r="AV424" s="15" t="s">
        <v>81</v>
      </c>
      <c r="AW424" s="15" t="s">
        <v>32</v>
      </c>
      <c r="AX424" s="15" t="s">
        <v>73</v>
      </c>
      <c r="AY424" s="273" t="s">
        <v>127</v>
      </c>
    </row>
    <row r="425" s="13" customFormat="1">
      <c r="A425" s="13"/>
      <c r="B425" s="236"/>
      <c r="C425" s="237"/>
      <c r="D425" s="219" t="s">
        <v>144</v>
      </c>
      <c r="E425" s="238" t="s">
        <v>19</v>
      </c>
      <c r="F425" s="239" t="s">
        <v>882</v>
      </c>
      <c r="G425" s="237"/>
      <c r="H425" s="240">
        <v>2.8799999999999999</v>
      </c>
      <c r="I425" s="241"/>
      <c r="J425" s="237"/>
      <c r="K425" s="237"/>
      <c r="L425" s="242"/>
      <c r="M425" s="243"/>
      <c r="N425" s="244"/>
      <c r="O425" s="244"/>
      <c r="P425" s="244"/>
      <c r="Q425" s="244"/>
      <c r="R425" s="244"/>
      <c r="S425" s="244"/>
      <c r="T425" s="24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6" t="s">
        <v>144</v>
      </c>
      <c r="AU425" s="246" t="s">
        <v>83</v>
      </c>
      <c r="AV425" s="13" t="s">
        <v>83</v>
      </c>
      <c r="AW425" s="13" t="s">
        <v>32</v>
      </c>
      <c r="AX425" s="13" t="s">
        <v>73</v>
      </c>
      <c r="AY425" s="246" t="s">
        <v>127</v>
      </c>
    </row>
    <row r="426" s="15" customFormat="1">
      <c r="A426" s="15"/>
      <c r="B426" s="264"/>
      <c r="C426" s="265"/>
      <c r="D426" s="219" t="s">
        <v>144</v>
      </c>
      <c r="E426" s="266" t="s">
        <v>19</v>
      </c>
      <c r="F426" s="267" t="s">
        <v>883</v>
      </c>
      <c r="G426" s="265"/>
      <c r="H426" s="266" t="s">
        <v>19</v>
      </c>
      <c r="I426" s="268"/>
      <c r="J426" s="265"/>
      <c r="K426" s="265"/>
      <c r="L426" s="269"/>
      <c r="M426" s="270"/>
      <c r="N426" s="271"/>
      <c r="O426" s="271"/>
      <c r="P426" s="271"/>
      <c r="Q426" s="271"/>
      <c r="R426" s="271"/>
      <c r="S426" s="271"/>
      <c r="T426" s="272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3" t="s">
        <v>144</v>
      </c>
      <c r="AU426" s="273" t="s">
        <v>83</v>
      </c>
      <c r="AV426" s="15" t="s">
        <v>81</v>
      </c>
      <c r="AW426" s="15" t="s">
        <v>32</v>
      </c>
      <c r="AX426" s="15" t="s">
        <v>73</v>
      </c>
      <c r="AY426" s="273" t="s">
        <v>127</v>
      </c>
    </row>
    <row r="427" s="13" customFormat="1">
      <c r="A427" s="13"/>
      <c r="B427" s="236"/>
      <c r="C427" s="237"/>
      <c r="D427" s="219" t="s">
        <v>144</v>
      </c>
      <c r="E427" s="238" t="s">
        <v>19</v>
      </c>
      <c r="F427" s="239" t="s">
        <v>884</v>
      </c>
      <c r="G427" s="237"/>
      <c r="H427" s="240">
        <v>1.2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6" t="s">
        <v>144</v>
      </c>
      <c r="AU427" s="246" t="s">
        <v>83</v>
      </c>
      <c r="AV427" s="13" t="s">
        <v>83</v>
      </c>
      <c r="AW427" s="13" t="s">
        <v>32</v>
      </c>
      <c r="AX427" s="13" t="s">
        <v>73</v>
      </c>
      <c r="AY427" s="246" t="s">
        <v>127</v>
      </c>
    </row>
    <row r="428" s="15" customFormat="1">
      <c r="A428" s="15"/>
      <c r="B428" s="264"/>
      <c r="C428" s="265"/>
      <c r="D428" s="219" t="s">
        <v>144</v>
      </c>
      <c r="E428" s="266" t="s">
        <v>19</v>
      </c>
      <c r="F428" s="267" t="s">
        <v>885</v>
      </c>
      <c r="G428" s="265"/>
      <c r="H428" s="266" t="s">
        <v>19</v>
      </c>
      <c r="I428" s="268"/>
      <c r="J428" s="265"/>
      <c r="K428" s="265"/>
      <c r="L428" s="269"/>
      <c r="M428" s="270"/>
      <c r="N428" s="271"/>
      <c r="O428" s="271"/>
      <c r="P428" s="271"/>
      <c r="Q428" s="271"/>
      <c r="R428" s="271"/>
      <c r="S428" s="271"/>
      <c r="T428" s="272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3" t="s">
        <v>144</v>
      </c>
      <c r="AU428" s="273" t="s">
        <v>83</v>
      </c>
      <c r="AV428" s="15" t="s">
        <v>81</v>
      </c>
      <c r="AW428" s="15" t="s">
        <v>32</v>
      </c>
      <c r="AX428" s="15" t="s">
        <v>73</v>
      </c>
      <c r="AY428" s="273" t="s">
        <v>127</v>
      </c>
    </row>
    <row r="429" s="13" customFormat="1">
      <c r="A429" s="13"/>
      <c r="B429" s="236"/>
      <c r="C429" s="237"/>
      <c r="D429" s="219" t="s">
        <v>144</v>
      </c>
      <c r="E429" s="238" t="s">
        <v>19</v>
      </c>
      <c r="F429" s="239" t="s">
        <v>886</v>
      </c>
      <c r="G429" s="237"/>
      <c r="H429" s="240">
        <v>2.8799999999999999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6" t="s">
        <v>144</v>
      </c>
      <c r="AU429" s="246" t="s">
        <v>83</v>
      </c>
      <c r="AV429" s="13" t="s">
        <v>83</v>
      </c>
      <c r="AW429" s="13" t="s">
        <v>32</v>
      </c>
      <c r="AX429" s="13" t="s">
        <v>73</v>
      </c>
      <c r="AY429" s="246" t="s">
        <v>127</v>
      </c>
    </row>
    <row r="430" s="15" customFormat="1">
      <c r="A430" s="15"/>
      <c r="B430" s="264"/>
      <c r="C430" s="265"/>
      <c r="D430" s="219" t="s">
        <v>144</v>
      </c>
      <c r="E430" s="266" t="s">
        <v>19</v>
      </c>
      <c r="F430" s="267" t="s">
        <v>887</v>
      </c>
      <c r="G430" s="265"/>
      <c r="H430" s="266" t="s">
        <v>19</v>
      </c>
      <c r="I430" s="268"/>
      <c r="J430" s="265"/>
      <c r="K430" s="265"/>
      <c r="L430" s="269"/>
      <c r="M430" s="270"/>
      <c r="N430" s="271"/>
      <c r="O430" s="271"/>
      <c r="P430" s="271"/>
      <c r="Q430" s="271"/>
      <c r="R430" s="271"/>
      <c r="S430" s="271"/>
      <c r="T430" s="272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3" t="s">
        <v>144</v>
      </c>
      <c r="AU430" s="273" t="s">
        <v>83</v>
      </c>
      <c r="AV430" s="15" t="s">
        <v>81</v>
      </c>
      <c r="AW430" s="15" t="s">
        <v>32</v>
      </c>
      <c r="AX430" s="15" t="s">
        <v>73</v>
      </c>
      <c r="AY430" s="273" t="s">
        <v>127</v>
      </c>
    </row>
    <row r="431" s="13" customFormat="1">
      <c r="A431" s="13"/>
      <c r="B431" s="236"/>
      <c r="C431" s="237"/>
      <c r="D431" s="219" t="s">
        <v>144</v>
      </c>
      <c r="E431" s="238" t="s">
        <v>19</v>
      </c>
      <c r="F431" s="239" t="s">
        <v>888</v>
      </c>
      <c r="G431" s="237"/>
      <c r="H431" s="240">
        <v>0.40000000000000002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6" t="s">
        <v>144</v>
      </c>
      <c r="AU431" s="246" t="s">
        <v>83</v>
      </c>
      <c r="AV431" s="13" t="s">
        <v>83</v>
      </c>
      <c r="AW431" s="13" t="s">
        <v>32</v>
      </c>
      <c r="AX431" s="13" t="s">
        <v>73</v>
      </c>
      <c r="AY431" s="246" t="s">
        <v>127</v>
      </c>
    </row>
    <row r="432" s="14" customFormat="1">
      <c r="A432" s="14"/>
      <c r="B432" s="247"/>
      <c r="C432" s="248"/>
      <c r="D432" s="219" t="s">
        <v>144</v>
      </c>
      <c r="E432" s="249" t="s">
        <v>19</v>
      </c>
      <c r="F432" s="250" t="s">
        <v>149</v>
      </c>
      <c r="G432" s="248"/>
      <c r="H432" s="251">
        <v>10.24</v>
      </c>
      <c r="I432" s="252"/>
      <c r="J432" s="248"/>
      <c r="K432" s="248"/>
      <c r="L432" s="253"/>
      <c r="M432" s="254"/>
      <c r="N432" s="255"/>
      <c r="O432" s="255"/>
      <c r="P432" s="255"/>
      <c r="Q432" s="255"/>
      <c r="R432" s="255"/>
      <c r="S432" s="255"/>
      <c r="T432" s="25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7" t="s">
        <v>144</v>
      </c>
      <c r="AU432" s="257" t="s">
        <v>83</v>
      </c>
      <c r="AV432" s="14" t="s">
        <v>134</v>
      </c>
      <c r="AW432" s="14" t="s">
        <v>32</v>
      </c>
      <c r="AX432" s="14" t="s">
        <v>81</v>
      </c>
      <c r="AY432" s="257" t="s">
        <v>127</v>
      </c>
    </row>
    <row r="433" s="2" customFormat="1" ht="24.15" customHeight="1">
      <c r="A433" s="39"/>
      <c r="B433" s="40"/>
      <c r="C433" s="226" t="s">
        <v>889</v>
      </c>
      <c r="D433" s="226" t="s">
        <v>139</v>
      </c>
      <c r="E433" s="227" t="s">
        <v>890</v>
      </c>
      <c r="F433" s="228" t="s">
        <v>891</v>
      </c>
      <c r="G433" s="229" t="s">
        <v>132</v>
      </c>
      <c r="H433" s="230">
        <v>23</v>
      </c>
      <c r="I433" s="231"/>
      <c r="J433" s="232">
        <f>ROUND(I433*H433,2)</f>
        <v>0</v>
      </c>
      <c r="K433" s="233"/>
      <c r="L433" s="45"/>
      <c r="M433" s="234" t="s">
        <v>19</v>
      </c>
      <c r="N433" s="235" t="s">
        <v>44</v>
      </c>
      <c r="O433" s="85"/>
      <c r="P433" s="215">
        <f>O433*H433</f>
        <v>0</v>
      </c>
      <c r="Q433" s="215">
        <v>0</v>
      </c>
      <c r="R433" s="215">
        <f>Q433*H433</f>
        <v>0</v>
      </c>
      <c r="S433" s="215">
        <v>0</v>
      </c>
      <c r="T433" s="216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7" t="s">
        <v>250</v>
      </c>
      <c r="AT433" s="217" t="s">
        <v>139</v>
      </c>
      <c r="AU433" s="217" t="s">
        <v>83</v>
      </c>
      <c r="AY433" s="18" t="s">
        <v>127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8" t="s">
        <v>81</v>
      </c>
      <c r="BK433" s="218">
        <f>ROUND(I433*H433,2)</f>
        <v>0</v>
      </c>
      <c r="BL433" s="18" t="s">
        <v>250</v>
      </c>
      <c r="BM433" s="217" t="s">
        <v>892</v>
      </c>
    </row>
    <row r="434" s="2" customFormat="1">
      <c r="A434" s="39"/>
      <c r="B434" s="40"/>
      <c r="C434" s="41"/>
      <c r="D434" s="219" t="s">
        <v>136</v>
      </c>
      <c r="E434" s="41"/>
      <c r="F434" s="220" t="s">
        <v>891</v>
      </c>
      <c r="G434" s="41"/>
      <c r="H434" s="41"/>
      <c r="I434" s="221"/>
      <c r="J434" s="41"/>
      <c r="K434" s="41"/>
      <c r="L434" s="45"/>
      <c r="M434" s="222"/>
      <c r="N434" s="223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136</v>
      </c>
      <c r="AU434" s="18" t="s">
        <v>83</v>
      </c>
    </row>
    <row r="435" s="2" customFormat="1">
      <c r="A435" s="39"/>
      <c r="B435" s="40"/>
      <c r="C435" s="41"/>
      <c r="D435" s="258" t="s">
        <v>155</v>
      </c>
      <c r="E435" s="41"/>
      <c r="F435" s="259" t="s">
        <v>893</v>
      </c>
      <c r="G435" s="41"/>
      <c r="H435" s="41"/>
      <c r="I435" s="221"/>
      <c r="J435" s="41"/>
      <c r="K435" s="41"/>
      <c r="L435" s="45"/>
      <c r="M435" s="222"/>
      <c r="N435" s="223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155</v>
      </c>
      <c r="AU435" s="18" t="s">
        <v>83</v>
      </c>
    </row>
    <row r="436" s="13" customFormat="1">
      <c r="A436" s="13"/>
      <c r="B436" s="236"/>
      <c r="C436" s="237"/>
      <c r="D436" s="219" t="s">
        <v>144</v>
      </c>
      <c r="E436" s="238" t="s">
        <v>19</v>
      </c>
      <c r="F436" s="239" t="s">
        <v>894</v>
      </c>
      <c r="G436" s="237"/>
      <c r="H436" s="240">
        <v>22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6" t="s">
        <v>144</v>
      </c>
      <c r="AU436" s="246" t="s">
        <v>83</v>
      </c>
      <c r="AV436" s="13" t="s">
        <v>83</v>
      </c>
      <c r="AW436" s="13" t="s">
        <v>32</v>
      </c>
      <c r="AX436" s="13" t="s">
        <v>73</v>
      </c>
      <c r="AY436" s="246" t="s">
        <v>127</v>
      </c>
    </row>
    <row r="437" s="13" customFormat="1">
      <c r="A437" s="13"/>
      <c r="B437" s="236"/>
      <c r="C437" s="237"/>
      <c r="D437" s="219" t="s">
        <v>144</v>
      </c>
      <c r="E437" s="238" t="s">
        <v>19</v>
      </c>
      <c r="F437" s="239" t="s">
        <v>81</v>
      </c>
      <c r="G437" s="237"/>
      <c r="H437" s="240">
        <v>1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6" t="s">
        <v>144</v>
      </c>
      <c r="AU437" s="246" t="s">
        <v>83</v>
      </c>
      <c r="AV437" s="13" t="s">
        <v>83</v>
      </c>
      <c r="AW437" s="13" t="s">
        <v>32</v>
      </c>
      <c r="AX437" s="13" t="s">
        <v>73</v>
      </c>
      <c r="AY437" s="246" t="s">
        <v>127</v>
      </c>
    </row>
    <row r="438" s="14" customFormat="1">
      <c r="A438" s="14"/>
      <c r="B438" s="247"/>
      <c r="C438" s="248"/>
      <c r="D438" s="219" t="s">
        <v>144</v>
      </c>
      <c r="E438" s="249" t="s">
        <v>19</v>
      </c>
      <c r="F438" s="250" t="s">
        <v>149</v>
      </c>
      <c r="G438" s="248"/>
      <c r="H438" s="251">
        <v>23</v>
      </c>
      <c r="I438" s="252"/>
      <c r="J438" s="248"/>
      <c r="K438" s="248"/>
      <c r="L438" s="253"/>
      <c r="M438" s="254"/>
      <c r="N438" s="255"/>
      <c r="O438" s="255"/>
      <c r="P438" s="255"/>
      <c r="Q438" s="255"/>
      <c r="R438" s="255"/>
      <c r="S438" s="255"/>
      <c r="T438" s="25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7" t="s">
        <v>144</v>
      </c>
      <c r="AU438" s="257" t="s">
        <v>83</v>
      </c>
      <c r="AV438" s="14" t="s">
        <v>134</v>
      </c>
      <c r="AW438" s="14" t="s">
        <v>32</v>
      </c>
      <c r="AX438" s="14" t="s">
        <v>81</v>
      </c>
      <c r="AY438" s="257" t="s">
        <v>127</v>
      </c>
    </row>
    <row r="439" s="2" customFormat="1" ht="16.5" customHeight="1">
      <c r="A439" s="39"/>
      <c r="B439" s="40"/>
      <c r="C439" s="226" t="s">
        <v>895</v>
      </c>
      <c r="D439" s="226" t="s">
        <v>139</v>
      </c>
      <c r="E439" s="227" t="s">
        <v>896</v>
      </c>
      <c r="F439" s="228" t="s">
        <v>897</v>
      </c>
      <c r="G439" s="229" t="s">
        <v>132</v>
      </c>
      <c r="H439" s="230">
        <v>12</v>
      </c>
      <c r="I439" s="231"/>
      <c r="J439" s="232">
        <f>ROUND(I439*H439,2)</f>
        <v>0</v>
      </c>
      <c r="K439" s="233"/>
      <c r="L439" s="45"/>
      <c r="M439" s="234" t="s">
        <v>19</v>
      </c>
      <c r="N439" s="235" t="s">
        <v>44</v>
      </c>
      <c r="O439" s="85"/>
      <c r="P439" s="215">
        <f>O439*H439</f>
        <v>0</v>
      </c>
      <c r="Q439" s="215">
        <v>0</v>
      </c>
      <c r="R439" s="215">
        <f>Q439*H439</f>
        <v>0</v>
      </c>
      <c r="S439" s="215">
        <v>0</v>
      </c>
      <c r="T439" s="216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7" t="s">
        <v>250</v>
      </c>
      <c r="AT439" s="217" t="s">
        <v>139</v>
      </c>
      <c r="AU439" s="217" t="s">
        <v>83</v>
      </c>
      <c r="AY439" s="18" t="s">
        <v>127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8" t="s">
        <v>81</v>
      </c>
      <c r="BK439" s="218">
        <f>ROUND(I439*H439,2)</f>
        <v>0</v>
      </c>
      <c r="BL439" s="18" t="s">
        <v>250</v>
      </c>
      <c r="BM439" s="217" t="s">
        <v>898</v>
      </c>
    </row>
    <row r="440" s="2" customFormat="1">
      <c r="A440" s="39"/>
      <c r="B440" s="40"/>
      <c r="C440" s="41"/>
      <c r="D440" s="219" t="s">
        <v>136</v>
      </c>
      <c r="E440" s="41"/>
      <c r="F440" s="220" t="s">
        <v>897</v>
      </c>
      <c r="G440" s="41"/>
      <c r="H440" s="41"/>
      <c r="I440" s="221"/>
      <c r="J440" s="41"/>
      <c r="K440" s="41"/>
      <c r="L440" s="45"/>
      <c r="M440" s="222"/>
      <c r="N440" s="223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136</v>
      </c>
      <c r="AU440" s="18" t="s">
        <v>83</v>
      </c>
    </row>
    <row r="441" s="2" customFormat="1">
      <c r="A441" s="39"/>
      <c r="B441" s="40"/>
      <c r="C441" s="41"/>
      <c r="D441" s="258" t="s">
        <v>155</v>
      </c>
      <c r="E441" s="41"/>
      <c r="F441" s="259" t="s">
        <v>899</v>
      </c>
      <c r="G441" s="41"/>
      <c r="H441" s="41"/>
      <c r="I441" s="221"/>
      <c r="J441" s="41"/>
      <c r="K441" s="41"/>
      <c r="L441" s="45"/>
      <c r="M441" s="222"/>
      <c r="N441" s="223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155</v>
      </c>
      <c r="AU441" s="18" t="s">
        <v>83</v>
      </c>
    </row>
    <row r="442" s="2" customFormat="1" ht="24.15" customHeight="1">
      <c r="A442" s="39"/>
      <c r="B442" s="40"/>
      <c r="C442" s="226" t="s">
        <v>900</v>
      </c>
      <c r="D442" s="226" t="s">
        <v>139</v>
      </c>
      <c r="E442" s="227" t="s">
        <v>901</v>
      </c>
      <c r="F442" s="228" t="s">
        <v>902</v>
      </c>
      <c r="G442" s="229" t="s">
        <v>212</v>
      </c>
      <c r="H442" s="230">
        <v>0.22500000000000001</v>
      </c>
      <c r="I442" s="231"/>
      <c r="J442" s="232">
        <f>ROUND(I442*H442,2)</f>
        <v>0</v>
      </c>
      <c r="K442" s="233"/>
      <c r="L442" s="45"/>
      <c r="M442" s="234" t="s">
        <v>19</v>
      </c>
      <c r="N442" s="235" t="s">
        <v>44</v>
      </c>
      <c r="O442" s="85"/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7" t="s">
        <v>250</v>
      </c>
      <c r="AT442" s="217" t="s">
        <v>139</v>
      </c>
      <c r="AU442" s="217" t="s">
        <v>83</v>
      </c>
      <c r="AY442" s="18" t="s">
        <v>127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8" t="s">
        <v>81</v>
      </c>
      <c r="BK442" s="218">
        <f>ROUND(I442*H442,2)</f>
        <v>0</v>
      </c>
      <c r="BL442" s="18" t="s">
        <v>250</v>
      </c>
      <c r="BM442" s="217" t="s">
        <v>903</v>
      </c>
    </row>
    <row r="443" s="2" customFormat="1">
      <c r="A443" s="39"/>
      <c r="B443" s="40"/>
      <c r="C443" s="41"/>
      <c r="D443" s="219" t="s">
        <v>136</v>
      </c>
      <c r="E443" s="41"/>
      <c r="F443" s="220" t="s">
        <v>902</v>
      </c>
      <c r="G443" s="41"/>
      <c r="H443" s="41"/>
      <c r="I443" s="221"/>
      <c r="J443" s="41"/>
      <c r="K443" s="41"/>
      <c r="L443" s="45"/>
      <c r="M443" s="222"/>
      <c r="N443" s="223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136</v>
      </c>
      <c r="AU443" s="18" t="s">
        <v>83</v>
      </c>
    </row>
    <row r="444" s="2" customFormat="1">
      <c r="A444" s="39"/>
      <c r="B444" s="40"/>
      <c r="C444" s="41"/>
      <c r="D444" s="258" t="s">
        <v>155</v>
      </c>
      <c r="E444" s="41"/>
      <c r="F444" s="259" t="s">
        <v>904</v>
      </c>
      <c r="G444" s="41"/>
      <c r="H444" s="41"/>
      <c r="I444" s="221"/>
      <c r="J444" s="41"/>
      <c r="K444" s="41"/>
      <c r="L444" s="45"/>
      <c r="M444" s="222"/>
      <c r="N444" s="223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155</v>
      </c>
      <c r="AU444" s="18" t="s">
        <v>83</v>
      </c>
    </row>
    <row r="445" s="2" customFormat="1" ht="24.15" customHeight="1">
      <c r="A445" s="39"/>
      <c r="B445" s="40"/>
      <c r="C445" s="226" t="s">
        <v>905</v>
      </c>
      <c r="D445" s="226" t="s">
        <v>139</v>
      </c>
      <c r="E445" s="227" t="s">
        <v>906</v>
      </c>
      <c r="F445" s="228" t="s">
        <v>907</v>
      </c>
      <c r="G445" s="229" t="s">
        <v>212</v>
      </c>
      <c r="H445" s="230">
        <v>0.311</v>
      </c>
      <c r="I445" s="231"/>
      <c r="J445" s="232">
        <f>ROUND(I445*H445,2)</f>
        <v>0</v>
      </c>
      <c r="K445" s="233"/>
      <c r="L445" s="45"/>
      <c r="M445" s="234" t="s">
        <v>19</v>
      </c>
      <c r="N445" s="235" t="s">
        <v>44</v>
      </c>
      <c r="O445" s="85"/>
      <c r="P445" s="215">
        <f>O445*H445</f>
        <v>0</v>
      </c>
      <c r="Q445" s="215">
        <v>0</v>
      </c>
      <c r="R445" s="215">
        <f>Q445*H445</f>
        <v>0</v>
      </c>
      <c r="S445" s="215">
        <v>0</v>
      </c>
      <c r="T445" s="216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7" t="s">
        <v>250</v>
      </c>
      <c r="AT445" s="217" t="s">
        <v>139</v>
      </c>
      <c r="AU445" s="217" t="s">
        <v>83</v>
      </c>
      <c r="AY445" s="18" t="s">
        <v>127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8" t="s">
        <v>81</v>
      </c>
      <c r="BK445" s="218">
        <f>ROUND(I445*H445,2)</f>
        <v>0</v>
      </c>
      <c r="BL445" s="18" t="s">
        <v>250</v>
      </c>
      <c r="BM445" s="217" t="s">
        <v>908</v>
      </c>
    </row>
    <row r="446" s="2" customFormat="1">
      <c r="A446" s="39"/>
      <c r="B446" s="40"/>
      <c r="C446" s="41"/>
      <c r="D446" s="219" t="s">
        <v>136</v>
      </c>
      <c r="E446" s="41"/>
      <c r="F446" s="220" t="s">
        <v>907</v>
      </c>
      <c r="G446" s="41"/>
      <c r="H446" s="41"/>
      <c r="I446" s="221"/>
      <c r="J446" s="41"/>
      <c r="K446" s="41"/>
      <c r="L446" s="45"/>
      <c r="M446" s="222"/>
      <c r="N446" s="223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136</v>
      </c>
      <c r="AU446" s="18" t="s">
        <v>83</v>
      </c>
    </row>
    <row r="447" s="2" customFormat="1">
      <c r="A447" s="39"/>
      <c r="B447" s="40"/>
      <c r="C447" s="41"/>
      <c r="D447" s="258" t="s">
        <v>155</v>
      </c>
      <c r="E447" s="41"/>
      <c r="F447" s="259" t="s">
        <v>909</v>
      </c>
      <c r="G447" s="41"/>
      <c r="H447" s="41"/>
      <c r="I447" s="221"/>
      <c r="J447" s="41"/>
      <c r="K447" s="41"/>
      <c r="L447" s="45"/>
      <c r="M447" s="260"/>
      <c r="N447" s="261"/>
      <c r="O447" s="262"/>
      <c r="P447" s="262"/>
      <c r="Q447" s="262"/>
      <c r="R447" s="262"/>
      <c r="S447" s="262"/>
      <c r="T447" s="26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155</v>
      </c>
      <c r="AU447" s="18" t="s">
        <v>83</v>
      </c>
    </row>
    <row r="448" s="2" customFormat="1" ht="6.96" customHeight="1">
      <c r="A448" s="39"/>
      <c r="B448" s="60"/>
      <c r="C448" s="61"/>
      <c r="D448" s="61"/>
      <c r="E448" s="61"/>
      <c r="F448" s="61"/>
      <c r="G448" s="61"/>
      <c r="H448" s="61"/>
      <c r="I448" s="61"/>
      <c r="J448" s="61"/>
      <c r="K448" s="61"/>
      <c r="L448" s="45"/>
      <c r="M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</row>
  </sheetData>
  <sheetProtection sheet="1" autoFilter="0" formatColumns="0" formatRows="0" objects="1" scenarios="1" spinCount="100000" saltValue="y08SEWy9O1wuM+Wr+7xkTOYTI2BFLt5Yl8b/r1ZBhW2IIG8P5lTuMIKoY6r6VN3ijeZtWL6rJi27vGvDqFWgDw==" hashValue="flCjs7DWMGxTxifmXMNP8kotLa/84wxbQL5nPRb0aZdxGPTM9sBBJZz6CSGIimQQyMFzcsc4kXRKQxX8zaq8QA==" algorithmName="SHA-512" password="CC35"/>
  <autoFilter ref="C85:K44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2/721140903"/>
    <hyperlink ref="F94" r:id="rId2" display="https://podminky.urs.cz/item/CS_URS_2021_02/721140905"/>
    <hyperlink ref="F97" r:id="rId3" display="https://podminky.urs.cz/item/CS_URS_2021_02/721171803"/>
    <hyperlink ref="F102" r:id="rId4" display="https://podminky.urs.cz/item/CS_URS_2021_02/721171808"/>
    <hyperlink ref="F107" r:id="rId5" display="https://podminky.urs.cz/item/CS_URS_2021_02/721174042"/>
    <hyperlink ref="F110" r:id="rId6" display="https://podminky.urs.cz/item/CS_URS_2021_02/721174043"/>
    <hyperlink ref="F113" r:id="rId7" display="https://podminky.urs.cz/item/CS_URS_2021_02/721174045"/>
    <hyperlink ref="F116" r:id="rId8" display="https://podminky.urs.cz/item/CS_URS_2021_02/721175201"/>
    <hyperlink ref="F119" r:id="rId9" display="https://podminky.urs.cz/item/CS_URS_2021_02/721194103"/>
    <hyperlink ref="F122" r:id="rId10" display="https://podminky.urs.cz/item/CS_URS_2021_02/721194104"/>
    <hyperlink ref="F125" r:id="rId11" display="https://podminky.urs.cz/item/CS_URS_2021_02/721194105"/>
    <hyperlink ref="F128" r:id="rId12" display="https://podminky.urs.cz/item/CS_URS_2021_02/721194109"/>
    <hyperlink ref="F131" r:id="rId13" display="https://podminky.urs.cz/item/CS_URS_2021_02/721210813"/>
    <hyperlink ref="F134" r:id="rId14" display="https://podminky.urs.cz/item/CS_URS_2021_02/721211421"/>
    <hyperlink ref="F137" r:id="rId15" display="https://podminky.urs.cz/item/CS_URS_2021_02/721229111"/>
    <hyperlink ref="F142" r:id="rId16" display="https://podminky.urs.cz/item/CS_URS_2021_02/721290111"/>
    <hyperlink ref="F147" r:id="rId17" display="https://podminky.urs.cz/item/CS_URS_2021_02/721290821"/>
    <hyperlink ref="F150" r:id="rId18" display="https://podminky.urs.cz/item/CS_URS_2021_02/998721101"/>
    <hyperlink ref="F154" r:id="rId19" display="https://podminky.urs.cz/item/CS_URS_2021_02/722130801"/>
    <hyperlink ref="F159" r:id="rId20" display="https://podminky.urs.cz/item/CS_URS_2021_02/722130831"/>
    <hyperlink ref="F164" r:id="rId21" display="https://podminky.urs.cz/item/CS_URS_2021_02/722130901"/>
    <hyperlink ref="F167" r:id="rId22" display="https://podminky.urs.cz/item/CS_URS_2021_02/722130991"/>
    <hyperlink ref="F170" r:id="rId23" display="https://podminky.urs.cz/item/CS_URS_2021_02/722130992"/>
    <hyperlink ref="F173" r:id="rId24" display="https://podminky.urs.cz/item/CS_URS_2021_02/722131911"/>
    <hyperlink ref="F176" r:id="rId25" display="https://podminky.urs.cz/item/CS_URS_2021_02/722131912"/>
    <hyperlink ref="F179" r:id="rId26" display="https://podminky.urs.cz/item/CS_URS_2021_02/722174022"/>
    <hyperlink ref="F186" r:id="rId27" display="https://podminky.urs.cz/item/CS_URS_2021_02/722174023"/>
    <hyperlink ref="F191" r:id="rId28" display="https://podminky.urs.cz/item/CS_URS_2021_02/722179191"/>
    <hyperlink ref="F194" r:id="rId29" display="https://podminky.urs.cz/item/CS_URS_2021_02/722181221"/>
    <hyperlink ref="F197" r:id="rId30" display="https://podminky.urs.cz/item/CS_URS_2021_02/722181241"/>
    <hyperlink ref="F200" r:id="rId31" display="https://podminky.urs.cz/item/CS_URS_2021_02/722181242"/>
    <hyperlink ref="F203" r:id="rId32" display="https://podminky.urs.cz/item/CS_URS_2021_02/722190401"/>
    <hyperlink ref="F206" r:id="rId33" display="https://podminky.urs.cz/item/CS_URS_2021_02/722190901"/>
    <hyperlink ref="F209" r:id="rId34" display="https://podminky.urs.cz/item/CS_URS_2021_02/722220111"/>
    <hyperlink ref="F212" r:id="rId35" display="https://podminky.urs.cz/item/CS_URS_2021_02/722220121"/>
    <hyperlink ref="F215" r:id="rId36" display="https://podminky.urs.cz/item/CS_URS_2021_02/722290226"/>
    <hyperlink ref="F220" r:id="rId37" display="https://podminky.urs.cz/item/CS_URS_2021_02/722290821"/>
    <hyperlink ref="F223" r:id="rId38" display="https://podminky.urs.cz/item/CS_URS_2021_02/998722101"/>
    <hyperlink ref="F227" r:id="rId39" display="https://podminky.urs.cz/item/CS_URS_2021_02/725110811"/>
    <hyperlink ref="F230" r:id="rId40" display="https://podminky.urs.cz/item/CS_URS_2021_02/725112171"/>
    <hyperlink ref="F233" r:id="rId41" display="https://podminky.urs.cz/item/CS_URS_2021_02/725210821"/>
    <hyperlink ref="F236" r:id="rId42" display="https://podminky.urs.cz/item/CS_URS_2021_02/725211601"/>
    <hyperlink ref="F239" r:id="rId43" display="https://podminky.urs.cz/item/CS_URS_2021_02/725219102"/>
    <hyperlink ref="F244" r:id="rId44" display="https://podminky.urs.cz/item/CS_URS_2021_02/725291511"/>
    <hyperlink ref="F247" r:id="rId45" display="https://podminky.urs.cz/item/CS_URS_2021_02/725291521"/>
    <hyperlink ref="F250" r:id="rId46" display="https://podminky.urs.cz/item/CS_URS_2021_02/725291531"/>
    <hyperlink ref="F253" r:id="rId47" display="https://podminky.urs.cz/item/CS_URS_2021_02/725311121"/>
    <hyperlink ref="F256" r:id="rId48" display="https://podminky.urs.cz/item/CS_URS_2021_02/725320821"/>
    <hyperlink ref="F259" r:id="rId49" display="https://podminky.urs.cz/item/CS_URS_2021_02/725330820"/>
    <hyperlink ref="F262" r:id="rId50" display="https://podminky.urs.cz/item/CS_URS_2021_02/725820801"/>
    <hyperlink ref="F265" r:id="rId51" display="https://podminky.urs.cz/item/CS_URS_2021_02/725820802"/>
    <hyperlink ref="F268" r:id="rId52" display="https://podminky.urs.cz/item/CS_URS_2021_02/725821325"/>
    <hyperlink ref="F271" r:id="rId53" display="https://podminky.urs.cz/item/CS_URS_2021_02/725822611"/>
    <hyperlink ref="F274" r:id="rId54" display="https://podminky.urs.cz/item/CS_URS_2021_02/725840850"/>
    <hyperlink ref="F277" r:id="rId55" display="https://podminky.urs.cz/item/CS_URS_2021_02/725841312"/>
    <hyperlink ref="F280" r:id="rId56" display="https://podminky.urs.cz/item/CS_URS_2021_02/725860811"/>
    <hyperlink ref="F283" r:id="rId57" display="https://podminky.urs.cz/item/CS_URS_2021_02/725860812"/>
    <hyperlink ref="F286" r:id="rId58" display="https://podminky.urs.cz/item/CS_URS_2021_02/725590811"/>
    <hyperlink ref="F289" r:id="rId59" display="https://podminky.urs.cz/item/CS_URS_2021_02/725861102"/>
    <hyperlink ref="F292" r:id="rId60" display="https://podminky.urs.cz/item/CS_URS_2021_02/725862103"/>
    <hyperlink ref="F295" r:id="rId61" display="https://podminky.urs.cz/item/CS_URS_2021_02/725980121"/>
    <hyperlink ref="F298" r:id="rId62" display="https://podminky.urs.cz/item/CS_URS_2021_02/998725101"/>
    <hyperlink ref="F302" r:id="rId63" display="https://podminky.urs.cz/item/CS_URS_2021_02/733110803"/>
    <hyperlink ref="F305" r:id="rId64" display="https://podminky.urs.cz/item/CS_URS_2021_02/733191923"/>
    <hyperlink ref="F308" r:id="rId65" display="https://podminky.urs.cz/item/CS_URS_2021_02/733191924"/>
    <hyperlink ref="F311" r:id="rId66" display="https://podminky.urs.cz/item/CS_URS_2021_02/733223301"/>
    <hyperlink ref="F316" r:id="rId67" display="https://podminky.urs.cz/item/CS_URS_2021_02/733223302"/>
    <hyperlink ref="F322" r:id="rId68" display="https://podminky.urs.cz/item/CS_URS_2021_02/733291101"/>
    <hyperlink ref="F327" r:id="rId69" display="https://podminky.urs.cz/item/CS_URS_2021_02/733811241"/>
    <hyperlink ref="F333" r:id="rId70" display="https://podminky.urs.cz/item/CS_URS_2021_02/733890801"/>
    <hyperlink ref="F336" r:id="rId71" display="https://podminky.urs.cz/item/CS_URS_2021_02/998733101"/>
    <hyperlink ref="F340" r:id="rId72" display="https://podminky.urs.cz/item/CS_URS_2021_02/734200813"/>
    <hyperlink ref="F343" r:id="rId73" display="https://podminky.urs.cz/item/CS_URS_2021_02/734200821"/>
    <hyperlink ref="F346" r:id="rId74" display="https://podminky.urs.cz/item/CS_URS_2021_02/734209105"/>
    <hyperlink ref="F351" r:id="rId75" display="https://podminky.urs.cz/item/CS_URS_2021_02/734211127"/>
    <hyperlink ref="F354" r:id="rId76" display="https://podminky.urs.cz/item/CS_URS_2021_02/734222812"/>
    <hyperlink ref="F357" r:id="rId77" display="https://podminky.urs.cz/item/CS_URS_2021_02/734261406"/>
    <hyperlink ref="F360" r:id="rId78" display="https://podminky.urs.cz/item/CS_URS_2021_02/734261717"/>
    <hyperlink ref="F363" r:id="rId79" display="https://podminky.urs.cz/item/CS_URS_2021_02/734890801"/>
    <hyperlink ref="F366" r:id="rId80" display="https://podminky.urs.cz/item/CS_URS_2021_02/998734101"/>
    <hyperlink ref="F370" r:id="rId81" display="https://podminky.urs.cz/item/CS_URS_2021_02/735111810"/>
    <hyperlink ref="F378" r:id="rId82" display="https://podminky.urs.cz/item/CS_URS_2021_02/735151273"/>
    <hyperlink ref="F381" r:id="rId83" display="https://podminky.urs.cz/item/CS_URS_2021_02/735151277"/>
    <hyperlink ref="F384" r:id="rId84" display="https://podminky.urs.cz/item/CS_URS_2021_02/735151573"/>
    <hyperlink ref="F387" r:id="rId85" display="https://podminky.urs.cz/item/CS_URS_2021_02/735151575"/>
    <hyperlink ref="F390" r:id="rId86" display="https://podminky.urs.cz/item/CS_URS_2021_02/735151577"/>
    <hyperlink ref="F393" r:id="rId87" display="https://podminky.urs.cz/item/CS_URS_2021_02/735151579"/>
    <hyperlink ref="F396" r:id="rId88" display="https://podminky.urs.cz/item/CS_URS_2021_02/735151821"/>
    <hyperlink ref="F399" r:id="rId89" display="https://podminky.urs.cz/item/CS_URS_2021_02/735164511"/>
    <hyperlink ref="F404" r:id="rId90" display="https://podminky.urs.cz/item/CS_URS_2021_02/735291800"/>
    <hyperlink ref="F407" r:id="rId91" display="https://podminky.urs.cz/item/CS_URS_2021_02/735494811"/>
    <hyperlink ref="F417" r:id="rId92" display="https://podminky.urs.cz/item/CS_URS_2021_02/735191910"/>
    <hyperlink ref="F435" r:id="rId93" display="https://podminky.urs.cz/item/CS_URS_2021_02/735000912"/>
    <hyperlink ref="F441" r:id="rId94" display="https://podminky.urs.cz/item/CS_URS_2021_02/735191905"/>
    <hyperlink ref="F444" r:id="rId95" display="https://podminky.urs.cz/item/CS_URS_2021_02/735890801"/>
    <hyperlink ref="F447" r:id="rId96" display="https://podminky.urs.cz/item/CS_URS_2021_02/99873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Personální_Květen 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ROUND((SUM(BE89:BE269)),  2)</f>
        <v>0</v>
      </c>
      <c r="G33" s="39"/>
      <c r="H33" s="39"/>
      <c r="I33" s="149">
        <v>0.20999999999999999</v>
      </c>
      <c r="J33" s="148">
        <f>ROUND(((SUM(BE89:BE269))*I33),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ROUND((SUM(BF89:BF269)),  2)</f>
        <v>0</v>
      </c>
      <c r="G34" s="39"/>
      <c r="H34" s="39"/>
      <c r="I34" s="149">
        <v>0.14999999999999999</v>
      </c>
      <c r="J34" s="148">
        <f>ROUND(((SUM(BF89:BF269))*I34),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ROUND((SUM(BG89:BG269)),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ROUND((SUM(BH89:BH269)),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ROUND((SUM(BI89:BI269)),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Personální_Květen 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ELEKTRO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Nemocnice Havířov</v>
      </c>
      <c r="G52" s="41"/>
      <c r="H52" s="41"/>
      <c r="I52" s="33" t="s">
        <v>23</v>
      </c>
      <c r="J52" s="73" t="str">
        <f>IF(J12="","",J12)</f>
        <v>30. 11. 2021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911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912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913</v>
      </c>
      <c r="E62" s="175"/>
      <c r="F62" s="175"/>
      <c r="G62" s="175"/>
      <c r="H62" s="175"/>
      <c r="I62" s="175"/>
      <c r="J62" s="176">
        <f>J132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914</v>
      </c>
      <c r="E63" s="175"/>
      <c r="F63" s="175"/>
      <c r="G63" s="175"/>
      <c r="H63" s="175"/>
      <c r="I63" s="175"/>
      <c r="J63" s="176">
        <f>J177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915</v>
      </c>
      <c r="E64" s="169"/>
      <c r="F64" s="169"/>
      <c r="G64" s="169"/>
      <c r="H64" s="169"/>
      <c r="I64" s="169"/>
      <c r="J64" s="170">
        <f>J194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912</v>
      </c>
      <c r="E65" s="175"/>
      <c r="F65" s="175"/>
      <c r="G65" s="175"/>
      <c r="H65" s="175"/>
      <c r="I65" s="175"/>
      <c r="J65" s="176">
        <f>J195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913</v>
      </c>
      <c r="E66" s="175"/>
      <c r="F66" s="175"/>
      <c r="G66" s="175"/>
      <c r="H66" s="175"/>
      <c r="I66" s="175"/>
      <c r="J66" s="176">
        <f>J224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914</v>
      </c>
      <c r="E67" s="175"/>
      <c r="F67" s="175"/>
      <c r="G67" s="175"/>
      <c r="H67" s="175"/>
      <c r="I67" s="175"/>
      <c r="J67" s="176">
        <f>J251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916</v>
      </c>
      <c r="E68" s="169"/>
      <c r="F68" s="169"/>
      <c r="G68" s="169"/>
      <c r="H68" s="169"/>
      <c r="I68" s="169"/>
      <c r="J68" s="170">
        <f>J260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6"/>
      <c r="C69" s="167"/>
      <c r="D69" s="168" t="s">
        <v>917</v>
      </c>
      <c r="E69" s="169"/>
      <c r="F69" s="169"/>
      <c r="G69" s="169"/>
      <c r="H69" s="169"/>
      <c r="I69" s="169"/>
      <c r="J69" s="170">
        <f>J265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112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Personální_Květen 22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94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03 - ELEKTRO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Nemocnice Havířov</v>
      </c>
      <c r="G83" s="41"/>
      <c r="H83" s="41"/>
      <c r="I83" s="33" t="s">
        <v>23</v>
      </c>
      <c r="J83" s="73" t="str">
        <f>IF(J12="","",J12)</f>
        <v>30. 11. 2021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 xml:space="preserve"> </v>
      </c>
      <c r="G85" s="41"/>
      <c r="H85" s="41"/>
      <c r="I85" s="33" t="s">
        <v>31</v>
      </c>
      <c r="J85" s="37" t="str">
        <f>E21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33</v>
      </c>
      <c r="J86" s="37" t="str">
        <f>E24</f>
        <v>Amun Pro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113</v>
      </c>
      <c r="D88" s="181" t="s">
        <v>58</v>
      </c>
      <c r="E88" s="181" t="s">
        <v>54</v>
      </c>
      <c r="F88" s="181" t="s">
        <v>55</v>
      </c>
      <c r="G88" s="181" t="s">
        <v>114</v>
      </c>
      <c r="H88" s="181" t="s">
        <v>115</v>
      </c>
      <c r="I88" s="181" t="s">
        <v>116</v>
      </c>
      <c r="J88" s="182" t="s">
        <v>98</v>
      </c>
      <c r="K88" s="183" t="s">
        <v>117</v>
      </c>
      <c r="L88" s="184"/>
      <c r="M88" s="93" t="s">
        <v>19</v>
      </c>
      <c r="N88" s="94" t="s">
        <v>43</v>
      </c>
      <c r="O88" s="94" t="s">
        <v>118</v>
      </c>
      <c r="P88" s="94" t="s">
        <v>119</v>
      </c>
      <c r="Q88" s="94" t="s">
        <v>120</v>
      </c>
      <c r="R88" s="94" t="s">
        <v>121</v>
      </c>
      <c r="S88" s="94" t="s">
        <v>122</v>
      </c>
      <c r="T88" s="95" t="s">
        <v>123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124</v>
      </c>
      <c r="D89" s="41"/>
      <c r="E89" s="41"/>
      <c r="F89" s="41"/>
      <c r="G89" s="41"/>
      <c r="H89" s="41"/>
      <c r="I89" s="41"/>
      <c r="J89" s="185">
        <f>BK89</f>
        <v>0</v>
      </c>
      <c r="K89" s="41"/>
      <c r="L89" s="45"/>
      <c r="M89" s="96"/>
      <c r="N89" s="186"/>
      <c r="O89" s="97"/>
      <c r="P89" s="187">
        <f>P90+P194+P260+P265</f>
        <v>0</v>
      </c>
      <c r="Q89" s="97"/>
      <c r="R89" s="187">
        <f>R90+R194+R260+R265</f>
        <v>0</v>
      </c>
      <c r="S89" s="97"/>
      <c r="T89" s="188">
        <f>T90+T194+T260+T265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72</v>
      </c>
      <c r="AU89" s="18" t="s">
        <v>99</v>
      </c>
      <c r="BK89" s="189">
        <f>BK90+BK194+BK260+BK265</f>
        <v>0</v>
      </c>
    </row>
    <row r="90" s="12" customFormat="1" ht="25.92" customHeight="1">
      <c r="A90" s="12"/>
      <c r="B90" s="190"/>
      <c r="C90" s="191"/>
      <c r="D90" s="192" t="s">
        <v>72</v>
      </c>
      <c r="E90" s="193" t="s">
        <v>918</v>
      </c>
      <c r="F90" s="193" t="s">
        <v>919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P91+P132+P177</f>
        <v>0</v>
      </c>
      <c r="Q90" s="198"/>
      <c r="R90" s="199">
        <f>R91+R132+R177</f>
        <v>0</v>
      </c>
      <c r="S90" s="198"/>
      <c r="T90" s="200">
        <f>T91+T132+T177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81</v>
      </c>
      <c r="AT90" s="202" t="s">
        <v>72</v>
      </c>
      <c r="AU90" s="202" t="s">
        <v>73</v>
      </c>
      <c r="AY90" s="201" t="s">
        <v>127</v>
      </c>
      <c r="BK90" s="203">
        <f>BK91+BK132+BK177</f>
        <v>0</v>
      </c>
    </row>
    <row r="91" s="12" customFormat="1" ht="22.8" customHeight="1">
      <c r="A91" s="12"/>
      <c r="B91" s="190"/>
      <c r="C91" s="191"/>
      <c r="D91" s="192" t="s">
        <v>72</v>
      </c>
      <c r="E91" s="224" t="s">
        <v>920</v>
      </c>
      <c r="F91" s="224" t="s">
        <v>921</v>
      </c>
      <c r="G91" s="191"/>
      <c r="H91" s="191"/>
      <c r="I91" s="194"/>
      <c r="J91" s="225">
        <f>BK91</f>
        <v>0</v>
      </c>
      <c r="K91" s="191"/>
      <c r="L91" s="196"/>
      <c r="M91" s="197"/>
      <c r="N91" s="198"/>
      <c r="O91" s="198"/>
      <c r="P91" s="199">
        <f>SUM(P92:P131)</f>
        <v>0</v>
      </c>
      <c r="Q91" s="198"/>
      <c r="R91" s="199">
        <f>SUM(R92:R131)</f>
        <v>0</v>
      </c>
      <c r="S91" s="198"/>
      <c r="T91" s="200">
        <f>SUM(T92:T131)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81</v>
      </c>
      <c r="AT91" s="202" t="s">
        <v>72</v>
      </c>
      <c r="AU91" s="202" t="s">
        <v>81</v>
      </c>
      <c r="AY91" s="201" t="s">
        <v>127</v>
      </c>
      <c r="BK91" s="203">
        <f>SUM(BK92:BK131)</f>
        <v>0</v>
      </c>
    </row>
    <row r="92" s="2" customFormat="1" ht="16.5" customHeight="1">
      <c r="A92" s="39"/>
      <c r="B92" s="40"/>
      <c r="C92" s="226" t="s">
        <v>73</v>
      </c>
      <c r="D92" s="226" t="s">
        <v>139</v>
      </c>
      <c r="E92" s="227" t="s">
        <v>922</v>
      </c>
      <c r="F92" s="228" t="s">
        <v>923</v>
      </c>
      <c r="G92" s="229" t="s">
        <v>205</v>
      </c>
      <c r="H92" s="230">
        <v>100</v>
      </c>
      <c r="I92" s="231"/>
      <c r="J92" s="232">
        <f>ROUND(I92*H92,2)</f>
        <v>0</v>
      </c>
      <c r="K92" s="233"/>
      <c r="L92" s="45"/>
      <c r="M92" s="234" t="s">
        <v>19</v>
      </c>
      <c r="N92" s="235" t="s">
        <v>44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134</v>
      </c>
      <c r="AT92" s="217" t="s">
        <v>139</v>
      </c>
      <c r="AU92" s="217" t="s">
        <v>83</v>
      </c>
      <c r="AY92" s="18" t="s">
        <v>127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81</v>
      </c>
      <c r="BK92" s="218">
        <f>ROUND(I92*H92,2)</f>
        <v>0</v>
      </c>
      <c r="BL92" s="18" t="s">
        <v>134</v>
      </c>
      <c r="BM92" s="217" t="s">
        <v>83</v>
      </c>
    </row>
    <row r="93" s="2" customFormat="1">
      <c r="A93" s="39"/>
      <c r="B93" s="40"/>
      <c r="C93" s="41"/>
      <c r="D93" s="219" t="s">
        <v>136</v>
      </c>
      <c r="E93" s="41"/>
      <c r="F93" s="220" t="s">
        <v>923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136</v>
      </c>
      <c r="AU93" s="18" t="s">
        <v>83</v>
      </c>
    </row>
    <row r="94" s="2" customFormat="1" ht="16.5" customHeight="1">
      <c r="A94" s="39"/>
      <c r="B94" s="40"/>
      <c r="C94" s="226" t="s">
        <v>73</v>
      </c>
      <c r="D94" s="226" t="s">
        <v>139</v>
      </c>
      <c r="E94" s="227" t="s">
        <v>924</v>
      </c>
      <c r="F94" s="228" t="s">
        <v>925</v>
      </c>
      <c r="G94" s="229" t="s">
        <v>205</v>
      </c>
      <c r="H94" s="230">
        <v>60</v>
      </c>
      <c r="I94" s="231"/>
      <c r="J94" s="232">
        <f>ROUND(I94*H94,2)</f>
        <v>0</v>
      </c>
      <c r="K94" s="233"/>
      <c r="L94" s="45"/>
      <c r="M94" s="234" t="s">
        <v>19</v>
      </c>
      <c r="N94" s="235" t="s">
        <v>44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134</v>
      </c>
      <c r="AT94" s="217" t="s">
        <v>139</v>
      </c>
      <c r="AU94" s="217" t="s">
        <v>83</v>
      </c>
      <c r="AY94" s="18" t="s">
        <v>127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81</v>
      </c>
      <c r="BK94" s="218">
        <f>ROUND(I94*H94,2)</f>
        <v>0</v>
      </c>
      <c r="BL94" s="18" t="s">
        <v>134</v>
      </c>
      <c r="BM94" s="217" t="s">
        <v>134</v>
      </c>
    </row>
    <row r="95" s="2" customFormat="1">
      <c r="A95" s="39"/>
      <c r="B95" s="40"/>
      <c r="C95" s="41"/>
      <c r="D95" s="219" t="s">
        <v>136</v>
      </c>
      <c r="E95" s="41"/>
      <c r="F95" s="220" t="s">
        <v>925</v>
      </c>
      <c r="G95" s="41"/>
      <c r="H95" s="41"/>
      <c r="I95" s="221"/>
      <c r="J95" s="41"/>
      <c r="K95" s="41"/>
      <c r="L95" s="45"/>
      <c r="M95" s="222"/>
      <c r="N95" s="22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136</v>
      </c>
      <c r="AU95" s="18" t="s">
        <v>83</v>
      </c>
    </row>
    <row r="96" s="2" customFormat="1" ht="16.5" customHeight="1">
      <c r="A96" s="39"/>
      <c r="B96" s="40"/>
      <c r="C96" s="226" t="s">
        <v>73</v>
      </c>
      <c r="D96" s="226" t="s">
        <v>139</v>
      </c>
      <c r="E96" s="227" t="s">
        <v>926</v>
      </c>
      <c r="F96" s="228" t="s">
        <v>927</v>
      </c>
      <c r="G96" s="229" t="s">
        <v>205</v>
      </c>
      <c r="H96" s="230">
        <v>850</v>
      </c>
      <c r="I96" s="231"/>
      <c r="J96" s="232">
        <f>ROUND(I96*H96,2)</f>
        <v>0</v>
      </c>
      <c r="K96" s="233"/>
      <c r="L96" s="45"/>
      <c r="M96" s="234" t="s">
        <v>19</v>
      </c>
      <c r="N96" s="235" t="s">
        <v>44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134</v>
      </c>
      <c r="AT96" s="217" t="s">
        <v>139</v>
      </c>
      <c r="AU96" s="217" t="s">
        <v>83</v>
      </c>
      <c r="AY96" s="18" t="s">
        <v>127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81</v>
      </c>
      <c r="BK96" s="218">
        <f>ROUND(I96*H96,2)</f>
        <v>0</v>
      </c>
      <c r="BL96" s="18" t="s">
        <v>134</v>
      </c>
      <c r="BM96" s="217" t="s">
        <v>137</v>
      </c>
    </row>
    <row r="97" s="2" customFormat="1">
      <c r="A97" s="39"/>
      <c r="B97" s="40"/>
      <c r="C97" s="41"/>
      <c r="D97" s="219" t="s">
        <v>136</v>
      </c>
      <c r="E97" s="41"/>
      <c r="F97" s="220" t="s">
        <v>928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83</v>
      </c>
    </row>
    <row r="98" s="2" customFormat="1" ht="16.5" customHeight="1">
      <c r="A98" s="39"/>
      <c r="B98" s="40"/>
      <c r="C98" s="226" t="s">
        <v>73</v>
      </c>
      <c r="D98" s="226" t="s">
        <v>139</v>
      </c>
      <c r="E98" s="227" t="s">
        <v>929</v>
      </c>
      <c r="F98" s="228" t="s">
        <v>930</v>
      </c>
      <c r="G98" s="229" t="s">
        <v>205</v>
      </c>
      <c r="H98" s="230">
        <v>650</v>
      </c>
      <c r="I98" s="231"/>
      <c r="J98" s="232">
        <f>ROUND(I98*H98,2)</f>
        <v>0</v>
      </c>
      <c r="K98" s="233"/>
      <c r="L98" s="45"/>
      <c r="M98" s="234" t="s">
        <v>19</v>
      </c>
      <c r="N98" s="235" t="s">
        <v>44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134</v>
      </c>
      <c r="AT98" s="217" t="s">
        <v>139</v>
      </c>
      <c r="AU98" s="217" t="s">
        <v>83</v>
      </c>
      <c r="AY98" s="18" t="s">
        <v>127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81</v>
      </c>
      <c r="BK98" s="218">
        <f>ROUND(I98*H98,2)</f>
        <v>0</v>
      </c>
      <c r="BL98" s="18" t="s">
        <v>134</v>
      </c>
      <c r="BM98" s="217" t="s">
        <v>133</v>
      </c>
    </row>
    <row r="99" s="2" customFormat="1">
      <c r="A99" s="39"/>
      <c r="B99" s="40"/>
      <c r="C99" s="41"/>
      <c r="D99" s="219" t="s">
        <v>136</v>
      </c>
      <c r="E99" s="41"/>
      <c r="F99" s="220" t="s">
        <v>931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136</v>
      </c>
      <c r="AU99" s="18" t="s">
        <v>83</v>
      </c>
    </row>
    <row r="100" s="2" customFormat="1" ht="16.5" customHeight="1">
      <c r="A100" s="39"/>
      <c r="B100" s="40"/>
      <c r="C100" s="226" t="s">
        <v>73</v>
      </c>
      <c r="D100" s="226" t="s">
        <v>139</v>
      </c>
      <c r="E100" s="227" t="s">
        <v>932</v>
      </c>
      <c r="F100" s="228" t="s">
        <v>933</v>
      </c>
      <c r="G100" s="229" t="s">
        <v>205</v>
      </c>
      <c r="H100" s="230">
        <v>100</v>
      </c>
      <c r="I100" s="231"/>
      <c r="J100" s="232">
        <f>ROUND(I100*H100,2)</f>
        <v>0</v>
      </c>
      <c r="K100" s="233"/>
      <c r="L100" s="45"/>
      <c r="M100" s="234" t="s">
        <v>19</v>
      </c>
      <c r="N100" s="235" t="s">
        <v>44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134</v>
      </c>
      <c r="AT100" s="217" t="s">
        <v>139</v>
      </c>
      <c r="AU100" s="217" t="s">
        <v>83</v>
      </c>
      <c r="AY100" s="18" t="s">
        <v>127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81</v>
      </c>
      <c r="BK100" s="218">
        <f>ROUND(I100*H100,2)</f>
        <v>0</v>
      </c>
      <c r="BL100" s="18" t="s">
        <v>134</v>
      </c>
      <c r="BM100" s="217" t="s">
        <v>198</v>
      </c>
    </row>
    <row r="101" s="2" customFormat="1">
      <c r="A101" s="39"/>
      <c r="B101" s="40"/>
      <c r="C101" s="41"/>
      <c r="D101" s="219" t="s">
        <v>136</v>
      </c>
      <c r="E101" s="41"/>
      <c r="F101" s="220" t="s">
        <v>934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136</v>
      </c>
      <c r="AU101" s="18" t="s">
        <v>83</v>
      </c>
    </row>
    <row r="102" s="2" customFormat="1" ht="16.5" customHeight="1">
      <c r="A102" s="39"/>
      <c r="B102" s="40"/>
      <c r="C102" s="226" t="s">
        <v>73</v>
      </c>
      <c r="D102" s="226" t="s">
        <v>139</v>
      </c>
      <c r="E102" s="227" t="s">
        <v>935</v>
      </c>
      <c r="F102" s="228" t="s">
        <v>936</v>
      </c>
      <c r="G102" s="229" t="s">
        <v>205</v>
      </c>
      <c r="H102" s="230">
        <v>100</v>
      </c>
      <c r="I102" s="231"/>
      <c r="J102" s="232">
        <f>ROUND(I102*H102,2)</f>
        <v>0</v>
      </c>
      <c r="K102" s="233"/>
      <c r="L102" s="45"/>
      <c r="M102" s="234" t="s">
        <v>19</v>
      </c>
      <c r="N102" s="235" t="s">
        <v>44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134</v>
      </c>
      <c r="AT102" s="217" t="s">
        <v>139</v>
      </c>
      <c r="AU102" s="217" t="s">
        <v>83</v>
      </c>
      <c r="AY102" s="18" t="s">
        <v>127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81</v>
      </c>
      <c r="BK102" s="218">
        <f>ROUND(I102*H102,2)</f>
        <v>0</v>
      </c>
      <c r="BL102" s="18" t="s">
        <v>134</v>
      </c>
      <c r="BM102" s="217" t="s">
        <v>247</v>
      </c>
    </row>
    <row r="103" s="2" customFormat="1">
      <c r="A103" s="39"/>
      <c r="B103" s="40"/>
      <c r="C103" s="41"/>
      <c r="D103" s="219" t="s">
        <v>136</v>
      </c>
      <c r="E103" s="41"/>
      <c r="F103" s="220" t="s">
        <v>936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136</v>
      </c>
      <c r="AU103" s="18" t="s">
        <v>83</v>
      </c>
    </row>
    <row r="104" s="2" customFormat="1" ht="16.5" customHeight="1">
      <c r="A104" s="39"/>
      <c r="B104" s="40"/>
      <c r="C104" s="226" t="s">
        <v>73</v>
      </c>
      <c r="D104" s="226" t="s">
        <v>139</v>
      </c>
      <c r="E104" s="227" t="s">
        <v>937</v>
      </c>
      <c r="F104" s="228" t="s">
        <v>938</v>
      </c>
      <c r="G104" s="229" t="s">
        <v>939</v>
      </c>
      <c r="H104" s="230">
        <v>36</v>
      </c>
      <c r="I104" s="231"/>
      <c r="J104" s="232">
        <f>ROUND(I104*H104,2)</f>
        <v>0</v>
      </c>
      <c r="K104" s="233"/>
      <c r="L104" s="45"/>
      <c r="M104" s="234" t="s">
        <v>19</v>
      </c>
      <c r="N104" s="235" t="s">
        <v>44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134</v>
      </c>
      <c r="AT104" s="217" t="s">
        <v>139</v>
      </c>
      <c r="AU104" s="217" t="s">
        <v>83</v>
      </c>
      <c r="AY104" s="18" t="s">
        <v>127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81</v>
      </c>
      <c r="BK104" s="218">
        <f>ROUND(I104*H104,2)</f>
        <v>0</v>
      </c>
      <c r="BL104" s="18" t="s">
        <v>134</v>
      </c>
      <c r="BM104" s="217" t="s">
        <v>258</v>
      </c>
    </row>
    <row r="105" s="2" customFormat="1">
      <c r="A105" s="39"/>
      <c r="B105" s="40"/>
      <c r="C105" s="41"/>
      <c r="D105" s="219" t="s">
        <v>136</v>
      </c>
      <c r="E105" s="41"/>
      <c r="F105" s="220" t="s">
        <v>938</v>
      </c>
      <c r="G105" s="41"/>
      <c r="H105" s="41"/>
      <c r="I105" s="221"/>
      <c r="J105" s="41"/>
      <c r="K105" s="41"/>
      <c r="L105" s="45"/>
      <c r="M105" s="222"/>
      <c r="N105" s="22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136</v>
      </c>
      <c r="AU105" s="18" t="s">
        <v>83</v>
      </c>
    </row>
    <row r="106" s="2" customFormat="1" ht="16.5" customHeight="1">
      <c r="A106" s="39"/>
      <c r="B106" s="40"/>
      <c r="C106" s="226" t="s">
        <v>73</v>
      </c>
      <c r="D106" s="226" t="s">
        <v>139</v>
      </c>
      <c r="E106" s="227" t="s">
        <v>940</v>
      </c>
      <c r="F106" s="228" t="s">
        <v>941</v>
      </c>
      <c r="G106" s="229" t="s">
        <v>939</v>
      </c>
      <c r="H106" s="230">
        <v>44</v>
      </c>
      <c r="I106" s="231"/>
      <c r="J106" s="232">
        <f>ROUND(I106*H106,2)</f>
        <v>0</v>
      </c>
      <c r="K106" s="233"/>
      <c r="L106" s="45"/>
      <c r="M106" s="234" t="s">
        <v>19</v>
      </c>
      <c r="N106" s="235" t="s">
        <v>44</v>
      </c>
      <c r="O106" s="85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134</v>
      </c>
      <c r="AT106" s="217" t="s">
        <v>139</v>
      </c>
      <c r="AU106" s="217" t="s">
        <v>83</v>
      </c>
      <c r="AY106" s="18" t="s">
        <v>127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81</v>
      </c>
      <c r="BK106" s="218">
        <f>ROUND(I106*H106,2)</f>
        <v>0</v>
      </c>
      <c r="BL106" s="18" t="s">
        <v>134</v>
      </c>
      <c r="BM106" s="217" t="s">
        <v>250</v>
      </c>
    </row>
    <row r="107" s="2" customFormat="1">
      <c r="A107" s="39"/>
      <c r="B107" s="40"/>
      <c r="C107" s="41"/>
      <c r="D107" s="219" t="s">
        <v>136</v>
      </c>
      <c r="E107" s="41"/>
      <c r="F107" s="220" t="s">
        <v>941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136</v>
      </c>
      <c r="AU107" s="18" t="s">
        <v>83</v>
      </c>
    </row>
    <row r="108" s="2" customFormat="1" ht="16.5" customHeight="1">
      <c r="A108" s="39"/>
      <c r="B108" s="40"/>
      <c r="C108" s="226" t="s">
        <v>73</v>
      </c>
      <c r="D108" s="226" t="s">
        <v>139</v>
      </c>
      <c r="E108" s="227" t="s">
        <v>942</v>
      </c>
      <c r="F108" s="228" t="s">
        <v>943</v>
      </c>
      <c r="G108" s="229" t="s">
        <v>939</v>
      </c>
      <c r="H108" s="230">
        <v>25</v>
      </c>
      <c r="I108" s="231"/>
      <c r="J108" s="232">
        <f>ROUND(I108*H108,2)</f>
        <v>0</v>
      </c>
      <c r="K108" s="233"/>
      <c r="L108" s="45"/>
      <c r="M108" s="234" t="s">
        <v>19</v>
      </c>
      <c r="N108" s="235" t="s">
        <v>44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134</v>
      </c>
      <c r="AT108" s="217" t="s">
        <v>139</v>
      </c>
      <c r="AU108" s="217" t="s">
        <v>83</v>
      </c>
      <c r="AY108" s="18" t="s">
        <v>127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81</v>
      </c>
      <c r="BK108" s="218">
        <f>ROUND(I108*H108,2)</f>
        <v>0</v>
      </c>
      <c r="BL108" s="18" t="s">
        <v>134</v>
      </c>
      <c r="BM108" s="217" t="s">
        <v>495</v>
      </c>
    </row>
    <row r="109" s="2" customFormat="1">
      <c r="A109" s="39"/>
      <c r="B109" s="40"/>
      <c r="C109" s="41"/>
      <c r="D109" s="219" t="s">
        <v>136</v>
      </c>
      <c r="E109" s="41"/>
      <c r="F109" s="220" t="s">
        <v>943</v>
      </c>
      <c r="G109" s="41"/>
      <c r="H109" s="41"/>
      <c r="I109" s="221"/>
      <c r="J109" s="41"/>
      <c r="K109" s="41"/>
      <c r="L109" s="45"/>
      <c r="M109" s="222"/>
      <c r="N109" s="22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136</v>
      </c>
      <c r="AU109" s="18" t="s">
        <v>83</v>
      </c>
    </row>
    <row r="110" s="2" customFormat="1" ht="16.5" customHeight="1">
      <c r="A110" s="39"/>
      <c r="B110" s="40"/>
      <c r="C110" s="226" t="s">
        <v>73</v>
      </c>
      <c r="D110" s="226" t="s">
        <v>139</v>
      </c>
      <c r="E110" s="227" t="s">
        <v>944</v>
      </c>
      <c r="F110" s="228" t="s">
        <v>945</v>
      </c>
      <c r="G110" s="229" t="s">
        <v>939</v>
      </c>
      <c r="H110" s="230">
        <v>130</v>
      </c>
      <c r="I110" s="231"/>
      <c r="J110" s="232">
        <f>ROUND(I110*H110,2)</f>
        <v>0</v>
      </c>
      <c r="K110" s="233"/>
      <c r="L110" s="45"/>
      <c r="M110" s="234" t="s">
        <v>19</v>
      </c>
      <c r="N110" s="235" t="s">
        <v>44</v>
      </c>
      <c r="O110" s="85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134</v>
      </c>
      <c r="AT110" s="217" t="s">
        <v>139</v>
      </c>
      <c r="AU110" s="217" t="s">
        <v>83</v>
      </c>
      <c r="AY110" s="18" t="s">
        <v>127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81</v>
      </c>
      <c r="BK110" s="218">
        <f>ROUND(I110*H110,2)</f>
        <v>0</v>
      </c>
      <c r="BL110" s="18" t="s">
        <v>134</v>
      </c>
      <c r="BM110" s="217" t="s">
        <v>277</v>
      </c>
    </row>
    <row r="111" s="2" customFormat="1">
      <c r="A111" s="39"/>
      <c r="B111" s="40"/>
      <c r="C111" s="41"/>
      <c r="D111" s="219" t="s">
        <v>136</v>
      </c>
      <c r="E111" s="41"/>
      <c r="F111" s="220" t="s">
        <v>945</v>
      </c>
      <c r="G111" s="41"/>
      <c r="H111" s="41"/>
      <c r="I111" s="221"/>
      <c r="J111" s="41"/>
      <c r="K111" s="41"/>
      <c r="L111" s="45"/>
      <c r="M111" s="222"/>
      <c r="N111" s="22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136</v>
      </c>
      <c r="AU111" s="18" t="s">
        <v>83</v>
      </c>
    </row>
    <row r="112" s="2" customFormat="1" ht="16.5" customHeight="1">
      <c r="A112" s="39"/>
      <c r="B112" s="40"/>
      <c r="C112" s="226" t="s">
        <v>73</v>
      </c>
      <c r="D112" s="226" t="s">
        <v>139</v>
      </c>
      <c r="E112" s="227" t="s">
        <v>946</v>
      </c>
      <c r="F112" s="228" t="s">
        <v>947</v>
      </c>
      <c r="G112" s="229" t="s">
        <v>939</v>
      </c>
      <c r="H112" s="230">
        <v>17</v>
      </c>
      <c r="I112" s="231"/>
      <c r="J112" s="232">
        <f>ROUND(I112*H112,2)</f>
        <v>0</v>
      </c>
      <c r="K112" s="233"/>
      <c r="L112" s="45"/>
      <c r="M112" s="234" t="s">
        <v>19</v>
      </c>
      <c r="N112" s="235" t="s">
        <v>44</v>
      </c>
      <c r="O112" s="85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7" t="s">
        <v>134</v>
      </c>
      <c r="AT112" s="217" t="s">
        <v>139</v>
      </c>
      <c r="AU112" s="217" t="s">
        <v>83</v>
      </c>
      <c r="AY112" s="18" t="s">
        <v>127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8" t="s">
        <v>81</v>
      </c>
      <c r="BK112" s="218">
        <f>ROUND(I112*H112,2)</f>
        <v>0</v>
      </c>
      <c r="BL112" s="18" t="s">
        <v>134</v>
      </c>
      <c r="BM112" s="217" t="s">
        <v>284</v>
      </c>
    </row>
    <row r="113" s="2" customFormat="1">
      <c r="A113" s="39"/>
      <c r="B113" s="40"/>
      <c r="C113" s="41"/>
      <c r="D113" s="219" t="s">
        <v>136</v>
      </c>
      <c r="E113" s="41"/>
      <c r="F113" s="220" t="s">
        <v>947</v>
      </c>
      <c r="G113" s="41"/>
      <c r="H113" s="41"/>
      <c r="I113" s="221"/>
      <c r="J113" s="41"/>
      <c r="K113" s="41"/>
      <c r="L113" s="45"/>
      <c r="M113" s="222"/>
      <c r="N113" s="22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136</v>
      </c>
      <c r="AU113" s="18" t="s">
        <v>83</v>
      </c>
    </row>
    <row r="114" s="2" customFormat="1" ht="16.5" customHeight="1">
      <c r="A114" s="39"/>
      <c r="B114" s="40"/>
      <c r="C114" s="226" t="s">
        <v>73</v>
      </c>
      <c r="D114" s="226" t="s">
        <v>139</v>
      </c>
      <c r="E114" s="227" t="s">
        <v>948</v>
      </c>
      <c r="F114" s="228" t="s">
        <v>949</v>
      </c>
      <c r="G114" s="229" t="s">
        <v>939</v>
      </c>
      <c r="H114" s="230">
        <v>2</v>
      </c>
      <c r="I114" s="231"/>
      <c r="J114" s="232">
        <f>ROUND(I114*H114,2)</f>
        <v>0</v>
      </c>
      <c r="K114" s="233"/>
      <c r="L114" s="45"/>
      <c r="M114" s="234" t="s">
        <v>19</v>
      </c>
      <c r="N114" s="235" t="s">
        <v>44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134</v>
      </c>
      <c r="AT114" s="217" t="s">
        <v>139</v>
      </c>
      <c r="AU114" s="217" t="s">
        <v>83</v>
      </c>
      <c r="AY114" s="18" t="s">
        <v>127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81</v>
      </c>
      <c r="BK114" s="218">
        <f>ROUND(I114*H114,2)</f>
        <v>0</v>
      </c>
      <c r="BL114" s="18" t="s">
        <v>134</v>
      </c>
      <c r="BM114" s="217" t="s">
        <v>292</v>
      </c>
    </row>
    <row r="115" s="2" customFormat="1">
      <c r="A115" s="39"/>
      <c r="B115" s="40"/>
      <c r="C115" s="41"/>
      <c r="D115" s="219" t="s">
        <v>136</v>
      </c>
      <c r="E115" s="41"/>
      <c r="F115" s="220" t="s">
        <v>949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136</v>
      </c>
      <c r="AU115" s="18" t="s">
        <v>83</v>
      </c>
    </row>
    <row r="116" s="2" customFormat="1" ht="16.5" customHeight="1">
      <c r="A116" s="39"/>
      <c r="B116" s="40"/>
      <c r="C116" s="226" t="s">
        <v>73</v>
      </c>
      <c r="D116" s="226" t="s">
        <v>139</v>
      </c>
      <c r="E116" s="227" t="s">
        <v>950</v>
      </c>
      <c r="F116" s="228" t="s">
        <v>951</v>
      </c>
      <c r="G116" s="229" t="s">
        <v>939</v>
      </c>
      <c r="H116" s="230">
        <v>1</v>
      </c>
      <c r="I116" s="231"/>
      <c r="J116" s="232">
        <f>ROUND(I116*H116,2)</f>
        <v>0</v>
      </c>
      <c r="K116" s="233"/>
      <c r="L116" s="45"/>
      <c r="M116" s="234" t="s">
        <v>19</v>
      </c>
      <c r="N116" s="235" t="s">
        <v>44</v>
      </c>
      <c r="O116" s="85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7" t="s">
        <v>134</v>
      </c>
      <c r="AT116" s="217" t="s">
        <v>139</v>
      </c>
      <c r="AU116" s="217" t="s">
        <v>83</v>
      </c>
      <c r="AY116" s="18" t="s">
        <v>127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81</v>
      </c>
      <c r="BK116" s="218">
        <f>ROUND(I116*H116,2)</f>
        <v>0</v>
      </c>
      <c r="BL116" s="18" t="s">
        <v>134</v>
      </c>
      <c r="BM116" s="217" t="s">
        <v>300</v>
      </c>
    </row>
    <row r="117" s="2" customFormat="1">
      <c r="A117" s="39"/>
      <c r="B117" s="40"/>
      <c r="C117" s="41"/>
      <c r="D117" s="219" t="s">
        <v>136</v>
      </c>
      <c r="E117" s="41"/>
      <c r="F117" s="220" t="s">
        <v>951</v>
      </c>
      <c r="G117" s="41"/>
      <c r="H117" s="41"/>
      <c r="I117" s="221"/>
      <c r="J117" s="41"/>
      <c r="K117" s="41"/>
      <c r="L117" s="45"/>
      <c r="M117" s="222"/>
      <c r="N117" s="223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136</v>
      </c>
      <c r="AU117" s="18" t="s">
        <v>83</v>
      </c>
    </row>
    <row r="118" s="2" customFormat="1" ht="16.5" customHeight="1">
      <c r="A118" s="39"/>
      <c r="B118" s="40"/>
      <c r="C118" s="226" t="s">
        <v>73</v>
      </c>
      <c r="D118" s="226" t="s">
        <v>139</v>
      </c>
      <c r="E118" s="227" t="s">
        <v>952</v>
      </c>
      <c r="F118" s="228" t="s">
        <v>953</v>
      </c>
      <c r="G118" s="229" t="s">
        <v>939</v>
      </c>
      <c r="H118" s="230">
        <v>34</v>
      </c>
      <c r="I118" s="231"/>
      <c r="J118" s="232">
        <f>ROUND(I118*H118,2)</f>
        <v>0</v>
      </c>
      <c r="K118" s="233"/>
      <c r="L118" s="45"/>
      <c r="M118" s="234" t="s">
        <v>19</v>
      </c>
      <c r="N118" s="235" t="s">
        <v>44</v>
      </c>
      <c r="O118" s="85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134</v>
      </c>
      <c r="AT118" s="217" t="s">
        <v>139</v>
      </c>
      <c r="AU118" s="217" t="s">
        <v>83</v>
      </c>
      <c r="AY118" s="18" t="s">
        <v>127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81</v>
      </c>
      <c r="BK118" s="218">
        <f>ROUND(I118*H118,2)</f>
        <v>0</v>
      </c>
      <c r="BL118" s="18" t="s">
        <v>134</v>
      </c>
      <c r="BM118" s="217" t="s">
        <v>306</v>
      </c>
    </row>
    <row r="119" s="2" customFormat="1">
      <c r="A119" s="39"/>
      <c r="B119" s="40"/>
      <c r="C119" s="41"/>
      <c r="D119" s="219" t="s">
        <v>136</v>
      </c>
      <c r="E119" s="41"/>
      <c r="F119" s="220" t="s">
        <v>953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136</v>
      </c>
      <c r="AU119" s="18" t="s">
        <v>83</v>
      </c>
    </row>
    <row r="120" s="2" customFormat="1" ht="16.5" customHeight="1">
      <c r="A120" s="39"/>
      <c r="B120" s="40"/>
      <c r="C120" s="226" t="s">
        <v>73</v>
      </c>
      <c r="D120" s="226" t="s">
        <v>139</v>
      </c>
      <c r="E120" s="227" t="s">
        <v>954</v>
      </c>
      <c r="F120" s="228" t="s">
        <v>955</v>
      </c>
      <c r="G120" s="229" t="s">
        <v>939</v>
      </c>
      <c r="H120" s="230">
        <v>14</v>
      </c>
      <c r="I120" s="231"/>
      <c r="J120" s="232">
        <f>ROUND(I120*H120,2)</f>
        <v>0</v>
      </c>
      <c r="K120" s="233"/>
      <c r="L120" s="45"/>
      <c r="M120" s="234" t="s">
        <v>19</v>
      </c>
      <c r="N120" s="235" t="s">
        <v>44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134</v>
      </c>
      <c r="AT120" s="217" t="s">
        <v>139</v>
      </c>
      <c r="AU120" s="217" t="s">
        <v>83</v>
      </c>
      <c r="AY120" s="18" t="s">
        <v>127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81</v>
      </c>
      <c r="BK120" s="218">
        <f>ROUND(I120*H120,2)</f>
        <v>0</v>
      </c>
      <c r="BL120" s="18" t="s">
        <v>134</v>
      </c>
      <c r="BM120" s="217" t="s">
        <v>554</v>
      </c>
    </row>
    <row r="121" s="2" customFormat="1">
      <c r="A121" s="39"/>
      <c r="B121" s="40"/>
      <c r="C121" s="41"/>
      <c r="D121" s="219" t="s">
        <v>136</v>
      </c>
      <c r="E121" s="41"/>
      <c r="F121" s="220" t="s">
        <v>955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83</v>
      </c>
    </row>
    <row r="122" s="2" customFormat="1" ht="16.5" customHeight="1">
      <c r="A122" s="39"/>
      <c r="B122" s="40"/>
      <c r="C122" s="226" t="s">
        <v>73</v>
      </c>
      <c r="D122" s="226" t="s">
        <v>139</v>
      </c>
      <c r="E122" s="227" t="s">
        <v>956</v>
      </c>
      <c r="F122" s="228" t="s">
        <v>957</v>
      </c>
      <c r="G122" s="229" t="s">
        <v>939</v>
      </c>
      <c r="H122" s="230">
        <v>34</v>
      </c>
      <c r="I122" s="231"/>
      <c r="J122" s="232">
        <f>ROUND(I122*H122,2)</f>
        <v>0</v>
      </c>
      <c r="K122" s="233"/>
      <c r="L122" s="45"/>
      <c r="M122" s="234" t="s">
        <v>19</v>
      </c>
      <c r="N122" s="235" t="s">
        <v>44</v>
      </c>
      <c r="O122" s="85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7" t="s">
        <v>134</v>
      </c>
      <c r="AT122" s="217" t="s">
        <v>139</v>
      </c>
      <c r="AU122" s="217" t="s">
        <v>83</v>
      </c>
      <c r="AY122" s="18" t="s">
        <v>127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8" t="s">
        <v>81</v>
      </c>
      <c r="BK122" s="218">
        <f>ROUND(I122*H122,2)</f>
        <v>0</v>
      </c>
      <c r="BL122" s="18" t="s">
        <v>134</v>
      </c>
      <c r="BM122" s="217" t="s">
        <v>255</v>
      </c>
    </row>
    <row r="123" s="2" customFormat="1">
      <c r="A123" s="39"/>
      <c r="B123" s="40"/>
      <c r="C123" s="41"/>
      <c r="D123" s="219" t="s">
        <v>136</v>
      </c>
      <c r="E123" s="41"/>
      <c r="F123" s="220" t="s">
        <v>957</v>
      </c>
      <c r="G123" s="41"/>
      <c r="H123" s="41"/>
      <c r="I123" s="221"/>
      <c r="J123" s="41"/>
      <c r="K123" s="41"/>
      <c r="L123" s="45"/>
      <c r="M123" s="222"/>
      <c r="N123" s="223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136</v>
      </c>
      <c r="AU123" s="18" t="s">
        <v>83</v>
      </c>
    </row>
    <row r="124" s="2" customFormat="1" ht="16.5" customHeight="1">
      <c r="A124" s="39"/>
      <c r="B124" s="40"/>
      <c r="C124" s="226" t="s">
        <v>73</v>
      </c>
      <c r="D124" s="226" t="s">
        <v>139</v>
      </c>
      <c r="E124" s="227" t="s">
        <v>958</v>
      </c>
      <c r="F124" s="228" t="s">
        <v>959</v>
      </c>
      <c r="G124" s="229" t="s">
        <v>939</v>
      </c>
      <c r="H124" s="230">
        <v>4</v>
      </c>
      <c r="I124" s="231"/>
      <c r="J124" s="232">
        <f>ROUND(I124*H124,2)</f>
        <v>0</v>
      </c>
      <c r="K124" s="233"/>
      <c r="L124" s="45"/>
      <c r="M124" s="234" t="s">
        <v>19</v>
      </c>
      <c r="N124" s="235" t="s">
        <v>44</v>
      </c>
      <c r="O124" s="85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134</v>
      </c>
      <c r="AT124" s="217" t="s">
        <v>139</v>
      </c>
      <c r="AU124" s="217" t="s">
        <v>83</v>
      </c>
      <c r="AY124" s="18" t="s">
        <v>127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81</v>
      </c>
      <c r="BK124" s="218">
        <f>ROUND(I124*H124,2)</f>
        <v>0</v>
      </c>
      <c r="BL124" s="18" t="s">
        <v>134</v>
      </c>
      <c r="BM124" s="217" t="s">
        <v>329</v>
      </c>
    </row>
    <row r="125" s="2" customFormat="1">
      <c r="A125" s="39"/>
      <c r="B125" s="40"/>
      <c r="C125" s="41"/>
      <c r="D125" s="219" t="s">
        <v>136</v>
      </c>
      <c r="E125" s="41"/>
      <c r="F125" s="220" t="s">
        <v>959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136</v>
      </c>
      <c r="AU125" s="18" t="s">
        <v>83</v>
      </c>
    </row>
    <row r="126" s="2" customFormat="1" ht="16.5" customHeight="1">
      <c r="A126" s="39"/>
      <c r="B126" s="40"/>
      <c r="C126" s="226" t="s">
        <v>73</v>
      </c>
      <c r="D126" s="226" t="s">
        <v>139</v>
      </c>
      <c r="E126" s="227" t="s">
        <v>960</v>
      </c>
      <c r="F126" s="228" t="s">
        <v>961</v>
      </c>
      <c r="G126" s="229" t="s">
        <v>939</v>
      </c>
      <c r="H126" s="230">
        <v>2</v>
      </c>
      <c r="I126" s="231"/>
      <c r="J126" s="232">
        <f>ROUND(I126*H126,2)</f>
        <v>0</v>
      </c>
      <c r="K126" s="233"/>
      <c r="L126" s="45"/>
      <c r="M126" s="234" t="s">
        <v>19</v>
      </c>
      <c r="N126" s="235" t="s">
        <v>44</v>
      </c>
      <c r="O126" s="85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134</v>
      </c>
      <c r="AT126" s="217" t="s">
        <v>139</v>
      </c>
      <c r="AU126" s="217" t="s">
        <v>83</v>
      </c>
      <c r="AY126" s="18" t="s">
        <v>127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81</v>
      </c>
      <c r="BK126" s="218">
        <f>ROUND(I126*H126,2)</f>
        <v>0</v>
      </c>
      <c r="BL126" s="18" t="s">
        <v>134</v>
      </c>
      <c r="BM126" s="217" t="s">
        <v>337</v>
      </c>
    </row>
    <row r="127" s="2" customFormat="1">
      <c r="A127" s="39"/>
      <c r="B127" s="40"/>
      <c r="C127" s="41"/>
      <c r="D127" s="219" t="s">
        <v>136</v>
      </c>
      <c r="E127" s="41"/>
      <c r="F127" s="220" t="s">
        <v>961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136</v>
      </c>
      <c r="AU127" s="18" t="s">
        <v>83</v>
      </c>
    </row>
    <row r="128" s="2" customFormat="1" ht="16.5" customHeight="1">
      <c r="A128" s="39"/>
      <c r="B128" s="40"/>
      <c r="C128" s="226" t="s">
        <v>73</v>
      </c>
      <c r="D128" s="226" t="s">
        <v>139</v>
      </c>
      <c r="E128" s="227" t="s">
        <v>962</v>
      </c>
      <c r="F128" s="228" t="s">
        <v>963</v>
      </c>
      <c r="G128" s="229" t="s">
        <v>939</v>
      </c>
      <c r="H128" s="230">
        <v>2</v>
      </c>
      <c r="I128" s="231"/>
      <c r="J128" s="232">
        <f>ROUND(I128*H128,2)</f>
        <v>0</v>
      </c>
      <c r="K128" s="233"/>
      <c r="L128" s="45"/>
      <c r="M128" s="234" t="s">
        <v>19</v>
      </c>
      <c r="N128" s="235" t="s">
        <v>44</v>
      </c>
      <c r="O128" s="85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7" t="s">
        <v>134</v>
      </c>
      <c r="AT128" s="217" t="s">
        <v>139</v>
      </c>
      <c r="AU128" s="217" t="s">
        <v>83</v>
      </c>
      <c r="AY128" s="18" t="s">
        <v>127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81</v>
      </c>
      <c r="BK128" s="218">
        <f>ROUND(I128*H128,2)</f>
        <v>0</v>
      </c>
      <c r="BL128" s="18" t="s">
        <v>134</v>
      </c>
      <c r="BM128" s="217" t="s">
        <v>359</v>
      </c>
    </row>
    <row r="129" s="2" customFormat="1">
      <c r="A129" s="39"/>
      <c r="B129" s="40"/>
      <c r="C129" s="41"/>
      <c r="D129" s="219" t="s">
        <v>136</v>
      </c>
      <c r="E129" s="41"/>
      <c r="F129" s="220" t="s">
        <v>963</v>
      </c>
      <c r="G129" s="41"/>
      <c r="H129" s="41"/>
      <c r="I129" s="221"/>
      <c r="J129" s="41"/>
      <c r="K129" s="41"/>
      <c r="L129" s="45"/>
      <c r="M129" s="222"/>
      <c r="N129" s="22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136</v>
      </c>
      <c r="AU129" s="18" t="s">
        <v>83</v>
      </c>
    </row>
    <row r="130" s="2" customFormat="1" ht="16.5" customHeight="1">
      <c r="A130" s="39"/>
      <c r="B130" s="40"/>
      <c r="C130" s="226" t="s">
        <v>73</v>
      </c>
      <c r="D130" s="226" t="s">
        <v>139</v>
      </c>
      <c r="E130" s="227" t="s">
        <v>964</v>
      </c>
      <c r="F130" s="228" t="s">
        <v>965</v>
      </c>
      <c r="G130" s="229" t="s">
        <v>939</v>
      </c>
      <c r="H130" s="230">
        <v>3</v>
      </c>
      <c r="I130" s="231"/>
      <c r="J130" s="232">
        <f>ROUND(I130*H130,2)</f>
        <v>0</v>
      </c>
      <c r="K130" s="233"/>
      <c r="L130" s="45"/>
      <c r="M130" s="234" t="s">
        <v>19</v>
      </c>
      <c r="N130" s="235" t="s">
        <v>44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134</v>
      </c>
      <c r="AT130" s="217" t="s">
        <v>139</v>
      </c>
      <c r="AU130" s="217" t="s">
        <v>83</v>
      </c>
      <c r="AY130" s="18" t="s">
        <v>127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81</v>
      </c>
      <c r="BK130" s="218">
        <f>ROUND(I130*H130,2)</f>
        <v>0</v>
      </c>
      <c r="BL130" s="18" t="s">
        <v>134</v>
      </c>
      <c r="BM130" s="217" t="s">
        <v>148</v>
      </c>
    </row>
    <row r="131" s="2" customFormat="1">
      <c r="A131" s="39"/>
      <c r="B131" s="40"/>
      <c r="C131" s="41"/>
      <c r="D131" s="219" t="s">
        <v>136</v>
      </c>
      <c r="E131" s="41"/>
      <c r="F131" s="220" t="s">
        <v>965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136</v>
      </c>
      <c r="AU131" s="18" t="s">
        <v>83</v>
      </c>
    </row>
    <row r="132" s="12" customFormat="1" ht="22.8" customHeight="1">
      <c r="A132" s="12"/>
      <c r="B132" s="190"/>
      <c r="C132" s="191"/>
      <c r="D132" s="192" t="s">
        <v>72</v>
      </c>
      <c r="E132" s="224" t="s">
        <v>966</v>
      </c>
      <c r="F132" s="224" t="s">
        <v>967</v>
      </c>
      <c r="G132" s="191"/>
      <c r="H132" s="191"/>
      <c r="I132" s="194"/>
      <c r="J132" s="225">
        <f>BK132</f>
        <v>0</v>
      </c>
      <c r="K132" s="191"/>
      <c r="L132" s="196"/>
      <c r="M132" s="197"/>
      <c r="N132" s="198"/>
      <c r="O132" s="198"/>
      <c r="P132" s="199">
        <f>SUM(P133:P176)</f>
        <v>0</v>
      </c>
      <c r="Q132" s="198"/>
      <c r="R132" s="199">
        <f>SUM(R133:R176)</f>
        <v>0</v>
      </c>
      <c r="S132" s="198"/>
      <c r="T132" s="200">
        <f>SUM(T133:T176)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81</v>
      </c>
      <c r="AT132" s="202" t="s">
        <v>72</v>
      </c>
      <c r="AU132" s="202" t="s">
        <v>81</v>
      </c>
      <c r="AY132" s="201" t="s">
        <v>127</v>
      </c>
      <c r="BK132" s="203">
        <f>SUM(BK133:BK176)</f>
        <v>0</v>
      </c>
    </row>
    <row r="133" s="2" customFormat="1" ht="16.5" customHeight="1">
      <c r="A133" s="39"/>
      <c r="B133" s="40"/>
      <c r="C133" s="226" t="s">
        <v>73</v>
      </c>
      <c r="D133" s="226" t="s">
        <v>139</v>
      </c>
      <c r="E133" s="227" t="s">
        <v>968</v>
      </c>
      <c r="F133" s="228" t="s">
        <v>969</v>
      </c>
      <c r="G133" s="229" t="s">
        <v>205</v>
      </c>
      <c r="H133" s="230">
        <v>80</v>
      </c>
      <c r="I133" s="231"/>
      <c r="J133" s="232">
        <f>ROUND(I133*H133,2)</f>
        <v>0</v>
      </c>
      <c r="K133" s="233"/>
      <c r="L133" s="45"/>
      <c r="M133" s="234" t="s">
        <v>19</v>
      </c>
      <c r="N133" s="235" t="s">
        <v>44</v>
      </c>
      <c r="O133" s="85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134</v>
      </c>
      <c r="AT133" s="217" t="s">
        <v>139</v>
      </c>
      <c r="AU133" s="217" t="s">
        <v>83</v>
      </c>
      <c r="AY133" s="18" t="s">
        <v>127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81</v>
      </c>
      <c r="BK133" s="218">
        <f>ROUND(I133*H133,2)</f>
        <v>0</v>
      </c>
      <c r="BL133" s="18" t="s">
        <v>134</v>
      </c>
      <c r="BM133" s="217" t="s">
        <v>382</v>
      </c>
    </row>
    <row r="134" s="2" customFormat="1">
      <c r="A134" s="39"/>
      <c r="B134" s="40"/>
      <c r="C134" s="41"/>
      <c r="D134" s="219" t="s">
        <v>136</v>
      </c>
      <c r="E134" s="41"/>
      <c r="F134" s="220" t="s">
        <v>969</v>
      </c>
      <c r="G134" s="41"/>
      <c r="H134" s="41"/>
      <c r="I134" s="221"/>
      <c r="J134" s="41"/>
      <c r="K134" s="41"/>
      <c r="L134" s="45"/>
      <c r="M134" s="222"/>
      <c r="N134" s="223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136</v>
      </c>
      <c r="AU134" s="18" t="s">
        <v>83</v>
      </c>
    </row>
    <row r="135" s="2" customFormat="1" ht="16.5" customHeight="1">
      <c r="A135" s="39"/>
      <c r="B135" s="40"/>
      <c r="C135" s="226" t="s">
        <v>73</v>
      </c>
      <c r="D135" s="226" t="s">
        <v>139</v>
      </c>
      <c r="E135" s="227" t="s">
        <v>970</v>
      </c>
      <c r="F135" s="228" t="s">
        <v>971</v>
      </c>
      <c r="G135" s="229" t="s">
        <v>205</v>
      </c>
      <c r="H135" s="230">
        <v>2780</v>
      </c>
      <c r="I135" s="231"/>
      <c r="J135" s="232">
        <f>ROUND(I135*H135,2)</f>
        <v>0</v>
      </c>
      <c r="K135" s="233"/>
      <c r="L135" s="45"/>
      <c r="M135" s="234" t="s">
        <v>19</v>
      </c>
      <c r="N135" s="235" t="s">
        <v>44</v>
      </c>
      <c r="O135" s="85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7" t="s">
        <v>134</v>
      </c>
      <c r="AT135" s="217" t="s">
        <v>139</v>
      </c>
      <c r="AU135" s="217" t="s">
        <v>83</v>
      </c>
      <c r="AY135" s="18" t="s">
        <v>127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81</v>
      </c>
      <c r="BK135" s="218">
        <f>ROUND(I135*H135,2)</f>
        <v>0</v>
      </c>
      <c r="BL135" s="18" t="s">
        <v>134</v>
      </c>
      <c r="BM135" s="217" t="s">
        <v>410</v>
      </c>
    </row>
    <row r="136" s="2" customFormat="1">
      <c r="A136" s="39"/>
      <c r="B136" s="40"/>
      <c r="C136" s="41"/>
      <c r="D136" s="219" t="s">
        <v>136</v>
      </c>
      <c r="E136" s="41"/>
      <c r="F136" s="220" t="s">
        <v>971</v>
      </c>
      <c r="G136" s="41"/>
      <c r="H136" s="41"/>
      <c r="I136" s="221"/>
      <c r="J136" s="41"/>
      <c r="K136" s="41"/>
      <c r="L136" s="45"/>
      <c r="M136" s="222"/>
      <c r="N136" s="22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136</v>
      </c>
      <c r="AU136" s="18" t="s">
        <v>83</v>
      </c>
    </row>
    <row r="137" s="2" customFormat="1" ht="16.5" customHeight="1">
      <c r="A137" s="39"/>
      <c r="B137" s="40"/>
      <c r="C137" s="226" t="s">
        <v>73</v>
      </c>
      <c r="D137" s="226" t="s">
        <v>139</v>
      </c>
      <c r="E137" s="227" t="s">
        <v>937</v>
      </c>
      <c r="F137" s="228" t="s">
        <v>938</v>
      </c>
      <c r="G137" s="229" t="s">
        <v>939</v>
      </c>
      <c r="H137" s="230">
        <v>14</v>
      </c>
      <c r="I137" s="231"/>
      <c r="J137" s="232">
        <f>ROUND(I137*H137,2)</f>
        <v>0</v>
      </c>
      <c r="K137" s="233"/>
      <c r="L137" s="45"/>
      <c r="M137" s="234" t="s">
        <v>19</v>
      </c>
      <c r="N137" s="235" t="s">
        <v>44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134</v>
      </c>
      <c r="AT137" s="217" t="s">
        <v>139</v>
      </c>
      <c r="AU137" s="217" t="s">
        <v>83</v>
      </c>
      <c r="AY137" s="18" t="s">
        <v>127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81</v>
      </c>
      <c r="BK137" s="218">
        <f>ROUND(I137*H137,2)</f>
        <v>0</v>
      </c>
      <c r="BL137" s="18" t="s">
        <v>134</v>
      </c>
      <c r="BM137" s="217" t="s">
        <v>175</v>
      </c>
    </row>
    <row r="138" s="2" customFormat="1">
      <c r="A138" s="39"/>
      <c r="B138" s="40"/>
      <c r="C138" s="41"/>
      <c r="D138" s="219" t="s">
        <v>136</v>
      </c>
      <c r="E138" s="41"/>
      <c r="F138" s="220" t="s">
        <v>938</v>
      </c>
      <c r="G138" s="41"/>
      <c r="H138" s="41"/>
      <c r="I138" s="221"/>
      <c r="J138" s="41"/>
      <c r="K138" s="41"/>
      <c r="L138" s="45"/>
      <c r="M138" s="222"/>
      <c r="N138" s="22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136</v>
      </c>
      <c r="AU138" s="18" t="s">
        <v>83</v>
      </c>
    </row>
    <row r="139" s="2" customFormat="1" ht="16.5" customHeight="1">
      <c r="A139" s="39"/>
      <c r="B139" s="40"/>
      <c r="C139" s="226" t="s">
        <v>73</v>
      </c>
      <c r="D139" s="226" t="s">
        <v>139</v>
      </c>
      <c r="E139" s="227" t="s">
        <v>940</v>
      </c>
      <c r="F139" s="228" t="s">
        <v>941</v>
      </c>
      <c r="G139" s="229" t="s">
        <v>939</v>
      </c>
      <c r="H139" s="230">
        <v>6</v>
      </c>
      <c r="I139" s="231"/>
      <c r="J139" s="232">
        <f>ROUND(I139*H139,2)</f>
        <v>0</v>
      </c>
      <c r="K139" s="233"/>
      <c r="L139" s="45"/>
      <c r="M139" s="234" t="s">
        <v>19</v>
      </c>
      <c r="N139" s="235" t="s">
        <v>44</v>
      </c>
      <c r="O139" s="85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134</v>
      </c>
      <c r="AT139" s="217" t="s">
        <v>139</v>
      </c>
      <c r="AU139" s="217" t="s">
        <v>83</v>
      </c>
      <c r="AY139" s="18" t="s">
        <v>127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81</v>
      </c>
      <c r="BK139" s="218">
        <f>ROUND(I139*H139,2)</f>
        <v>0</v>
      </c>
      <c r="BL139" s="18" t="s">
        <v>134</v>
      </c>
      <c r="BM139" s="217" t="s">
        <v>631</v>
      </c>
    </row>
    <row r="140" s="2" customFormat="1">
      <c r="A140" s="39"/>
      <c r="B140" s="40"/>
      <c r="C140" s="41"/>
      <c r="D140" s="219" t="s">
        <v>136</v>
      </c>
      <c r="E140" s="41"/>
      <c r="F140" s="220" t="s">
        <v>941</v>
      </c>
      <c r="G140" s="41"/>
      <c r="H140" s="41"/>
      <c r="I140" s="221"/>
      <c r="J140" s="41"/>
      <c r="K140" s="41"/>
      <c r="L140" s="45"/>
      <c r="M140" s="222"/>
      <c r="N140" s="22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136</v>
      </c>
      <c r="AU140" s="18" t="s">
        <v>83</v>
      </c>
    </row>
    <row r="141" s="2" customFormat="1" ht="16.5" customHeight="1">
      <c r="A141" s="39"/>
      <c r="B141" s="40"/>
      <c r="C141" s="226" t="s">
        <v>73</v>
      </c>
      <c r="D141" s="226" t="s">
        <v>139</v>
      </c>
      <c r="E141" s="227" t="s">
        <v>972</v>
      </c>
      <c r="F141" s="228" t="s">
        <v>973</v>
      </c>
      <c r="G141" s="229" t="s">
        <v>939</v>
      </c>
      <c r="H141" s="230">
        <v>20</v>
      </c>
      <c r="I141" s="231"/>
      <c r="J141" s="232">
        <f>ROUND(I141*H141,2)</f>
        <v>0</v>
      </c>
      <c r="K141" s="233"/>
      <c r="L141" s="45"/>
      <c r="M141" s="234" t="s">
        <v>19</v>
      </c>
      <c r="N141" s="235" t="s">
        <v>44</v>
      </c>
      <c r="O141" s="85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134</v>
      </c>
      <c r="AT141" s="217" t="s">
        <v>139</v>
      </c>
      <c r="AU141" s="217" t="s">
        <v>83</v>
      </c>
      <c r="AY141" s="18" t="s">
        <v>127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81</v>
      </c>
      <c r="BK141" s="218">
        <f>ROUND(I141*H141,2)</f>
        <v>0</v>
      </c>
      <c r="BL141" s="18" t="s">
        <v>134</v>
      </c>
      <c r="BM141" s="217" t="s">
        <v>345</v>
      </c>
    </row>
    <row r="142" s="2" customFormat="1">
      <c r="A142" s="39"/>
      <c r="B142" s="40"/>
      <c r="C142" s="41"/>
      <c r="D142" s="219" t="s">
        <v>136</v>
      </c>
      <c r="E142" s="41"/>
      <c r="F142" s="220" t="s">
        <v>973</v>
      </c>
      <c r="G142" s="41"/>
      <c r="H142" s="41"/>
      <c r="I142" s="221"/>
      <c r="J142" s="41"/>
      <c r="K142" s="41"/>
      <c r="L142" s="45"/>
      <c r="M142" s="222"/>
      <c r="N142" s="22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136</v>
      </c>
      <c r="AU142" s="18" t="s">
        <v>83</v>
      </c>
    </row>
    <row r="143" s="2" customFormat="1" ht="16.5" customHeight="1">
      <c r="A143" s="39"/>
      <c r="B143" s="40"/>
      <c r="C143" s="226" t="s">
        <v>73</v>
      </c>
      <c r="D143" s="226" t="s">
        <v>139</v>
      </c>
      <c r="E143" s="227" t="s">
        <v>974</v>
      </c>
      <c r="F143" s="228" t="s">
        <v>975</v>
      </c>
      <c r="G143" s="229" t="s">
        <v>939</v>
      </c>
      <c r="H143" s="230">
        <v>2</v>
      </c>
      <c r="I143" s="231"/>
      <c r="J143" s="232">
        <f>ROUND(I143*H143,2)</f>
        <v>0</v>
      </c>
      <c r="K143" s="233"/>
      <c r="L143" s="45"/>
      <c r="M143" s="234" t="s">
        <v>19</v>
      </c>
      <c r="N143" s="235" t="s">
        <v>44</v>
      </c>
      <c r="O143" s="85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134</v>
      </c>
      <c r="AT143" s="217" t="s">
        <v>139</v>
      </c>
      <c r="AU143" s="217" t="s">
        <v>83</v>
      </c>
      <c r="AY143" s="18" t="s">
        <v>127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81</v>
      </c>
      <c r="BK143" s="218">
        <f>ROUND(I143*H143,2)</f>
        <v>0</v>
      </c>
      <c r="BL143" s="18" t="s">
        <v>134</v>
      </c>
      <c r="BM143" s="217" t="s">
        <v>365</v>
      </c>
    </row>
    <row r="144" s="2" customFormat="1">
      <c r="A144" s="39"/>
      <c r="B144" s="40"/>
      <c r="C144" s="41"/>
      <c r="D144" s="219" t="s">
        <v>136</v>
      </c>
      <c r="E144" s="41"/>
      <c r="F144" s="220" t="s">
        <v>975</v>
      </c>
      <c r="G144" s="41"/>
      <c r="H144" s="41"/>
      <c r="I144" s="221"/>
      <c r="J144" s="41"/>
      <c r="K144" s="41"/>
      <c r="L144" s="45"/>
      <c r="M144" s="222"/>
      <c r="N144" s="22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136</v>
      </c>
      <c r="AU144" s="18" t="s">
        <v>83</v>
      </c>
    </row>
    <row r="145" s="2" customFormat="1" ht="16.5" customHeight="1">
      <c r="A145" s="39"/>
      <c r="B145" s="40"/>
      <c r="C145" s="226" t="s">
        <v>73</v>
      </c>
      <c r="D145" s="226" t="s">
        <v>139</v>
      </c>
      <c r="E145" s="227" t="s">
        <v>976</v>
      </c>
      <c r="F145" s="228" t="s">
        <v>977</v>
      </c>
      <c r="G145" s="229" t="s">
        <v>939</v>
      </c>
      <c r="H145" s="230">
        <v>1</v>
      </c>
      <c r="I145" s="231"/>
      <c r="J145" s="232">
        <f>ROUND(I145*H145,2)</f>
        <v>0</v>
      </c>
      <c r="K145" s="233"/>
      <c r="L145" s="45"/>
      <c r="M145" s="234" t="s">
        <v>19</v>
      </c>
      <c r="N145" s="235" t="s">
        <v>44</v>
      </c>
      <c r="O145" s="85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134</v>
      </c>
      <c r="AT145" s="217" t="s">
        <v>139</v>
      </c>
      <c r="AU145" s="217" t="s">
        <v>83</v>
      </c>
      <c r="AY145" s="18" t="s">
        <v>127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81</v>
      </c>
      <c r="BK145" s="218">
        <f>ROUND(I145*H145,2)</f>
        <v>0</v>
      </c>
      <c r="BL145" s="18" t="s">
        <v>134</v>
      </c>
      <c r="BM145" s="217" t="s">
        <v>216</v>
      </c>
    </row>
    <row r="146" s="2" customFormat="1">
      <c r="A146" s="39"/>
      <c r="B146" s="40"/>
      <c r="C146" s="41"/>
      <c r="D146" s="219" t="s">
        <v>136</v>
      </c>
      <c r="E146" s="41"/>
      <c r="F146" s="220" t="s">
        <v>977</v>
      </c>
      <c r="G146" s="41"/>
      <c r="H146" s="41"/>
      <c r="I146" s="221"/>
      <c r="J146" s="41"/>
      <c r="K146" s="41"/>
      <c r="L146" s="45"/>
      <c r="M146" s="222"/>
      <c r="N146" s="22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136</v>
      </c>
      <c r="AU146" s="18" t="s">
        <v>83</v>
      </c>
    </row>
    <row r="147" s="2" customFormat="1" ht="16.5" customHeight="1">
      <c r="A147" s="39"/>
      <c r="B147" s="40"/>
      <c r="C147" s="226" t="s">
        <v>73</v>
      </c>
      <c r="D147" s="226" t="s">
        <v>139</v>
      </c>
      <c r="E147" s="227" t="s">
        <v>978</v>
      </c>
      <c r="F147" s="228" t="s">
        <v>979</v>
      </c>
      <c r="G147" s="229" t="s">
        <v>939</v>
      </c>
      <c r="H147" s="230">
        <v>1</v>
      </c>
      <c r="I147" s="231"/>
      <c r="J147" s="232">
        <f>ROUND(I147*H147,2)</f>
        <v>0</v>
      </c>
      <c r="K147" s="233"/>
      <c r="L147" s="45"/>
      <c r="M147" s="234" t="s">
        <v>19</v>
      </c>
      <c r="N147" s="235" t="s">
        <v>44</v>
      </c>
      <c r="O147" s="85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7" t="s">
        <v>134</v>
      </c>
      <c r="AT147" s="217" t="s">
        <v>139</v>
      </c>
      <c r="AU147" s="217" t="s">
        <v>83</v>
      </c>
      <c r="AY147" s="18" t="s">
        <v>127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81</v>
      </c>
      <c r="BK147" s="218">
        <f>ROUND(I147*H147,2)</f>
        <v>0</v>
      </c>
      <c r="BL147" s="18" t="s">
        <v>134</v>
      </c>
      <c r="BM147" s="217" t="s">
        <v>228</v>
      </c>
    </row>
    <row r="148" s="2" customFormat="1">
      <c r="A148" s="39"/>
      <c r="B148" s="40"/>
      <c r="C148" s="41"/>
      <c r="D148" s="219" t="s">
        <v>136</v>
      </c>
      <c r="E148" s="41"/>
      <c r="F148" s="220" t="s">
        <v>979</v>
      </c>
      <c r="G148" s="41"/>
      <c r="H148" s="41"/>
      <c r="I148" s="221"/>
      <c r="J148" s="41"/>
      <c r="K148" s="41"/>
      <c r="L148" s="45"/>
      <c r="M148" s="222"/>
      <c r="N148" s="223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136</v>
      </c>
      <c r="AU148" s="18" t="s">
        <v>83</v>
      </c>
    </row>
    <row r="149" s="2" customFormat="1" ht="16.5" customHeight="1">
      <c r="A149" s="39"/>
      <c r="B149" s="40"/>
      <c r="C149" s="226" t="s">
        <v>73</v>
      </c>
      <c r="D149" s="226" t="s">
        <v>139</v>
      </c>
      <c r="E149" s="227" t="s">
        <v>980</v>
      </c>
      <c r="F149" s="228" t="s">
        <v>981</v>
      </c>
      <c r="G149" s="229" t="s">
        <v>939</v>
      </c>
      <c r="H149" s="230">
        <v>1</v>
      </c>
      <c r="I149" s="231"/>
      <c r="J149" s="232">
        <f>ROUND(I149*H149,2)</f>
        <v>0</v>
      </c>
      <c r="K149" s="233"/>
      <c r="L149" s="45"/>
      <c r="M149" s="234" t="s">
        <v>19</v>
      </c>
      <c r="N149" s="235" t="s">
        <v>44</v>
      </c>
      <c r="O149" s="85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7" t="s">
        <v>134</v>
      </c>
      <c r="AT149" s="217" t="s">
        <v>139</v>
      </c>
      <c r="AU149" s="217" t="s">
        <v>83</v>
      </c>
      <c r="AY149" s="18" t="s">
        <v>127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81</v>
      </c>
      <c r="BK149" s="218">
        <f>ROUND(I149*H149,2)</f>
        <v>0</v>
      </c>
      <c r="BL149" s="18" t="s">
        <v>134</v>
      </c>
      <c r="BM149" s="217" t="s">
        <v>262</v>
      </c>
    </row>
    <row r="150" s="2" customFormat="1">
      <c r="A150" s="39"/>
      <c r="B150" s="40"/>
      <c r="C150" s="41"/>
      <c r="D150" s="219" t="s">
        <v>136</v>
      </c>
      <c r="E150" s="41"/>
      <c r="F150" s="220" t="s">
        <v>981</v>
      </c>
      <c r="G150" s="41"/>
      <c r="H150" s="41"/>
      <c r="I150" s="221"/>
      <c r="J150" s="41"/>
      <c r="K150" s="41"/>
      <c r="L150" s="45"/>
      <c r="M150" s="222"/>
      <c r="N150" s="22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136</v>
      </c>
      <c r="AU150" s="18" t="s">
        <v>83</v>
      </c>
    </row>
    <row r="151" s="2" customFormat="1" ht="16.5" customHeight="1">
      <c r="A151" s="39"/>
      <c r="B151" s="40"/>
      <c r="C151" s="226" t="s">
        <v>73</v>
      </c>
      <c r="D151" s="226" t="s">
        <v>139</v>
      </c>
      <c r="E151" s="227" t="s">
        <v>982</v>
      </c>
      <c r="F151" s="228" t="s">
        <v>983</v>
      </c>
      <c r="G151" s="229" t="s">
        <v>939</v>
      </c>
      <c r="H151" s="230">
        <v>2</v>
      </c>
      <c r="I151" s="231"/>
      <c r="J151" s="232">
        <f>ROUND(I151*H151,2)</f>
        <v>0</v>
      </c>
      <c r="K151" s="233"/>
      <c r="L151" s="45"/>
      <c r="M151" s="234" t="s">
        <v>19</v>
      </c>
      <c r="N151" s="235" t="s">
        <v>44</v>
      </c>
      <c r="O151" s="85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7" t="s">
        <v>134</v>
      </c>
      <c r="AT151" s="217" t="s">
        <v>139</v>
      </c>
      <c r="AU151" s="217" t="s">
        <v>83</v>
      </c>
      <c r="AY151" s="18" t="s">
        <v>127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81</v>
      </c>
      <c r="BK151" s="218">
        <f>ROUND(I151*H151,2)</f>
        <v>0</v>
      </c>
      <c r="BL151" s="18" t="s">
        <v>134</v>
      </c>
      <c r="BM151" s="217" t="s">
        <v>189</v>
      </c>
    </row>
    <row r="152" s="2" customFormat="1">
      <c r="A152" s="39"/>
      <c r="B152" s="40"/>
      <c r="C152" s="41"/>
      <c r="D152" s="219" t="s">
        <v>136</v>
      </c>
      <c r="E152" s="41"/>
      <c r="F152" s="220" t="s">
        <v>983</v>
      </c>
      <c r="G152" s="41"/>
      <c r="H152" s="41"/>
      <c r="I152" s="221"/>
      <c r="J152" s="41"/>
      <c r="K152" s="41"/>
      <c r="L152" s="45"/>
      <c r="M152" s="222"/>
      <c r="N152" s="22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136</v>
      </c>
      <c r="AU152" s="18" t="s">
        <v>83</v>
      </c>
    </row>
    <row r="153" s="2" customFormat="1" ht="16.5" customHeight="1">
      <c r="A153" s="39"/>
      <c r="B153" s="40"/>
      <c r="C153" s="226" t="s">
        <v>73</v>
      </c>
      <c r="D153" s="226" t="s">
        <v>139</v>
      </c>
      <c r="E153" s="227" t="s">
        <v>984</v>
      </c>
      <c r="F153" s="228" t="s">
        <v>985</v>
      </c>
      <c r="G153" s="229" t="s">
        <v>939</v>
      </c>
      <c r="H153" s="230">
        <v>1</v>
      </c>
      <c r="I153" s="231"/>
      <c r="J153" s="232">
        <f>ROUND(I153*H153,2)</f>
        <v>0</v>
      </c>
      <c r="K153" s="233"/>
      <c r="L153" s="45"/>
      <c r="M153" s="234" t="s">
        <v>19</v>
      </c>
      <c r="N153" s="235" t="s">
        <v>44</v>
      </c>
      <c r="O153" s="85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7" t="s">
        <v>134</v>
      </c>
      <c r="AT153" s="217" t="s">
        <v>139</v>
      </c>
      <c r="AU153" s="217" t="s">
        <v>83</v>
      </c>
      <c r="AY153" s="18" t="s">
        <v>127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81</v>
      </c>
      <c r="BK153" s="218">
        <f>ROUND(I153*H153,2)</f>
        <v>0</v>
      </c>
      <c r="BL153" s="18" t="s">
        <v>134</v>
      </c>
      <c r="BM153" s="217" t="s">
        <v>388</v>
      </c>
    </row>
    <row r="154" s="2" customFormat="1">
      <c r="A154" s="39"/>
      <c r="B154" s="40"/>
      <c r="C154" s="41"/>
      <c r="D154" s="219" t="s">
        <v>136</v>
      </c>
      <c r="E154" s="41"/>
      <c r="F154" s="220" t="s">
        <v>985</v>
      </c>
      <c r="G154" s="41"/>
      <c r="H154" s="41"/>
      <c r="I154" s="221"/>
      <c r="J154" s="41"/>
      <c r="K154" s="41"/>
      <c r="L154" s="45"/>
      <c r="M154" s="222"/>
      <c r="N154" s="22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136</v>
      </c>
      <c r="AU154" s="18" t="s">
        <v>83</v>
      </c>
    </row>
    <row r="155" s="2" customFormat="1" ht="16.5" customHeight="1">
      <c r="A155" s="39"/>
      <c r="B155" s="40"/>
      <c r="C155" s="226" t="s">
        <v>73</v>
      </c>
      <c r="D155" s="226" t="s">
        <v>139</v>
      </c>
      <c r="E155" s="227" t="s">
        <v>986</v>
      </c>
      <c r="F155" s="228" t="s">
        <v>987</v>
      </c>
      <c r="G155" s="229" t="s">
        <v>939</v>
      </c>
      <c r="H155" s="230">
        <v>2</v>
      </c>
      <c r="I155" s="231"/>
      <c r="J155" s="232">
        <f>ROUND(I155*H155,2)</f>
        <v>0</v>
      </c>
      <c r="K155" s="233"/>
      <c r="L155" s="45"/>
      <c r="M155" s="234" t="s">
        <v>19</v>
      </c>
      <c r="N155" s="235" t="s">
        <v>44</v>
      </c>
      <c r="O155" s="85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134</v>
      </c>
      <c r="AT155" s="217" t="s">
        <v>139</v>
      </c>
      <c r="AU155" s="217" t="s">
        <v>83</v>
      </c>
      <c r="AY155" s="18" t="s">
        <v>127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81</v>
      </c>
      <c r="BK155" s="218">
        <f>ROUND(I155*H155,2)</f>
        <v>0</v>
      </c>
      <c r="BL155" s="18" t="s">
        <v>134</v>
      </c>
      <c r="BM155" s="217" t="s">
        <v>395</v>
      </c>
    </row>
    <row r="156" s="2" customFormat="1">
      <c r="A156" s="39"/>
      <c r="B156" s="40"/>
      <c r="C156" s="41"/>
      <c r="D156" s="219" t="s">
        <v>136</v>
      </c>
      <c r="E156" s="41"/>
      <c r="F156" s="220" t="s">
        <v>987</v>
      </c>
      <c r="G156" s="41"/>
      <c r="H156" s="41"/>
      <c r="I156" s="221"/>
      <c r="J156" s="41"/>
      <c r="K156" s="41"/>
      <c r="L156" s="45"/>
      <c r="M156" s="222"/>
      <c r="N156" s="22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136</v>
      </c>
      <c r="AU156" s="18" t="s">
        <v>83</v>
      </c>
    </row>
    <row r="157" s="2" customFormat="1" ht="16.5" customHeight="1">
      <c r="A157" s="39"/>
      <c r="B157" s="40"/>
      <c r="C157" s="226" t="s">
        <v>73</v>
      </c>
      <c r="D157" s="226" t="s">
        <v>139</v>
      </c>
      <c r="E157" s="227" t="s">
        <v>988</v>
      </c>
      <c r="F157" s="228" t="s">
        <v>989</v>
      </c>
      <c r="G157" s="229" t="s">
        <v>939</v>
      </c>
      <c r="H157" s="230">
        <v>4</v>
      </c>
      <c r="I157" s="231"/>
      <c r="J157" s="232">
        <f>ROUND(I157*H157,2)</f>
        <v>0</v>
      </c>
      <c r="K157" s="233"/>
      <c r="L157" s="45"/>
      <c r="M157" s="234" t="s">
        <v>19</v>
      </c>
      <c r="N157" s="235" t="s">
        <v>44</v>
      </c>
      <c r="O157" s="85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7" t="s">
        <v>134</v>
      </c>
      <c r="AT157" s="217" t="s">
        <v>139</v>
      </c>
      <c r="AU157" s="217" t="s">
        <v>83</v>
      </c>
      <c r="AY157" s="18" t="s">
        <v>127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81</v>
      </c>
      <c r="BK157" s="218">
        <f>ROUND(I157*H157,2)</f>
        <v>0</v>
      </c>
      <c r="BL157" s="18" t="s">
        <v>134</v>
      </c>
      <c r="BM157" s="217" t="s">
        <v>707</v>
      </c>
    </row>
    <row r="158" s="2" customFormat="1">
      <c r="A158" s="39"/>
      <c r="B158" s="40"/>
      <c r="C158" s="41"/>
      <c r="D158" s="219" t="s">
        <v>136</v>
      </c>
      <c r="E158" s="41"/>
      <c r="F158" s="220" t="s">
        <v>989</v>
      </c>
      <c r="G158" s="41"/>
      <c r="H158" s="41"/>
      <c r="I158" s="221"/>
      <c r="J158" s="41"/>
      <c r="K158" s="41"/>
      <c r="L158" s="45"/>
      <c r="M158" s="222"/>
      <c r="N158" s="22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83</v>
      </c>
    </row>
    <row r="159" s="2" customFormat="1" ht="16.5" customHeight="1">
      <c r="A159" s="39"/>
      <c r="B159" s="40"/>
      <c r="C159" s="226" t="s">
        <v>73</v>
      </c>
      <c r="D159" s="226" t="s">
        <v>139</v>
      </c>
      <c r="E159" s="227" t="s">
        <v>990</v>
      </c>
      <c r="F159" s="228" t="s">
        <v>991</v>
      </c>
      <c r="G159" s="229" t="s">
        <v>939</v>
      </c>
      <c r="H159" s="230">
        <v>1</v>
      </c>
      <c r="I159" s="231"/>
      <c r="J159" s="232">
        <f>ROUND(I159*H159,2)</f>
        <v>0</v>
      </c>
      <c r="K159" s="233"/>
      <c r="L159" s="45"/>
      <c r="M159" s="234" t="s">
        <v>19</v>
      </c>
      <c r="N159" s="235" t="s">
        <v>44</v>
      </c>
      <c r="O159" s="85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7" t="s">
        <v>134</v>
      </c>
      <c r="AT159" s="217" t="s">
        <v>139</v>
      </c>
      <c r="AU159" s="217" t="s">
        <v>83</v>
      </c>
      <c r="AY159" s="18" t="s">
        <v>127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81</v>
      </c>
      <c r="BK159" s="218">
        <f>ROUND(I159*H159,2)</f>
        <v>0</v>
      </c>
      <c r="BL159" s="18" t="s">
        <v>134</v>
      </c>
      <c r="BM159" s="217" t="s">
        <v>717</v>
      </c>
    </row>
    <row r="160" s="2" customFormat="1">
      <c r="A160" s="39"/>
      <c r="B160" s="40"/>
      <c r="C160" s="41"/>
      <c r="D160" s="219" t="s">
        <v>136</v>
      </c>
      <c r="E160" s="41"/>
      <c r="F160" s="220" t="s">
        <v>991</v>
      </c>
      <c r="G160" s="41"/>
      <c r="H160" s="41"/>
      <c r="I160" s="221"/>
      <c r="J160" s="41"/>
      <c r="K160" s="41"/>
      <c r="L160" s="45"/>
      <c r="M160" s="222"/>
      <c r="N160" s="22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136</v>
      </c>
      <c r="AU160" s="18" t="s">
        <v>83</v>
      </c>
    </row>
    <row r="161" s="2" customFormat="1" ht="16.5" customHeight="1">
      <c r="A161" s="39"/>
      <c r="B161" s="40"/>
      <c r="C161" s="226" t="s">
        <v>73</v>
      </c>
      <c r="D161" s="226" t="s">
        <v>139</v>
      </c>
      <c r="E161" s="227" t="s">
        <v>992</v>
      </c>
      <c r="F161" s="228" t="s">
        <v>993</v>
      </c>
      <c r="G161" s="229" t="s">
        <v>939</v>
      </c>
      <c r="H161" s="230">
        <v>1</v>
      </c>
      <c r="I161" s="231"/>
      <c r="J161" s="232">
        <f>ROUND(I161*H161,2)</f>
        <v>0</v>
      </c>
      <c r="K161" s="233"/>
      <c r="L161" s="45"/>
      <c r="M161" s="234" t="s">
        <v>19</v>
      </c>
      <c r="N161" s="235" t="s">
        <v>44</v>
      </c>
      <c r="O161" s="85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7" t="s">
        <v>134</v>
      </c>
      <c r="AT161" s="217" t="s">
        <v>139</v>
      </c>
      <c r="AU161" s="217" t="s">
        <v>83</v>
      </c>
      <c r="AY161" s="18" t="s">
        <v>127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81</v>
      </c>
      <c r="BK161" s="218">
        <f>ROUND(I161*H161,2)</f>
        <v>0</v>
      </c>
      <c r="BL161" s="18" t="s">
        <v>134</v>
      </c>
      <c r="BM161" s="217" t="s">
        <v>730</v>
      </c>
    </row>
    <row r="162" s="2" customFormat="1">
      <c r="A162" s="39"/>
      <c r="B162" s="40"/>
      <c r="C162" s="41"/>
      <c r="D162" s="219" t="s">
        <v>136</v>
      </c>
      <c r="E162" s="41"/>
      <c r="F162" s="220" t="s">
        <v>993</v>
      </c>
      <c r="G162" s="41"/>
      <c r="H162" s="41"/>
      <c r="I162" s="221"/>
      <c r="J162" s="41"/>
      <c r="K162" s="41"/>
      <c r="L162" s="45"/>
      <c r="M162" s="222"/>
      <c r="N162" s="22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136</v>
      </c>
      <c r="AU162" s="18" t="s">
        <v>83</v>
      </c>
    </row>
    <row r="163" s="2" customFormat="1" ht="16.5" customHeight="1">
      <c r="A163" s="39"/>
      <c r="B163" s="40"/>
      <c r="C163" s="226" t="s">
        <v>73</v>
      </c>
      <c r="D163" s="226" t="s">
        <v>139</v>
      </c>
      <c r="E163" s="227" t="s">
        <v>994</v>
      </c>
      <c r="F163" s="228" t="s">
        <v>995</v>
      </c>
      <c r="G163" s="229" t="s">
        <v>939</v>
      </c>
      <c r="H163" s="230">
        <v>2</v>
      </c>
      <c r="I163" s="231"/>
      <c r="J163" s="232">
        <f>ROUND(I163*H163,2)</f>
        <v>0</v>
      </c>
      <c r="K163" s="233"/>
      <c r="L163" s="45"/>
      <c r="M163" s="234" t="s">
        <v>19</v>
      </c>
      <c r="N163" s="235" t="s">
        <v>44</v>
      </c>
      <c r="O163" s="85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7" t="s">
        <v>134</v>
      </c>
      <c r="AT163" s="217" t="s">
        <v>139</v>
      </c>
      <c r="AU163" s="217" t="s">
        <v>83</v>
      </c>
      <c r="AY163" s="18" t="s">
        <v>127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81</v>
      </c>
      <c r="BK163" s="218">
        <f>ROUND(I163*H163,2)</f>
        <v>0</v>
      </c>
      <c r="BL163" s="18" t="s">
        <v>134</v>
      </c>
      <c r="BM163" s="217" t="s">
        <v>742</v>
      </c>
    </row>
    <row r="164" s="2" customFormat="1">
      <c r="A164" s="39"/>
      <c r="B164" s="40"/>
      <c r="C164" s="41"/>
      <c r="D164" s="219" t="s">
        <v>136</v>
      </c>
      <c r="E164" s="41"/>
      <c r="F164" s="220" t="s">
        <v>995</v>
      </c>
      <c r="G164" s="41"/>
      <c r="H164" s="41"/>
      <c r="I164" s="221"/>
      <c r="J164" s="41"/>
      <c r="K164" s="41"/>
      <c r="L164" s="45"/>
      <c r="M164" s="222"/>
      <c r="N164" s="22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83</v>
      </c>
    </row>
    <row r="165" s="2" customFormat="1" ht="16.5" customHeight="1">
      <c r="A165" s="39"/>
      <c r="B165" s="40"/>
      <c r="C165" s="226" t="s">
        <v>73</v>
      </c>
      <c r="D165" s="226" t="s">
        <v>139</v>
      </c>
      <c r="E165" s="227" t="s">
        <v>996</v>
      </c>
      <c r="F165" s="228" t="s">
        <v>997</v>
      </c>
      <c r="G165" s="229" t="s">
        <v>939</v>
      </c>
      <c r="H165" s="230">
        <v>1</v>
      </c>
      <c r="I165" s="231"/>
      <c r="J165" s="232">
        <f>ROUND(I165*H165,2)</f>
        <v>0</v>
      </c>
      <c r="K165" s="233"/>
      <c r="L165" s="45"/>
      <c r="M165" s="234" t="s">
        <v>19</v>
      </c>
      <c r="N165" s="235" t="s">
        <v>44</v>
      </c>
      <c r="O165" s="85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7" t="s">
        <v>134</v>
      </c>
      <c r="AT165" s="217" t="s">
        <v>139</v>
      </c>
      <c r="AU165" s="217" t="s">
        <v>83</v>
      </c>
      <c r="AY165" s="18" t="s">
        <v>127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81</v>
      </c>
      <c r="BK165" s="218">
        <f>ROUND(I165*H165,2)</f>
        <v>0</v>
      </c>
      <c r="BL165" s="18" t="s">
        <v>134</v>
      </c>
      <c r="BM165" s="217" t="s">
        <v>754</v>
      </c>
    </row>
    <row r="166" s="2" customFormat="1">
      <c r="A166" s="39"/>
      <c r="B166" s="40"/>
      <c r="C166" s="41"/>
      <c r="D166" s="219" t="s">
        <v>136</v>
      </c>
      <c r="E166" s="41"/>
      <c r="F166" s="220" t="s">
        <v>998</v>
      </c>
      <c r="G166" s="41"/>
      <c r="H166" s="41"/>
      <c r="I166" s="221"/>
      <c r="J166" s="41"/>
      <c r="K166" s="41"/>
      <c r="L166" s="45"/>
      <c r="M166" s="222"/>
      <c r="N166" s="22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136</v>
      </c>
      <c r="AU166" s="18" t="s">
        <v>83</v>
      </c>
    </row>
    <row r="167" s="2" customFormat="1" ht="16.5" customHeight="1">
      <c r="A167" s="39"/>
      <c r="B167" s="40"/>
      <c r="C167" s="226" t="s">
        <v>73</v>
      </c>
      <c r="D167" s="226" t="s">
        <v>139</v>
      </c>
      <c r="E167" s="227" t="s">
        <v>999</v>
      </c>
      <c r="F167" s="228" t="s">
        <v>1000</v>
      </c>
      <c r="G167" s="229" t="s">
        <v>939</v>
      </c>
      <c r="H167" s="230">
        <v>2</v>
      </c>
      <c r="I167" s="231"/>
      <c r="J167" s="232">
        <f>ROUND(I167*H167,2)</f>
        <v>0</v>
      </c>
      <c r="K167" s="233"/>
      <c r="L167" s="45"/>
      <c r="M167" s="234" t="s">
        <v>19</v>
      </c>
      <c r="N167" s="235" t="s">
        <v>44</v>
      </c>
      <c r="O167" s="85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7" t="s">
        <v>134</v>
      </c>
      <c r="AT167" s="217" t="s">
        <v>139</v>
      </c>
      <c r="AU167" s="217" t="s">
        <v>83</v>
      </c>
      <c r="AY167" s="18" t="s">
        <v>127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81</v>
      </c>
      <c r="BK167" s="218">
        <f>ROUND(I167*H167,2)</f>
        <v>0</v>
      </c>
      <c r="BL167" s="18" t="s">
        <v>134</v>
      </c>
      <c r="BM167" s="217" t="s">
        <v>764</v>
      </c>
    </row>
    <row r="168" s="2" customFormat="1">
      <c r="A168" s="39"/>
      <c r="B168" s="40"/>
      <c r="C168" s="41"/>
      <c r="D168" s="219" t="s">
        <v>136</v>
      </c>
      <c r="E168" s="41"/>
      <c r="F168" s="220" t="s">
        <v>1001</v>
      </c>
      <c r="G168" s="41"/>
      <c r="H168" s="41"/>
      <c r="I168" s="221"/>
      <c r="J168" s="41"/>
      <c r="K168" s="41"/>
      <c r="L168" s="45"/>
      <c r="M168" s="222"/>
      <c r="N168" s="223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83</v>
      </c>
    </row>
    <row r="169" s="2" customFormat="1" ht="16.5" customHeight="1">
      <c r="A169" s="39"/>
      <c r="B169" s="40"/>
      <c r="C169" s="226" t="s">
        <v>73</v>
      </c>
      <c r="D169" s="226" t="s">
        <v>139</v>
      </c>
      <c r="E169" s="227" t="s">
        <v>1002</v>
      </c>
      <c r="F169" s="228" t="s">
        <v>1003</v>
      </c>
      <c r="G169" s="229" t="s">
        <v>939</v>
      </c>
      <c r="H169" s="230">
        <v>1</v>
      </c>
      <c r="I169" s="231"/>
      <c r="J169" s="232">
        <f>ROUND(I169*H169,2)</f>
        <v>0</v>
      </c>
      <c r="K169" s="233"/>
      <c r="L169" s="45"/>
      <c r="M169" s="234" t="s">
        <v>19</v>
      </c>
      <c r="N169" s="235" t="s">
        <v>44</v>
      </c>
      <c r="O169" s="85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134</v>
      </c>
      <c r="AT169" s="217" t="s">
        <v>139</v>
      </c>
      <c r="AU169" s="217" t="s">
        <v>83</v>
      </c>
      <c r="AY169" s="18" t="s">
        <v>127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81</v>
      </c>
      <c r="BK169" s="218">
        <f>ROUND(I169*H169,2)</f>
        <v>0</v>
      </c>
      <c r="BL169" s="18" t="s">
        <v>134</v>
      </c>
      <c r="BM169" s="217" t="s">
        <v>773</v>
      </c>
    </row>
    <row r="170" s="2" customFormat="1">
      <c r="A170" s="39"/>
      <c r="B170" s="40"/>
      <c r="C170" s="41"/>
      <c r="D170" s="219" t="s">
        <v>136</v>
      </c>
      <c r="E170" s="41"/>
      <c r="F170" s="220" t="s">
        <v>1003</v>
      </c>
      <c r="G170" s="41"/>
      <c r="H170" s="41"/>
      <c r="I170" s="221"/>
      <c r="J170" s="41"/>
      <c r="K170" s="41"/>
      <c r="L170" s="45"/>
      <c r="M170" s="222"/>
      <c r="N170" s="22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136</v>
      </c>
      <c r="AU170" s="18" t="s">
        <v>83</v>
      </c>
    </row>
    <row r="171" s="2" customFormat="1" ht="16.5" customHeight="1">
      <c r="A171" s="39"/>
      <c r="B171" s="40"/>
      <c r="C171" s="226" t="s">
        <v>73</v>
      </c>
      <c r="D171" s="226" t="s">
        <v>139</v>
      </c>
      <c r="E171" s="227" t="s">
        <v>1004</v>
      </c>
      <c r="F171" s="228" t="s">
        <v>1005</v>
      </c>
      <c r="G171" s="229" t="s">
        <v>939</v>
      </c>
      <c r="H171" s="230">
        <v>1</v>
      </c>
      <c r="I171" s="231"/>
      <c r="J171" s="232">
        <f>ROUND(I171*H171,2)</f>
        <v>0</v>
      </c>
      <c r="K171" s="233"/>
      <c r="L171" s="45"/>
      <c r="M171" s="234" t="s">
        <v>19</v>
      </c>
      <c r="N171" s="235" t="s">
        <v>44</v>
      </c>
      <c r="O171" s="85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7" t="s">
        <v>134</v>
      </c>
      <c r="AT171" s="217" t="s">
        <v>139</v>
      </c>
      <c r="AU171" s="217" t="s">
        <v>83</v>
      </c>
      <c r="AY171" s="18" t="s">
        <v>127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81</v>
      </c>
      <c r="BK171" s="218">
        <f>ROUND(I171*H171,2)</f>
        <v>0</v>
      </c>
      <c r="BL171" s="18" t="s">
        <v>134</v>
      </c>
      <c r="BM171" s="217" t="s">
        <v>783</v>
      </c>
    </row>
    <row r="172" s="2" customFormat="1">
      <c r="A172" s="39"/>
      <c r="B172" s="40"/>
      <c r="C172" s="41"/>
      <c r="D172" s="219" t="s">
        <v>136</v>
      </c>
      <c r="E172" s="41"/>
      <c r="F172" s="220" t="s">
        <v>1005</v>
      </c>
      <c r="G172" s="41"/>
      <c r="H172" s="41"/>
      <c r="I172" s="221"/>
      <c r="J172" s="41"/>
      <c r="K172" s="41"/>
      <c r="L172" s="45"/>
      <c r="M172" s="222"/>
      <c r="N172" s="22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83</v>
      </c>
    </row>
    <row r="173" s="2" customFormat="1" ht="16.5" customHeight="1">
      <c r="A173" s="39"/>
      <c r="B173" s="40"/>
      <c r="C173" s="226" t="s">
        <v>73</v>
      </c>
      <c r="D173" s="226" t="s">
        <v>139</v>
      </c>
      <c r="E173" s="227" t="s">
        <v>1006</v>
      </c>
      <c r="F173" s="228" t="s">
        <v>1007</v>
      </c>
      <c r="G173" s="229" t="s">
        <v>939</v>
      </c>
      <c r="H173" s="230">
        <v>1</v>
      </c>
      <c r="I173" s="231"/>
      <c r="J173" s="232">
        <f>ROUND(I173*H173,2)</f>
        <v>0</v>
      </c>
      <c r="K173" s="233"/>
      <c r="L173" s="45"/>
      <c r="M173" s="234" t="s">
        <v>19</v>
      </c>
      <c r="N173" s="235" t="s">
        <v>44</v>
      </c>
      <c r="O173" s="85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7" t="s">
        <v>134</v>
      </c>
      <c r="AT173" s="217" t="s">
        <v>139</v>
      </c>
      <c r="AU173" s="217" t="s">
        <v>83</v>
      </c>
      <c r="AY173" s="18" t="s">
        <v>127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81</v>
      </c>
      <c r="BK173" s="218">
        <f>ROUND(I173*H173,2)</f>
        <v>0</v>
      </c>
      <c r="BL173" s="18" t="s">
        <v>134</v>
      </c>
      <c r="BM173" s="217" t="s">
        <v>793</v>
      </c>
    </row>
    <row r="174" s="2" customFormat="1">
      <c r="A174" s="39"/>
      <c r="B174" s="40"/>
      <c r="C174" s="41"/>
      <c r="D174" s="219" t="s">
        <v>136</v>
      </c>
      <c r="E174" s="41"/>
      <c r="F174" s="220" t="s">
        <v>1007</v>
      </c>
      <c r="G174" s="41"/>
      <c r="H174" s="41"/>
      <c r="I174" s="221"/>
      <c r="J174" s="41"/>
      <c r="K174" s="41"/>
      <c r="L174" s="45"/>
      <c r="M174" s="222"/>
      <c r="N174" s="223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136</v>
      </c>
      <c r="AU174" s="18" t="s">
        <v>83</v>
      </c>
    </row>
    <row r="175" s="2" customFormat="1" ht="16.5" customHeight="1">
      <c r="A175" s="39"/>
      <c r="B175" s="40"/>
      <c r="C175" s="226" t="s">
        <v>73</v>
      </c>
      <c r="D175" s="226" t="s">
        <v>139</v>
      </c>
      <c r="E175" s="227" t="s">
        <v>1008</v>
      </c>
      <c r="F175" s="228" t="s">
        <v>1009</v>
      </c>
      <c r="G175" s="229" t="s">
        <v>939</v>
      </c>
      <c r="H175" s="230">
        <v>2</v>
      </c>
      <c r="I175" s="231"/>
      <c r="J175" s="232">
        <f>ROUND(I175*H175,2)</f>
        <v>0</v>
      </c>
      <c r="K175" s="233"/>
      <c r="L175" s="45"/>
      <c r="M175" s="234" t="s">
        <v>19</v>
      </c>
      <c r="N175" s="235" t="s">
        <v>44</v>
      </c>
      <c r="O175" s="85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7" t="s">
        <v>134</v>
      </c>
      <c r="AT175" s="217" t="s">
        <v>139</v>
      </c>
      <c r="AU175" s="217" t="s">
        <v>83</v>
      </c>
      <c r="AY175" s="18" t="s">
        <v>127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81</v>
      </c>
      <c r="BK175" s="218">
        <f>ROUND(I175*H175,2)</f>
        <v>0</v>
      </c>
      <c r="BL175" s="18" t="s">
        <v>134</v>
      </c>
      <c r="BM175" s="217" t="s">
        <v>805</v>
      </c>
    </row>
    <row r="176" s="2" customFormat="1">
      <c r="A176" s="39"/>
      <c r="B176" s="40"/>
      <c r="C176" s="41"/>
      <c r="D176" s="219" t="s">
        <v>136</v>
      </c>
      <c r="E176" s="41"/>
      <c r="F176" s="220" t="s">
        <v>1009</v>
      </c>
      <c r="G176" s="41"/>
      <c r="H176" s="41"/>
      <c r="I176" s="221"/>
      <c r="J176" s="41"/>
      <c r="K176" s="41"/>
      <c r="L176" s="45"/>
      <c r="M176" s="222"/>
      <c r="N176" s="22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136</v>
      </c>
      <c r="AU176" s="18" t="s">
        <v>83</v>
      </c>
    </row>
    <row r="177" s="12" customFormat="1" ht="22.8" customHeight="1">
      <c r="A177" s="12"/>
      <c r="B177" s="190"/>
      <c r="C177" s="191"/>
      <c r="D177" s="192" t="s">
        <v>72</v>
      </c>
      <c r="E177" s="224" t="s">
        <v>1010</v>
      </c>
      <c r="F177" s="224" t="s">
        <v>1011</v>
      </c>
      <c r="G177" s="191"/>
      <c r="H177" s="191"/>
      <c r="I177" s="194"/>
      <c r="J177" s="225">
        <f>BK177</f>
        <v>0</v>
      </c>
      <c r="K177" s="191"/>
      <c r="L177" s="196"/>
      <c r="M177" s="197"/>
      <c r="N177" s="198"/>
      <c r="O177" s="198"/>
      <c r="P177" s="199">
        <f>SUM(P178:P193)</f>
        <v>0</v>
      </c>
      <c r="Q177" s="198"/>
      <c r="R177" s="199">
        <f>SUM(R178:R193)</f>
        <v>0</v>
      </c>
      <c r="S177" s="198"/>
      <c r="T177" s="200">
        <f>SUM(T178:T193)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1" t="s">
        <v>81</v>
      </c>
      <c r="AT177" s="202" t="s">
        <v>72</v>
      </c>
      <c r="AU177" s="202" t="s">
        <v>81</v>
      </c>
      <c r="AY177" s="201" t="s">
        <v>127</v>
      </c>
      <c r="BK177" s="203">
        <f>SUM(BK178:BK193)</f>
        <v>0</v>
      </c>
    </row>
    <row r="178" s="2" customFormat="1" ht="16.5" customHeight="1">
      <c r="A178" s="39"/>
      <c r="B178" s="40"/>
      <c r="C178" s="226" t="s">
        <v>73</v>
      </c>
      <c r="D178" s="226" t="s">
        <v>139</v>
      </c>
      <c r="E178" s="227" t="s">
        <v>1012</v>
      </c>
      <c r="F178" s="228" t="s">
        <v>1013</v>
      </c>
      <c r="G178" s="229" t="s">
        <v>939</v>
      </c>
      <c r="H178" s="230">
        <v>1</v>
      </c>
      <c r="I178" s="231"/>
      <c r="J178" s="232">
        <f>ROUND(I178*H178,2)</f>
        <v>0</v>
      </c>
      <c r="K178" s="233"/>
      <c r="L178" s="45"/>
      <c r="M178" s="234" t="s">
        <v>19</v>
      </c>
      <c r="N178" s="235" t="s">
        <v>44</v>
      </c>
      <c r="O178" s="85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7" t="s">
        <v>134</v>
      </c>
      <c r="AT178" s="217" t="s">
        <v>139</v>
      </c>
      <c r="AU178" s="217" t="s">
        <v>83</v>
      </c>
      <c r="AY178" s="18" t="s">
        <v>127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81</v>
      </c>
      <c r="BK178" s="218">
        <f>ROUND(I178*H178,2)</f>
        <v>0</v>
      </c>
      <c r="BL178" s="18" t="s">
        <v>134</v>
      </c>
      <c r="BM178" s="217" t="s">
        <v>819</v>
      </c>
    </row>
    <row r="179" s="2" customFormat="1">
      <c r="A179" s="39"/>
      <c r="B179" s="40"/>
      <c r="C179" s="41"/>
      <c r="D179" s="219" t="s">
        <v>136</v>
      </c>
      <c r="E179" s="41"/>
      <c r="F179" s="220" t="s">
        <v>1013</v>
      </c>
      <c r="G179" s="41"/>
      <c r="H179" s="41"/>
      <c r="I179" s="221"/>
      <c r="J179" s="41"/>
      <c r="K179" s="41"/>
      <c r="L179" s="45"/>
      <c r="M179" s="222"/>
      <c r="N179" s="22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136</v>
      </c>
      <c r="AU179" s="18" t="s">
        <v>83</v>
      </c>
    </row>
    <row r="180" s="2" customFormat="1" ht="16.5" customHeight="1">
      <c r="A180" s="39"/>
      <c r="B180" s="40"/>
      <c r="C180" s="226" t="s">
        <v>73</v>
      </c>
      <c r="D180" s="226" t="s">
        <v>139</v>
      </c>
      <c r="E180" s="227" t="s">
        <v>1014</v>
      </c>
      <c r="F180" s="228" t="s">
        <v>1015</v>
      </c>
      <c r="G180" s="229" t="s">
        <v>939</v>
      </c>
      <c r="H180" s="230">
        <v>1</v>
      </c>
      <c r="I180" s="231"/>
      <c r="J180" s="232">
        <f>ROUND(I180*H180,2)</f>
        <v>0</v>
      </c>
      <c r="K180" s="233"/>
      <c r="L180" s="45"/>
      <c r="M180" s="234" t="s">
        <v>19</v>
      </c>
      <c r="N180" s="235" t="s">
        <v>44</v>
      </c>
      <c r="O180" s="85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134</v>
      </c>
      <c r="AT180" s="217" t="s">
        <v>139</v>
      </c>
      <c r="AU180" s="217" t="s">
        <v>83</v>
      </c>
      <c r="AY180" s="18" t="s">
        <v>127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81</v>
      </c>
      <c r="BK180" s="218">
        <f>ROUND(I180*H180,2)</f>
        <v>0</v>
      </c>
      <c r="BL180" s="18" t="s">
        <v>134</v>
      </c>
      <c r="BM180" s="217" t="s">
        <v>829</v>
      </c>
    </row>
    <row r="181" s="2" customFormat="1">
      <c r="A181" s="39"/>
      <c r="B181" s="40"/>
      <c r="C181" s="41"/>
      <c r="D181" s="219" t="s">
        <v>136</v>
      </c>
      <c r="E181" s="41"/>
      <c r="F181" s="220" t="s">
        <v>1015</v>
      </c>
      <c r="G181" s="41"/>
      <c r="H181" s="41"/>
      <c r="I181" s="221"/>
      <c r="J181" s="41"/>
      <c r="K181" s="41"/>
      <c r="L181" s="45"/>
      <c r="M181" s="222"/>
      <c r="N181" s="223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136</v>
      </c>
      <c r="AU181" s="18" t="s">
        <v>83</v>
      </c>
    </row>
    <row r="182" s="2" customFormat="1" ht="16.5" customHeight="1">
      <c r="A182" s="39"/>
      <c r="B182" s="40"/>
      <c r="C182" s="226" t="s">
        <v>73</v>
      </c>
      <c r="D182" s="226" t="s">
        <v>139</v>
      </c>
      <c r="E182" s="227" t="s">
        <v>1016</v>
      </c>
      <c r="F182" s="228" t="s">
        <v>1017</v>
      </c>
      <c r="G182" s="229" t="s">
        <v>939</v>
      </c>
      <c r="H182" s="230">
        <v>1</v>
      </c>
      <c r="I182" s="231"/>
      <c r="J182" s="232">
        <f>ROUND(I182*H182,2)</f>
        <v>0</v>
      </c>
      <c r="K182" s="233"/>
      <c r="L182" s="45"/>
      <c r="M182" s="234" t="s">
        <v>19</v>
      </c>
      <c r="N182" s="235" t="s">
        <v>44</v>
      </c>
      <c r="O182" s="85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7" t="s">
        <v>134</v>
      </c>
      <c r="AT182" s="217" t="s">
        <v>139</v>
      </c>
      <c r="AU182" s="217" t="s">
        <v>83</v>
      </c>
      <c r="AY182" s="18" t="s">
        <v>127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8" t="s">
        <v>81</v>
      </c>
      <c r="BK182" s="218">
        <f>ROUND(I182*H182,2)</f>
        <v>0</v>
      </c>
      <c r="BL182" s="18" t="s">
        <v>134</v>
      </c>
      <c r="BM182" s="217" t="s">
        <v>839</v>
      </c>
    </row>
    <row r="183" s="2" customFormat="1">
      <c r="A183" s="39"/>
      <c r="B183" s="40"/>
      <c r="C183" s="41"/>
      <c r="D183" s="219" t="s">
        <v>136</v>
      </c>
      <c r="E183" s="41"/>
      <c r="F183" s="220" t="s">
        <v>1017</v>
      </c>
      <c r="G183" s="41"/>
      <c r="H183" s="41"/>
      <c r="I183" s="221"/>
      <c r="J183" s="41"/>
      <c r="K183" s="41"/>
      <c r="L183" s="45"/>
      <c r="M183" s="222"/>
      <c r="N183" s="22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83</v>
      </c>
    </row>
    <row r="184" s="2" customFormat="1" ht="16.5" customHeight="1">
      <c r="A184" s="39"/>
      <c r="B184" s="40"/>
      <c r="C184" s="226" t="s">
        <v>73</v>
      </c>
      <c r="D184" s="226" t="s">
        <v>139</v>
      </c>
      <c r="E184" s="227" t="s">
        <v>1018</v>
      </c>
      <c r="F184" s="228" t="s">
        <v>1019</v>
      </c>
      <c r="G184" s="229" t="s">
        <v>939</v>
      </c>
      <c r="H184" s="230">
        <v>5</v>
      </c>
      <c r="I184" s="231"/>
      <c r="J184" s="232">
        <f>ROUND(I184*H184,2)</f>
        <v>0</v>
      </c>
      <c r="K184" s="233"/>
      <c r="L184" s="45"/>
      <c r="M184" s="234" t="s">
        <v>19</v>
      </c>
      <c r="N184" s="235" t="s">
        <v>44</v>
      </c>
      <c r="O184" s="85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7" t="s">
        <v>134</v>
      </c>
      <c r="AT184" s="217" t="s">
        <v>139</v>
      </c>
      <c r="AU184" s="217" t="s">
        <v>83</v>
      </c>
      <c r="AY184" s="18" t="s">
        <v>127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81</v>
      </c>
      <c r="BK184" s="218">
        <f>ROUND(I184*H184,2)</f>
        <v>0</v>
      </c>
      <c r="BL184" s="18" t="s">
        <v>134</v>
      </c>
      <c r="BM184" s="217" t="s">
        <v>849</v>
      </c>
    </row>
    <row r="185" s="2" customFormat="1">
      <c r="A185" s="39"/>
      <c r="B185" s="40"/>
      <c r="C185" s="41"/>
      <c r="D185" s="219" t="s">
        <v>136</v>
      </c>
      <c r="E185" s="41"/>
      <c r="F185" s="220" t="s">
        <v>1019</v>
      </c>
      <c r="G185" s="41"/>
      <c r="H185" s="41"/>
      <c r="I185" s="221"/>
      <c r="J185" s="41"/>
      <c r="K185" s="41"/>
      <c r="L185" s="45"/>
      <c r="M185" s="222"/>
      <c r="N185" s="22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136</v>
      </c>
      <c r="AU185" s="18" t="s">
        <v>83</v>
      </c>
    </row>
    <row r="186" s="2" customFormat="1" ht="16.5" customHeight="1">
      <c r="A186" s="39"/>
      <c r="B186" s="40"/>
      <c r="C186" s="226" t="s">
        <v>73</v>
      </c>
      <c r="D186" s="226" t="s">
        <v>139</v>
      </c>
      <c r="E186" s="227" t="s">
        <v>1020</v>
      </c>
      <c r="F186" s="228" t="s">
        <v>1021</v>
      </c>
      <c r="G186" s="229" t="s">
        <v>939</v>
      </c>
      <c r="H186" s="230">
        <v>10</v>
      </c>
      <c r="I186" s="231"/>
      <c r="J186" s="232">
        <f>ROUND(I186*H186,2)</f>
        <v>0</v>
      </c>
      <c r="K186" s="233"/>
      <c r="L186" s="45"/>
      <c r="M186" s="234" t="s">
        <v>19</v>
      </c>
      <c r="N186" s="235" t="s">
        <v>44</v>
      </c>
      <c r="O186" s="85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7" t="s">
        <v>134</v>
      </c>
      <c r="AT186" s="217" t="s">
        <v>139</v>
      </c>
      <c r="AU186" s="217" t="s">
        <v>83</v>
      </c>
      <c r="AY186" s="18" t="s">
        <v>127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81</v>
      </c>
      <c r="BK186" s="218">
        <f>ROUND(I186*H186,2)</f>
        <v>0</v>
      </c>
      <c r="BL186" s="18" t="s">
        <v>134</v>
      </c>
      <c r="BM186" s="217" t="s">
        <v>858</v>
      </c>
    </row>
    <row r="187" s="2" customFormat="1">
      <c r="A187" s="39"/>
      <c r="B187" s="40"/>
      <c r="C187" s="41"/>
      <c r="D187" s="219" t="s">
        <v>136</v>
      </c>
      <c r="E187" s="41"/>
      <c r="F187" s="220" t="s">
        <v>1021</v>
      </c>
      <c r="G187" s="41"/>
      <c r="H187" s="41"/>
      <c r="I187" s="221"/>
      <c r="J187" s="41"/>
      <c r="K187" s="41"/>
      <c r="L187" s="45"/>
      <c r="M187" s="222"/>
      <c r="N187" s="22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136</v>
      </c>
      <c r="AU187" s="18" t="s">
        <v>83</v>
      </c>
    </row>
    <row r="188" s="2" customFormat="1" ht="16.5" customHeight="1">
      <c r="A188" s="39"/>
      <c r="B188" s="40"/>
      <c r="C188" s="226" t="s">
        <v>73</v>
      </c>
      <c r="D188" s="226" t="s">
        <v>139</v>
      </c>
      <c r="E188" s="227" t="s">
        <v>1022</v>
      </c>
      <c r="F188" s="228" t="s">
        <v>1023</v>
      </c>
      <c r="G188" s="229" t="s">
        <v>939</v>
      </c>
      <c r="H188" s="230">
        <v>2</v>
      </c>
      <c r="I188" s="231"/>
      <c r="J188" s="232">
        <f>ROUND(I188*H188,2)</f>
        <v>0</v>
      </c>
      <c r="K188" s="233"/>
      <c r="L188" s="45"/>
      <c r="M188" s="234" t="s">
        <v>19</v>
      </c>
      <c r="N188" s="235" t="s">
        <v>44</v>
      </c>
      <c r="O188" s="85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7" t="s">
        <v>134</v>
      </c>
      <c r="AT188" s="217" t="s">
        <v>139</v>
      </c>
      <c r="AU188" s="217" t="s">
        <v>83</v>
      </c>
      <c r="AY188" s="18" t="s">
        <v>127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81</v>
      </c>
      <c r="BK188" s="218">
        <f>ROUND(I188*H188,2)</f>
        <v>0</v>
      </c>
      <c r="BL188" s="18" t="s">
        <v>134</v>
      </c>
      <c r="BM188" s="217" t="s">
        <v>870</v>
      </c>
    </row>
    <row r="189" s="2" customFormat="1">
      <c r="A189" s="39"/>
      <c r="B189" s="40"/>
      <c r="C189" s="41"/>
      <c r="D189" s="219" t="s">
        <v>136</v>
      </c>
      <c r="E189" s="41"/>
      <c r="F189" s="220" t="s">
        <v>1023</v>
      </c>
      <c r="G189" s="41"/>
      <c r="H189" s="41"/>
      <c r="I189" s="221"/>
      <c r="J189" s="41"/>
      <c r="K189" s="41"/>
      <c r="L189" s="45"/>
      <c r="M189" s="222"/>
      <c r="N189" s="22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136</v>
      </c>
      <c r="AU189" s="18" t="s">
        <v>83</v>
      </c>
    </row>
    <row r="190" s="2" customFormat="1" ht="16.5" customHeight="1">
      <c r="A190" s="39"/>
      <c r="B190" s="40"/>
      <c r="C190" s="226" t="s">
        <v>73</v>
      </c>
      <c r="D190" s="226" t="s">
        <v>139</v>
      </c>
      <c r="E190" s="227" t="s">
        <v>1024</v>
      </c>
      <c r="F190" s="228" t="s">
        <v>1025</v>
      </c>
      <c r="G190" s="229" t="s">
        <v>939</v>
      </c>
      <c r="H190" s="230">
        <v>32</v>
      </c>
      <c r="I190" s="231"/>
      <c r="J190" s="232">
        <f>ROUND(I190*H190,2)</f>
        <v>0</v>
      </c>
      <c r="K190" s="233"/>
      <c r="L190" s="45"/>
      <c r="M190" s="234" t="s">
        <v>19</v>
      </c>
      <c r="N190" s="235" t="s">
        <v>44</v>
      </c>
      <c r="O190" s="85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7" t="s">
        <v>134</v>
      </c>
      <c r="AT190" s="217" t="s">
        <v>139</v>
      </c>
      <c r="AU190" s="217" t="s">
        <v>83</v>
      </c>
      <c r="AY190" s="18" t="s">
        <v>127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81</v>
      </c>
      <c r="BK190" s="218">
        <f>ROUND(I190*H190,2)</f>
        <v>0</v>
      </c>
      <c r="BL190" s="18" t="s">
        <v>134</v>
      </c>
      <c r="BM190" s="217" t="s">
        <v>895</v>
      </c>
    </row>
    <row r="191" s="2" customFormat="1">
      <c r="A191" s="39"/>
      <c r="B191" s="40"/>
      <c r="C191" s="41"/>
      <c r="D191" s="219" t="s">
        <v>136</v>
      </c>
      <c r="E191" s="41"/>
      <c r="F191" s="220" t="s">
        <v>1025</v>
      </c>
      <c r="G191" s="41"/>
      <c r="H191" s="41"/>
      <c r="I191" s="221"/>
      <c r="J191" s="41"/>
      <c r="K191" s="41"/>
      <c r="L191" s="45"/>
      <c r="M191" s="222"/>
      <c r="N191" s="22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136</v>
      </c>
      <c r="AU191" s="18" t="s">
        <v>83</v>
      </c>
    </row>
    <row r="192" s="2" customFormat="1" ht="16.5" customHeight="1">
      <c r="A192" s="39"/>
      <c r="B192" s="40"/>
      <c r="C192" s="226" t="s">
        <v>73</v>
      </c>
      <c r="D192" s="226" t="s">
        <v>139</v>
      </c>
      <c r="E192" s="227" t="s">
        <v>1026</v>
      </c>
      <c r="F192" s="228" t="s">
        <v>1027</v>
      </c>
      <c r="G192" s="229" t="s">
        <v>939</v>
      </c>
      <c r="H192" s="230">
        <v>16</v>
      </c>
      <c r="I192" s="231"/>
      <c r="J192" s="232">
        <f>ROUND(I192*H192,2)</f>
        <v>0</v>
      </c>
      <c r="K192" s="233"/>
      <c r="L192" s="45"/>
      <c r="M192" s="234" t="s">
        <v>19</v>
      </c>
      <c r="N192" s="235" t="s">
        <v>44</v>
      </c>
      <c r="O192" s="85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7" t="s">
        <v>134</v>
      </c>
      <c r="AT192" s="217" t="s">
        <v>139</v>
      </c>
      <c r="AU192" s="217" t="s">
        <v>83</v>
      </c>
      <c r="AY192" s="18" t="s">
        <v>127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8" t="s">
        <v>81</v>
      </c>
      <c r="BK192" s="218">
        <f>ROUND(I192*H192,2)</f>
        <v>0</v>
      </c>
      <c r="BL192" s="18" t="s">
        <v>134</v>
      </c>
      <c r="BM192" s="217" t="s">
        <v>905</v>
      </c>
    </row>
    <row r="193" s="2" customFormat="1">
      <c r="A193" s="39"/>
      <c r="B193" s="40"/>
      <c r="C193" s="41"/>
      <c r="D193" s="219" t="s">
        <v>136</v>
      </c>
      <c r="E193" s="41"/>
      <c r="F193" s="220" t="s">
        <v>1027</v>
      </c>
      <c r="G193" s="41"/>
      <c r="H193" s="41"/>
      <c r="I193" s="221"/>
      <c r="J193" s="41"/>
      <c r="K193" s="41"/>
      <c r="L193" s="45"/>
      <c r="M193" s="222"/>
      <c r="N193" s="22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136</v>
      </c>
      <c r="AU193" s="18" t="s">
        <v>83</v>
      </c>
    </row>
    <row r="194" s="12" customFormat="1" ht="25.92" customHeight="1">
      <c r="A194" s="12"/>
      <c r="B194" s="190"/>
      <c r="C194" s="191"/>
      <c r="D194" s="192" t="s">
        <v>72</v>
      </c>
      <c r="E194" s="193" t="s">
        <v>1028</v>
      </c>
      <c r="F194" s="193" t="s">
        <v>1029</v>
      </c>
      <c r="G194" s="191"/>
      <c r="H194" s="191"/>
      <c r="I194" s="194"/>
      <c r="J194" s="195">
        <f>BK194</f>
        <v>0</v>
      </c>
      <c r="K194" s="191"/>
      <c r="L194" s="196"/>
      <c r="M194" s="197"/>
      <c r="N194" s="198"/>
      <c r="O194" s="198"/>
      <c r="P194" s="199">
        <f>P195+P224+P251</f>
        <v>0</v>
      </c>
      <c r="Q194" s="198"/>
      <c r="R194" s="199">
        <f>R195+R224+R251</f>
        <v>0</v>
      </c>
      <c r="S194" s="198"/>
      <c r="T194" s="200">
        <f>T195+T224+T251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1" t="s">
        <v>81</v>
      </c>
      <c r="AT194" s="202" t="s">
        <v>72</v>
      </c>
      <c r="AU194" s="202" t="s">
        <v>73</v>
      </c>
      <c r="AY194" s="201" t="s">
        <v>127</v>
      </c>
      <c r="BK194" s="203">
        <f>BK195+BK224+BK251</f>
        <v>0</v>
      </c>
    </row>
    <row r="195" s="12" customFormat="1" ht="22.8" customHeight="1">
      <c r="A195" s="12"/>
      <c r="B195" s="190"/>
      <c r="C195" s="191"/>
      <c r="D195" s="192" t="s">
        <v>72</v>
      </c>
      <c r="E195" s="224" t="s">
        <v>920</v>
      </c>
      <c r="F195" s="224" t="s">
        <v>921</v>
      </c>
      <c r="G195" s="191"/>
      <c r="H195" s="191"/>
      <c r="I195" s="194"/>
      <c r="J195" s="225">
        <f>BK195</f>
        <v>0</v>
      </c>
      <c r="K195" s="191"/>
      <c r="L195" s="196"/>
      <c r="M195" s="197"/>
      <c r="N195" s="198"/>
      <c r="O195" s="198"/>
      <c r="P195" s="199">
        <f>SUM(P196:P223)</f>
        <v>0</v>
      </c>
      <c r="Q195" s="198"/>
      <c r="R195" s="199">
        <f>SUM(R196:R223)</f>
        <v>0</v>
      </c>
      <c r="S195" s="198"/>
      <c r="T195" s="200">
        <f>SUM(T196:T223)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1" t="s">
        <v>81</v>
      </c>
      <c r="AT195" s="202" t="s">
        <v>72</v>
      </c>
      <c r="AU195" s="202" t="s">
        <v>81</v>
      </c>
      <c r="AY195" s="201" t="s">
        <v>127</v>
      </c>
      <c r="BK195" s="203">
        <f>SUM(BK196:BK223)</f>
        <v>0</v>
      </c>
    </row>
    <row r="196" s="2" customFormat="1" ht="16.5" customHeight="1">
      <c r="A196" s="39"/>
      <c r="B196" s="40"/>
      <c r="C196" s="226" t="s">
        <v>73</v>
      </c>
      <c r="D196" s="226" t="s">
        <v>139</v>
      </c>
      <c r="E196" s="227" t="s">
        <v>1030</v>
      </c>
      <c r="F196" s="228" t="s">
        <v>1031</v>
      </c>
      <c r="G196" s="229" t="s">
        <v>205</v>
      </c>
      <c r="H196" s="230">
        <v>100</v>
      </c>
      <c r="I196" s="231"/>
      <c r="J196" s="232">
        <f>ROUND(I196*H196,2)</f>
        <v>0</v>
      </c>
      <c r="K196" s="233"/>
      <c r="L196" s="45"/>
      <c r="M196" s="234" t="s">
        <v>19</v>
      </c>
      <c r="N196" s="235" t="s">
        <v>44</v>
      </c>
      <c r="O196" s="85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7" t="s">
        <v>134</v>
      </c>
      <c r="AT196" s="217" t="s">
        <v>139</v>
      </c>
      <c r="AU196" s="217" t="s">
        <v>83</v>
      </c>
      <c r="AY196" s="18" t="s">
        <v>127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81</v>
      </c>
      <c r="BK196" s="218">
        <f>ROUND(I196*H196,2)</f>
        <v>0</v>
      </c>
      <c r="BL196" s="18" t="s">
        <v>134</v>
      </c>
      <c r="BM196" s="217" t="s">
        <v>1032</v>
      </c>
    </row>
    <row r="197" s="2" customFormat="1">
      <c r="A197" s="39"/>
      <c r="B197" s="40"/>
      <c r="C197" s="41"/>
      <c r="D197" s="219" t="s">
        <v>136</v>
      </c>
      <c r="E197" s="41"/>
      <c r="F197" s="220" t="s">
        <v>1031</v>
      </c>
      <c r="G197" s="41"/>
      <c r="H197" s="41"/>
      <c r="I197" s="221"/>
      <c r="J197" s="41"/>
      <c r="K197" s="41"/>
      <c r="L197" s="45"/>
      <c r="M197" s="222"/>
      <c r="N197" s="22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136</v>
      </c>
      <c r="AU197" s="18" t="s">
        <v>83</v>
      </c>
    </row>
    <row r="198" s="2" customFormat="1" ht="16.5" customHeight="1">
      <c r="A198" s="39"/>
      <c r="B198" s="40"/>
      <c r="C198" s="226" t="s">
        <v>73</v>
      </c>
      <c r="D198" s="226" t="s">
        <v>139</v>
      </c>
      <c r="E198" s="227" t="s">
        <v>1033</v>
      </c>
      <c r="F198" s="228" t="s">
        <v>1034</v>
      </c>
      <c r="G198" s="229" t="s">
        <v>205</v>
      </c>
      <c r="H198" s="230">
        <v>60</v>
      </c>
      <c r="I198" s="231"/>
      <c r="J198" s="232">
        <f>ROUND(I198*H198,2)</f>
        <v>0</v>
      </c>
      <c r="K198" s="233"/>
      <c r="L198" s="45"/>
      <c r="M198" s="234" t="s">
        <v>19</v>
      </c>
      <c r="N198" s="235" t="s">
        <v>44</v>
      </c>
      <c r="O198" s="85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134</v>
      </c>
      <c r="AT198" s="217" t="s">
        <v>139</v>
      </c>
      <c r="AU198" s="217" t="s">
        <v>83</v>
      </c>
      <c r="AY198" s="18" t="s">
        <v>127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81</v>
      </c>
      <c r="BK198" s="218">
        <f>ROUND(I198*H198,2)</f>
        <v>0</v>
      </c>
      <c r="BL198" s="18" t="s">
        <v>134</v>
      </c>
      <c r="BM198" s="217" t="s">
        <v>1035</v>
      </c>
    </row>
    <row r="199" s="2" customFormat="1">
      <c r="A199" s="39"/>
      <c r="B199" s="40"/>
      <c r="C199" s="41"/>
      <c r="D199" s="219" t="s">
        <v>136</v>
      </c>
      <c r="E199" s="41"/>
      <c r="F199" s="220" t="s">
        <v>1036</v>
      </c>
      <c r="G199" s="41"/>
      <c r="H199" s="41"/>
      <c r="I199" s="221"/>
      <c r="J199" s="41"/>
      <c r="K199" s="41"/>
      <c r="L199" s="45"/>
      <c r="M199" s="222"/>
      <c r="N199" s="22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136</v>
      </c>
      <c r="AU199" s="18" t="s">
        <v>83</v>
      </c>
    </row>
    <row r="200" s="2" customFormat="1" ht="16.5" customHeight="1">
      <c r="A200" s="39"/>
      <c r="B200" s="40"/>
      <c r="C200" s="226" t="s">
        <v>73</v>
      </c>
      <c r="D200" s="226" t="s">
        <v>139</v>
      </c>
      <c r="E200" s="227" t="s">
        <v>1037</v>
      </c>
      <c r="F200" s="228" t="s">
        <v>1038</v>
      </c>
      <c r="G200" s="229" t="s">
        <v>205</v>
      </c>
      <c r="H200" s="230">
        <v>850</v>
      </c>
      <c r="I200" s="231"/>
      <c r="J200" s="232">
        <f>ROUND(I200*H200,2)</f>
        <v>0</v>
      </c>
      <c r="K200" s="233"/>
      <c r="L200" s="45"/>
      <c r="M200" s="234" t="s">
        <v>19</v>
      </c>
      <c r="N200" s="235" t="s">
        <v>44</v>
      </c>
      <c r="O200" s="85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7" t="s">
        <v>134</v>
      </c>
      <c r="AT200" s="217" t="s">
        <v>139</v>
      </c>
      <c r="AU200" s="217" t="s">
        <v>83</v>
      </c>
      <c r="AY200" s="18" t="s">
        <v>127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81</v>
      </c>
      <c r="BK200" s="218">
        <f>ROUND(I200*H200,2)</f>
        <v>0</v>
      </c>
      <c r="BL200" s="18" t="s">
        <v>134</v>
      </c>
      <c r="BM200" s="217" t="s">
        <v>1039</v>
      </c>
    </row>
    <row r="201" s="2" customFormat="1">
      <c r="A201" s="39"/>
      <c r="B201" s="40"/>
      <c r="C201" s="41"/>
      <c r="D201" s="219" t="s">
        <v>136</v>
      </c>
      <c r="E201" s="41"/>
      <c r="F201" s="220" t="s">
        <v>1038</v>
      </c>
      <c r="G201" s="41"/>
      <c r="H201" s="41"/>
      <c r="I201" s="221"/>
      <c r="J201" s="41"/>
      <c r="K201" s="41"/>
      <c r="L201" s="45"/>
      <c r="M201" s="222"/>
      <c r="N201" s="22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136</v>
      </c>
      <c r="AU201" s="18" t="s">
        <v>83</v>
      </c>
    </row>
    <row r="202" s="2" customFormat="1" ht="16.5" customHeight="1">
      <c r="A202" s="39"/>
      <c r="B202" s="40"/>
      <c r="C202" s="226" t="s">
        <v>73</v>
      </c>
      <c r="D202" s="226" t="s">
        <v>139</v>
      </c>
      <c r="E202" s="227" t="s">
        <v>1040</v>
      </c>
      <c r="F202" s="228" t="s">
        <v>1041</v>
      </c>
      <c r="G202" s="229" t="s">
        <v>205</v>
      </c>
      <c r="H202" s="230">
        <v>650</v>
      </c>
      <c r="I202" s="231"/>
      <c r="J202" s="232">
        <f>ROUND(I202*H202,2)</f>
        <v>0</v>
      </c>
      <c r="K202" s="233"/>
      <c r="L202" s="45"/>
      <c r="M202" s="234" t="s">
        <v>19</v>
      </c>
      <c r="N202" s="235" t="s">
        <v>44</v>
      </c>
      <c r="O202" s="85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7" t="s">
        <v>134</v>
      </c>
      <c r="AT202" s="217" t="s">
        <v>139</v>
      </c>
      <c r="AU202" s="217" t="s">
        <v>83</v>
      </c>
      <c r="AY202" s="18" t="s">
        <v>127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81</v>
      </c>
      <c r="BK202" s="218">
        <f>ROUND(I202*H202,2)</f>
        <v>0</v>
      </c>
      <c r="BL202" s="18" t="s">
        <v>134</v>
      </c>
      <c r="BM202" s="217" t="s">
        <v>1042</v>
      </c>
    </row>
    <row r="203" s="2" customFormat="1">
      <c r="A203" s="39"/>
      <c r="B203" s="40"/>
      <c r="C203" s="41"/>
      <c r="D203" s="219" t="s">
        <v>136</v>
      </c>
      <c r="E203" s="41"/>
      <c r="F203" s="220" t="s">
        <v>1041</v>
      </c>
      <c r="G203" s="41"/>
      <c r="H203" s="41"/>
      <c r="I203" s="221"/>
      <c r="J203" s="41"/>
      <c r="K203" s="41"/>
      <c r="L203" s="45"/>
      <c r="M203" s="222"/>
      <c r="N203" s="223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136</v>
      </c>
      <c r="AU203" s="18" t="s">
        <v>83</v>
      </c>
    </row>
    <row r="204" s="2" customFormat="1" ht="16.5" customHeight="1">
      <c r="A204" s="39"/>
      <c r="B204" s="40"/>
      <c r="C204" s="226" t="s">
        <v>73</v>
      </c>
      <c r="D204" s="226" t="s">
        <v>139</v>
      </c>
      <c r="E204" s="227" t="s">
        <v>1043</v>
      </c>
      <c r="F204" s="228" t="s">
        <v>1044</v>
      </c>
      <c r="G204" s="229" t="s">
        <v>205</v>
      </c>
      <c r="H204" s="230">
        <v>100</v>
      </c>
      <c r="I204" s="231"/>
      <c r="J204" s="232">
        <f>ROUND(I204*H204,2)</f>
        <v>0</v>
      </c>
      <c r="K204" s="233"/>
      <c r="L204" s="45"/>
      <c r="M204" s="234" t="s">
        <v>19</v>
      </c>
      <c r="N204" s="235" t="s">
        <v>44</v>
      </c>
      <c r="O204" s="85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7" t="s">
        <v>134</v>
      </c>
      <c r="AT204" s="217" t="s">
        <v>139</v>
      </c>
      <c r="AU204" s="217" t="s">
        <v>83</v>
      </c>
      <c r="AY204" s="18" t="s">
        <v>127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81</v>
      </c>
      <c r="BK204" s="218">
        <f>ROUND(I204*H204,2)</f>
        <v>0</v>
      </c>
      <c r="BL204" s="18" t="s">
        <v>134</v>
      </c>
      <c r="BM204" s="217" t="s">
        <v>1045</v>
      </c>
    </row>
    <row r="205" s="2" customFormat="1">
      <c r="A205" s="39"/>
      <c r="B205" s="40"/>
      <c r="C205" s="41"/>
      <c r="D205" s="219" t="s">
        <v>136</v>
      </c>
      <c r="E205" s="41"/>
      <c r="F205" s="220" t="s">
        <v>1044</v>
      </c>
      <c r="G205" s="41"/>
      <c r="H205" s="41"/>
      <c r="I205" s="221"/>
      <c r="J205" s="41"/>
      <c r="K205" s="41"/>
      <c r="L205" s="45"/>
      <c r="M205" s="222"/>
      <c r="N205" s="22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136</v>
      </c>
      <c r="AU205" s="18" t="s">
        <v>83</v>
      </c>
    </row>
    <row r="206" s="2" customFormat="1" ht="16.5" customHeight="1">
      <c r="A206" s="39"/>
      <c r="B206" s="40"/>
      <c r="C206" s="226" t="s">
        <v>73</v>
      </c>
      <c r="D206" s="226" t="s">
        <v>139</v>
      </c>
      <c r="E206" s="227" t="s">
        <v>1046</v>
      </c>
      <c r="F206" s="228" t="s">
        <v>1047</v>
      </c>
      <c r="G206" s="229" t="s">
        <v>939</v>
      </c>
      <c r="H206" s="230">
        <v>76</v>
      </c>
      <c r="I206" s="231"/>
      <c r="J206" s="232">
        <f>ROUND(I206*H206,2)</f>
        <v>0</v>
      </c>
      <c r="K206" s="233"/>
      <c r="L206" s="45"/>
      <c r="M206" s="234" t="s">
        <v>19</v>
      </c>
      <c r="N206" s="235" t="s">
        <v>44</v>
      </c>
      <c r="O206" s="85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7" t="s">
        <v>134</v>
      </c>
      <c r="AT206" s="217" t="s">
        <v>139</v>
      </c>
      <c r="AU206" s="217" t="s">
        <v>83</v>
      </c>
      <c r="AY206" s="18" t="s">
        <v>127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81</v>
      </c>
      <c r="BK206" s="218">
        <f>ROUND(I206*H206,2)</f>
        <v>0</v>
      </c>
      <c r="BL206" s="18" t="s">
        <v>134</v>
      </c>
      <c r="BM206" s="217" t="s">
        <v>1048</v>
      </c>
    </row>
    <row r="207" s="2" customFormat="1">
      <c r="A207" s="39"/>
      <c r="B207" s="40"/>
      <c r="C207" s="41"/>
      <c r="D207" s="219" t="s">
        <v>136</v>
      </c>
      <c r="E207" s="41"/>
      <c r="F207" s="220" t="s">
        <v>1047</v>
      </c>
      <c r="G207" s="41"/>
      <c r="H207" s="41"/>
      <c r="I207" s="221"/>
      <c r="J207" s="41"/>
      <c r="K207" s="41"/>
      <c r="L207" s="45"/>
      <c r="M207" s="222"/>
      <c r="N207" s="22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136</v>
      </c>
      <c r="AU207" s="18" t="s">
        <v>83</v>
      </c>
    </row>
    <row r="208" s="2" customFormat="1" ht="16.5" customHeight="1">
      <c r="A208" s="39"/>
      <c r="B208" s="40"/>
      <c r="C208" s="226" t="s">
        <v>73</v>
      </c>
      <c r="D208" s="226" t="s">
        <v>139</v>
      </c>
      <c r="E208" s="227" t="s">
        <v>1049</v>
      </c>
      <c r="F208" s="228" t="s">
        <v>1050</v>
      </c>
      <c r="G208" s="229" t="s">
        <v>939</v>
      </c>
      <c r="H208" s="230">
        <v>23</v>
      </c>
      <c r="I208" s="231"/>
      <c r="J208" s="232">
        <f>ROUND(I208*H208,2)</f>
        <v>0</v>
      </c>
      <c r="K208" s="233"/>
      <c r="L208" s="45"/>
      <c r="M208" s="234" t="s">
        <v>19</v>
      </c>
      <c r="N208" s="235" t="s">
        <v>44</v>
      </c>
      <c r="O208" s="85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7" t="s">
        <v>134</v>
      </c>
      <c r="AT208" s="217" t="s">
        <v>139</v>
      </c>
      <c r="AU208" s="217" t="s">
        <v>83</v>
      </c>
      <c r="AY208" s="18" t="s">
        <v>127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81</v>
      </c>
      <c r="BK208" s="218">
        <f>ROUND(I208*H208,2)</f>
        <v>0</v>
      </c>
      <c r="BL208" s="18" t="s">
        <v>134</v>
      </c>
      <c r="BM208" s="217" t="s">
        <v>1051</v>
      </c>
    </row>
    <row r="209" s="2" customFormat="1">
      <c r="A209" s="39"/>
      <c r="B209" s="40"/>
      <c r="C209" s="41"/>
      <c r="D209" s="219" t="s">
        <v>136</v>
      </c>
      <c r="E209" s="41"/>
      <c r="F209" s="220" t="s">
        <v>1050</v>
      </c>
      <c r="G209" s="41"/>
      <c r="H209" s="41"/>
      <c r="I209" s="221"/>
      <c r="J209" s="41"/>
      <c r="K209" s="41"/>
      <c r="L209" s="45"/>
      <c r="M209" s="222"/>
      <c r="N209" s="22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136</v>
      </c>
      <c r="AU209" s="18" t="s">
        <v>83</v>
      </c>
    </row>
    <row r="210" s="2" customFormat="1" ht="16.5" customHeight="1">
      <c r="A210" s="39"/>
      <c r="B210" s="40"/>
      <c r="C210" s="226" t="s">
        <v>73</v>
      </c>
      <c r="D210" s="226" t="s">
        <v>139</v>
      </c>
      <c r="E210" s="227" t="s">
        <v>1052</v>
      </c>
      <c r="F210" s="228" t="s">
        <v>1053</v>
      </c>
      <c r="G210" s="229" t="s">
        <v>939</v>
      </c>
      <c r="H210" s="230">
        <v>19</v>
      </c>
      <c r="I210" s="231"/>
      <c r="J210" s="232">
        <f>ROUND(I210*H210,2)</f>
        <v>0</v>
      </c>
      <c r="K210" s="233"/>
      <c r="L210" s="45"/>
      <c r="M210" s="234" t="s">
        <v>19</v>
      </c>
      <c r="N210" s="235" t="s">
        <v>44</v>
      </c>
      <c r="O210" s="85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7" t="s">
        <v>134</v>
      </c>
      <c r="AT210" s="217" t="s">
        <v>139</v>
      </c>
      <c r="AU210" s="217" t="s">
        <v>83</v>
      </c>
      <c r="AY210" s="18" t="s">
        <v>127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81</v>
      </c>
      <c r="BK210" s="218">
        <f>ROUND(I210*H210,2)</f>
        <v>0</v>
      </c>
      <c r="BL210" s="18" t="s">
        <v>134</v>
      </c>
      <c r="BM210" s="217" t="s">
        <v>1054</v>
      </c>
    </row>
    <row r="211" s="2" customFormat="1">
      <c r="A211" s="39"/>
      <c r="B211" s="40"/>
      <c r="C211" s="41"/>
      <c r="D211" s="219" t="s">
        <v>136</v>
      </c>
      <c r="E211" s="41"/>
      <c r="F211" s="220" t="s">
        <v>1053</v>
      </c>
      <c r="G211" s="41"/>
      <c r="H211" s="41"/>
      <c r="I211" s="221"/>
      <c r="J211" s="41"/>
      <c r="K211" s="41"/>
      <c r="L211" s="45"/>
      <c r="M211" s="222"/>
      <c r="N211" s="22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136</v>
      </c>
      <c r="AU211" s="18" t="s">
        <v>83</v>
      </c>
    </row>
    <row r="212" s="2" customFormat="1" ht="16.5" customHeight="1">
      <c r="A212" s="39"/>
      <c r="B212" s="40"/>
      <c r="C212" s="226" t="s">
        <v>73</v>
      </c>
      <c r="D212" s="226" t="s">
        <v>139</v>
      </c>
      <c r="E212" s="227" t="s">
        <v>1055</v>
      </c>
      <c r="F212" s="228" t="s">
        <v>1056</v>
      </c>
      <c r="G212" s="229" t="s">
        <v>939</v>
      </c>
      <c r="H212" s="230">
        <v>1</v>
      </c>
      <c r="I212" s="231"/>
      <c r="J212" s="232">
        <f>ROUND(I212*H212,2)</f>
        <v>0</v>
      </c>
      <c r="K212" s="233"/>
      <c r="L212" s="45"/>
      <c r="M212" s="234" t="s">
        <v>19</v>
      </c>
      <c r="N212" s="235" t="s">
        <v>44</v>
      </c>
      <c r="O212" s="85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7" t="s">
        <v>134</v>
      </c>
      <c r="AT212" s="217" t="s">
        <v>139</v>
      </c>
      <c r="AU212" s="217" t="s">
        <v>83</v>
      </c>
      <c r="AY212" s="18" t="s">
        <v>127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81</v>
      </c>
      <c r="BK212" s="218">
        <f>ROUND(I212*H212,2)</f>
        <v>0</v>
      </c>
      <c r="BL212" s="18" t="s">
        <v>134</v>
      </c>
      <c r="BM212" s="217" t="s">
        <v>1057</v>
      </c>
    </row>
    <row r="213" s="2" customFormat="1">
      <c r="A213" s="39"/>
      <c r="B213" s="40"/>
      <c r="C213" s="41"/>
      <c r="D213" s="219" t="s">
        <v>136</v>
      </c>
      <c r="E213" s="41"/>
      <c r="F213" s="220" t="s">
        <v>1056</v>
      </c>
      <c r="G213" s="41"/>
      <c r="H213" s="41"/>
      <c r="I213" s="221"/>
      <c r="J213" s="41"/>
      <c r="K213" s="41"/>
      <c r="L213" s="45"/>
      <c r="M213" s="222"/>
      <c r="N213" s="223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136</v>
      </c>
      <c r="AU213" s="18" t="s">
        <v>83</v>
      </c>
    </row>
    <row r="214" s="2" customFormat="1" ht="16.5" customHeight="1">
      <c r="A214" s="39"/>
      <c r="B214" s="40"/>
      <c r="C214" s="226" t="s">
        <v>73</v>
      </c>
      <c r="D214" s="226" t="s">
        <v>139</v>
      </c>
      <c r="E214" s="227" t="s">
        <v>1058</v>
      </c>
      <c r="F214" s="228" t="s">
        <v>1059</v>
      </c>
      <c r="G214" s="229" t="s">
        <v>939</v>
      </c>
      <c r="H214" s="230">
        <v>44</v>
      </c>
      <c r="I214" s="231"/>
      <c r="J214" s="232">
        <f>ROUND(I214*H214,2)</f>
        <v>0</v>
      </c>
      <c r="K214" s="233"/>
      <c r="L214" s="45"/>
      <c r="M214" s="234" t="s">
        <v>19</v>
      </c>
      <c r="N214" s="235" t="s">
        <v>44</v>
      </c>
      <c r="O214" s="85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7" t="s">
        <v>134</v>
      </c>
      <c r="AT214" s="217" t="s">
        <v>139</v>
      </c>
      <c r="AU214" s="217" t="s">
        <v>83</v>
      </c>
      <c r="AY214" s="18" t="s">
        <v>127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81</v>
      </c>
      <c r="BK214" s="218">
        <f>ROUND(I214*H214,2)</f>
        <v>0</v>
      </c>
      <c r="BL214" s="18" t="s">
        <v>134</v>
      </c>
      <c r="BM214" s="217" t="s">
        <v>1060</v>
      </c>
    </row>
    <row r="215" s="2" customFormat="1">
      <c r="A215" s="39"/>
      <c r="B215" s="40"/>
      <c r="C215" s="41"/>
      <c r="D215" s="219" t="s">
        <v>136</v>
      </c>
      <c r="E215" s="41"/>
      <c r="F215" s="220" t="s">
        <v>1059</v>
      </c>
      <c r="G215" s="41"/>
      <c r="H215" s="41"/>
      <c r="I215" s="221"/>
      <c r="J215" s="41"/>
      <c r="K215" s="41"/>
      <c r="L215" s="45"/>
      <c r="M215" s="222"/>
      <c r="N215" s="223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136</v>
      </c>
      <c r="AU215" s="18" t="s">
        <v>83</v>
      </c>
    </row>
    <row r="216" s="2" customFormat="1" ht="16.5" customHeight="1">
      <c r="A216" s="39"/>
      <c r="B216" s="40"/>
      <c r="C216" s="226" t="s">
        <v>73</v>
      </c>
      <c r="D216" s="226" t="s">
        <v>139</v>
      </c>
      <c r="E216" s="227" t="s">
        <v>1061</v>
      </c>
      <c r="F216" s="228" t="s">
        <v>1062</v>
      </c>
      <c r="G216" s="229" t="s">
        <v>939</v>
      </c>
      <c r="H216" s="230">
        <v>38</v>
      </c>
      <c r="I216" s="231"/>
      <c r="J216" s="232">
        <f>ROUND(I216*H216,2)</f>
        <v>0</v>
      </c>
      <c r="K216" s="233"/>
      <c r="L216" s="45"/>
      <c r="M216" s="234" t="s">
        <v>19</v>
      </c>
      <c r="N216" s="235" t="s">
        <v>44</v>
      </c>
      <c r="O216" s="85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7" t="s">
        <v>134</v>
      </c>
      <c r="AT216" s="217" t="s">
        <v>139</v>
      </c>
      <c r="AU216" s="217" t="s">
        <v>83</v>
      </c>
      <c r="AY216" s="18" t="s">
        <v>127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81</v>
      </c>
      <c r="BK216" s="218">
        <f>ROUND(I216*H216,2)</f>
        <v>0</v>
      </c>
      <c r="BL216" s="18" t="s">
        <v>134</v>
      </c>
      <c r="BM216" s="217" t="s">
        <v>1063</v>
      </c>
    </row>
    <row r="217" s="2" customFormat="1">
      <c r="A217" s="39"/>
      <c r="B217" s="40"/>
      <c r="C217" s="41"/>
      <c r="D217" s="219" t="s">
        <v>136</v>
      </c>
      <c r="E217" s="41"/>
      <c r="F217" s="220" t="s">
        <v>1062</v>
      </c>
      <c r="G217" s="41"/>
      <c r="H217" s="41"/>
      <c r="I217" s="221"/>
      <c r="J217" s="41"/>
      <c r="K217" s="41"/>
      <c r="L217" s="45"/>
      <c r="M217" s="222"/>
      <c r="N217" s="223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136</v>
      </c>
      <c r="AU217" s="18" t="s">
        <v>83</v>
      </c>
    </row>
    <row r="218" s="2" customFormat="1" ht="16.5" customHeight="1">
      <c r="A218" s="39"/>
      <c r="B218" s="40"/>
      <c r="C218" s="226" t="s">
        <v>1064</v>
      </c>
      <c r="D218" s="226" t="s">
        <v>139</v>
      </c>
      <c r="E218" s="227" t="s">
        <v>1065</v>
      </c>
      <c r="F218" s="228" t="s">
        <v>1066</v>
      </c>
      <c r="G218" s="229" t="s">
        <v>939</v>
      </c>
      <c r="H218" s="230">
        <v>5</v>
      </c>
      <c r="I218" s="231"/>
      <c r="J218" s="232">
        <f>ROUND(I218*H218,2)</f>
        <v>0</v>
      </c>
      <c r="K218" s="233"/>
      <c r="L218" s="45"/>
      <c r="M218" s="234" t="s">
        <v>19</v>
      </c>
      <c r="N218" s="235" t="s">
        <v>44</v>
      </c>
      <c r="O218" s="85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7" t="s">
        <v>134</v>
      </c>
      <c r="AT218" s="217" t="s">
        <v>139</v>
      </c>
      <c r="AU218" s="217" t="s">
        <v>83</v>
      </c>
      <c r="AY218" s="18" t="s">
        <v>127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81</v>
      </c>
      <c r="BK218" s="218">
        <f>ROUND(I218*H218,2)</f>
        <v>0</v>
      </c>
      <c r="BL218" s="18" t="s">
        <v>134</v>
      </c>
      <c r="BM218" s="217" t="s">
        <v>1067</v>
      </c>
    </row>
    <row r="219" s="2" customFormat="1">
      <c r="A219" s="39"/>
      <c r="B219" s="40"/>
      <c r="C219" s="41"/>
      <c r="D219" s="219" t="s">
        <v>136</v>
      </c>
      <c r="E219" s="41"/>
      <c r="F219" s="220" t="s">
        <v>1066</v>
      </c>
      <c r="G219" s="41"/>
      <c r="H219" s="41"/>
      <c r="I219" s="221"/>
      <c r="J219" s="41"/>
      <c r="K219" s="41"/>
      <c r="L219" s="45"/>
      <c r="M219" s="222"/>
      <c r="N219" s="223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136</v>
      </c>
      <c r="AU219" s="18" t="s">
        <v>83</v>
      </c>
    </row>
    <row r="220" s="2" customFormat="1" ht="16.5" customHeight="1">
      <c r="A220" s="39"/>
      <c r="B220" s="40"/>
      <c r="C220" s="226" t="s">
        <v>73</v>
      </c>
      <c r="D220" s="226" t="s">
        <v>139</v>
      </c>
      <c r="E220" s="227" t="s">
        <v>1068</v>
      </c>
      <c r="F220" s="228" t="s">
        <v>1069</v>
      </c>
      <c r="G220" s="229" t="s">
        <v>205</v>
      </c>
      <c r="H220" s="230">
        <v>150</v>
      </c>
      <c r="I220" s="231"/>
      <c r="J220" s="232">
        <f>ROUND(I220*H220,2)</f>
        <v>0</v>
      </c>
      <c r="K220" s="233"/>
      <c r="L220" s="45"/>
      <c r="M220" s="234" t="s">
        <v>19</v>
      </c>
      <c r="N220" s="235" t="s">
        <v>44</v>
      </c>
      <c r="O220" s="85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7" t="s">
        <v>134</v>
      </c>
      <c r="AT220" s="217" t="s">
        <v>139</v>
      </c>
      <c r="AU220" s="217" t="s">
        <v>83</v>
      </c>
      <c r="AY220" s="18" t="s">
        <v>127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81</v>
      </c>
      <c r="BK220" s="218">
        <f>ROUND(I220*H220,2)</f>
        <v>0</v>
      </c>
      <c r="BL220" s="18" t="s">
        <v>134</v>
      </c>
      <c r="BM220" s="217" t="s">
        <v>1070</v>
      </c>
    </row>
    <row r="221" s="2" customFormat="1">
      <c r="A221" s="39"/>
      <c r="B221" s="40"/>
      <c r="C221" s="41"/>
      <c r="D221" s="219" t="s">
        <v>136</v>
      </c>
      <c r="E221" s="41"/>
      <c r="F221" s="220" t="s">
        <v>1069</v>
      </c>
      <c r="G221" s="41"/>
      <c r="H221" s="41"/>
      <c r="I221" s="221"/>
      <c r="J221" s="41"/>
      <c r="K221" s="41"/>
      <c r="L221" s="45"/>
      <c r="M221" s="222"/>
      <c r="N221" s="223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136</v>
      </c>
      <c r="AU221" s="18" t="s">
        <v>83</v>
      </c>
    </row>
    <row r="222" s="2" customFormat="1" ht="16.5" customHeight="1">
      <c r="A222" s="39"/>
      <c r="B222" s="40"/>
      <c r="C222" s="226" t="s">
        <v>73</v>
      </c>
      <c r="D222" s="226" t="s">
        <v>139</v>
      </c>
      <c r="E222" s="227" t="s">
        <v>1071</v>
      </c>
      <c r="F222" s="228" t="s">
        <v>1072</v>
      </c>
      <c r="G222" s="229" t="s">
        <v>939</v>
      </c>
      <c r="H222" s="230">
        <v>40</v>
      </c>
      <c r="I222" s="231"/>
      <c r="J222" s="232">
        <f>ROUND(I222*H222,2)</f>
        <v>0</v>
      </c>
      <c r="K222" s="233"/>
      <c r="L222" s="45"/>
      <c r="M222" s="234" t="s">
        <v>19</v>
      </c>
      <c r="N222" s="235" t="s">
        <v>44</v>
      </c>
      <c r="O222" s="85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7" t="s">
        <v>134</v>
      </c>
      <c r="AT222" s="217" t="s">
        <v>139</v>
      </c>
      <c r="AU222" s="217" t="s">
        <v>83</v>
      </c>
      <c r="AY222" s="18" t="s">
        <v>127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81</v>
      </c>
      <c r="BK222" s="218">
        <f>ROUND(I222*H222,2)</f>
        <v>0</v>
      </c>
      <c r="BL222" s="18" t="s">
        <v>134</v>
      </c>
      <c r="BM222" s="217" t="s">
        <v>1073</v>
      </c>
    </row>
    <row r="223" s="2" customFormat="1">
      <c r="A223" s="39"/>
      <c r="B223" s="40"/>
      <c r="C223" s="41"/>
      <c r="D223" s="219" t="s">
        <v>136</v>
      </c>
      <c r="E223" s="41"/>
      <c r="F223" s="220" t="s">
        <v>1072</v>
      </c>
      <c r="G223" s="41"/>
      <c r="H223" s="41"/>
      <c r="I223" s="221"/>
      <c r="J223" s="41"/>
      <c r="K223" s="41"/>
      <c r="L223" s="45"/>
      <c r="M223" s="222"/>
      <c r="N223" s="223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136</v>
      </c>
      <c r="AU223" s="18" t="s">
        <v>83</v>
      </c>
    </row>
    <row r="224" s="12" customFormat="1" ht="22.8" customHeight="1">
      <c r="A224" s="12"/>
      <c r="B224" s="190"/>
      <c r="C224" s="191"/>
      <c r="D224" s="192" t="s">
        <v>72</v>
      </c>
      <c r="E224" s="224" t="s">
        <v>966</v>
      </c>
      <c r="F224" s="224" t="s">
        <v>967</v>
      </c>
      <c r="G224" s="191"/>
      <c r="H224" s="191"/>
      <c r="I224" s="194"/>
      <c r="J224" s="225">
        <f>BK224</f>
        <v>0</v>
      </c>
      <c r="K224" s="191"/>
      <c r="L224" s="196"/>
      <c r="M224" s="197"/>
      <c r="N224" s="198"/>
      <c r="O224" s="198"/>
      <c r="P224" s="199">
        <f>SUM(P225:P250)</f>
        <v>0</v>
      </c>
      <c r="Q224" s="198"/>
      <c r="R224" s="199">
        <f>SUM(R225:R250)</f>
        <v>0</v>
      </c>
      <c r="S224" s="198"/>
      <c r="T224" s="200">
        <f>SUM(T225:T250)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1" t="s">
        <v>81</v>
      </c>
      <c r="AT224" s="202" t="s">
        <v>72</v>
      </c>
      <c r="AU224" s="202" t="s">
        <v>81</v>
      </c>
      <c r="AY224" s="201" t="s">
        <v>127</v>
      </c>
      <c r="BK224" s="203">
        <f>SUM(BK225:BK250)</f>
        <v>0</v>
      </c>
    </row>
    <row r="225" s="2" customFormat="1" ht="16.5" customHeight="1">
      <c r="A225" s="39"/>
      <c r="B225" s="40"/>
      <c r="C225" s="226" t="s">
        <v>73</v>
      </c>
      <c r="D225" s="226" t="s">
        <v>139</v>
      </c>
      <c r="E225" s="227" t="s">
        <v>1074</v>
      </c>
      <c r="F225" s="228" t="s">
        <v>1075</v>
      </c>
      <c r="G225" s="229" t="s">
        <v>205</v>
      </c>
      <c r="H225" s="230">
        <v>80</v>
      </c>
      <c r="I225" s="231"/>
      <c r="J225" s="232">
        <f>ROUND(I225*H225,2)</f>
        <v>0</v>
      </c>
      <c r="K225" s="233"/>
      <c r="L225" s="45"/>
      <c r="M225" s="234" t="s">
        <v>19</v>
      </c>
      <c r="N225" s="235" t="s">
        <v>44</v>
      </c>
      <c r="O225" s="85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7" t="s">
        <v>134</v>
      </c>
      <c r="AT225" s="217" t="s">
        <v>139</v>
      </c>
      <c r="AU225" s="217" t="s">
        <v>83</v>
      </c>
      <c r="AY225" s="18" t="s">
        <v>127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81</v>
      </c>
      <c r="BK225" s="218">
        <f>ROUND(I225*H225,2)</f>
        <v>0</v>
      </c>
      <c r="BL225" s="18" t="s">
        <v>134</v>
      </c>
      <c r="BM225" s="217" t="s">
        <v>1076</v>
      </c>
    </row>
    <row r="226" s="2" customFormat="1">
      <c r="A226" s="39"/>
      <c r="B226" s="40"/>
      <c r="C226" s="41"/>
      <c r="D226" s="219" t="s">
        <v>136</v>
      </c>
      <c r="E226" s="41"/>
      <c r="F226" s="220" t="s">
        <v>1075</v>
      </c>
      <c r="G226" s="41"/>
      <c r="H226" s="41"/>
      <c r="I226" s="221"/>
      <c r="J226" s="41"/>
      <c r="K226" s="41"/>
      <c r="L226" s="45"/>
      <c r="M226" s="222"/>
      <c r="N226" s="223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136</v>
      </c>
      <c r="AU226" s="18" t="s">
        <v>83</v>
      </c>
    </row>
    <row r="227" s="2" customFormat="1" ht="16.5" customHeight="1">
      <c r="A227" s="39"/>
      <c r="B227" s="40"/>
      <c r="C227" s="226" t="s">
        <v>73</v>
      </c>
      <c r="D227" s="226" t="s">
        <v>139</v>
      </c>
      <c r="E227" s="227" t="s">
        <v>1046</v>
      </c>
      <c r="F227" s="228" t="s">
        <v>1047</v>
      </c>
      <c r="G227" s="229" t="s">
        <v>939</v>
      </c>
      <c r="H227" s="230">
        <v>20</v>
      </c>
      <c r="I227" s="231"/>
      <c r="J227" s="232">
        <f>ROUND(I227*H227,2)</f>
        <v>0</v>
      </c>
      <c r="K227" s="233"/>
      <c r="L227" s="45"/>
      <c r="M227" s="234" t="s">
        <v>19</v>
      </c>
      <c r="N227" s="235" t="s">
        <v>44</v>
      </c>
      <c r="O227" s="85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7" t="s">
        <v>134</v>
      </c>
      <c r="AT227" s="217" t="s">
        <v>139</v>
      </c>
      <c r="AU227" s="217" t="s">
        <v>83</v>
      </c>
      <c r="AY227" s="18" t="s">
        <v>127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81</v>
      </c>
      <c r="BK227" s="218">
        <f>ROUND(I227*H227,2)</f>
        <v>0</v>
      </c>
      <c r="BL227" s="18" t="s">
        <v>134</v>
      </c>
      <c r="BM227" s="217" t="s">
        <v>1077</v>
      </c>
    </row>
    <row r="228" s="2" customFormat="1">
      <c r="A228" s="39"/>
      <c r="B228" s="40"/>
      <c r="C228" s="41"/>
      <c r="D228" s="219" t="s">
        <v>136</v>
      </c>
      <c r="E228" s="41"/>
      <c r="F228" s="220" t="s">
        <v>1047</v>
      </c>
      <c r="G228" s="41"/>
      <c r="H228" s="41"/>
      <c r="I228" s="221"/>
      <c r="J228" s="41"/>
      <c r="K228" s="41"/>
      <c r="L228" s="45"/>
      <c r="M228" s="222"/>
      <c r="N228" s="223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136</v>
      </c>
      <c r="AU228" s="18" t="s">
        <v>83</v>
      </c>
    </row>
    <row r="229" s="2" customFormat="1" ht="16.5" customHeight="1">
      <c r="A229" s="39"/>
      <c r="B229" s="40"/>
      <c r="C229" s="226" t="s">
        <v>73</v>
      </c>
      <c r="D229" s="226" t="s">
        <v>139</v>
      </c>
      <c r="E229" s="227" t="s">
        <v>1078</v>
      </c>
      <c r="F229" s="228" t="s">
        <v>1079</v>
      </c>
      <c r="G229" s="229" t="s">
        <v>205</v>
      </c>
      <c r="H229" s="230">
        <v>2780</v>
      </c>
      <c r="I229" s="231"/>
      <c r="J229" s="232">
        <f>ROUND(I229*H229,2)</f>
        <v>0</v>
      </c>
      <c r="K229" s="233"/>
      <c r="L229" s="45"/>
      <c r="M229" s="234" t="s">
        <v>19</v>
      </c>
      <c r="N229" s="235" t="s">
        <v>44</v>
      </c>
      <c r="O229" s="85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7" t="s">
        <v>134</v>
      </c>
      <c r="AT229" s="217" t="s">
        <v>139</v>
      </c>
      <c r="AU229" s="217" t="s">
        <v>83</v>
      </c>
      <c r="AY229" s="18" t="s">
        <v>127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8" t="s">
        <v>81</v>
      </c>
      <c r="BK229" s="218">
        <f>ROUND(I229*H229,2)</f>
        <v>0</v>
      </c>
      <c r="BL229" s="18" t="s">
        <v>134</v>
      </c>
      <c r="BM229" s="217" t="s">
        <v>1080</v>
      </c>
    </row>
    <row r="230" s="2" customFormat="1">
      <c r="A230" s="39"/>
      <c r="B230" s="40"/>
      <c r="C230" s="41"/>
      <c r="D230" s="219" t="s">
        <v>136</v>
      </c>
      <c r="E230" s="41"/>
      <c r="F230" s="220" t="s">
        <v>1079</v>
      </c>
      <c r="G230" s="41"/>
      <c r="H230" s="41"/>
      <c r="I230" s="221"/>
      <c r="J230" s="41"/>
      <c r="K230" s="41"/>
      <c r="L230" s="45"/>
      <c r="M230" s="222"/>
      <c r="N230" s="223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136</v>
      </c>
      <c r="AU230" s="18" t="s">
        <v>83</v>
      </c>
    </row>
    <row r="231" s="2" customFormat="1" ht="16.5" customHeight="1">
      <c r="A231" s="39"/>
      <c r="B231" s="40"/>
      <c r="C231" s="226" t="s">
        <v>73</v>
      </c>
      <c r="D231" s="226" t="s">
        <v>139</v>
      </c>
      <c r="E231" s="227" t="s">
        <v>1081</v>
      </c>
      <c r="F231" s="228" t="s">
        <v>1082</v>
      </c>
      <c r="G231" s="229" t="s">
        <v>939</v>
      </c>
      <c r="H231" s="230">
        <v>20</v>
      </c>
      <c r="I231" s="231"/>
      <c r="J231" s="232">
        <f>ROUND(I231*H231,2)</f>
        <v>0</v>
      </c>
      <c r="K231" s="233"/>
      <c r="L231" s="45"/>
      <c r="M231" s="234" t="s">
        <v>19</v>
      </c>
      <c r="N231" s="235" t="s">
        <v>44</v>
      </c>
      <c r="O231" s="85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7" t="s">
        <v>134</v>
      </c>
      <c r="AT231" s="217" t="s">
        <v>139</v>
      </c>
      <c r="AU231" s="217" t="s">
        <v>83</v>
      </c>
      <c r="AY231" s="18" t="s">
        <v>127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81</v>
      </c>
      <c r="BK231" s="218">
        <f>ROUND(I231*H231,2)</f>
        <v>0</v>
      </c>
      <c r="BL231" s="18" t="s">
        <v>134</v>
      </c>
      <c r="BM231" s="217" t="s">
        <v>1083</v>
      </c>
    </row>
    <row r="232" s="2" customFormat="1">
      <c r="A232" s="39"/>
      <c r="B232" s="40"/>
      <c r="C232" s="41"/>
      <c r="D232" s="219" t="s">
        <v>136</v>
      </c>
      <c r="E232" s="41"/>
      <c r="F232" s="220" t="s">
        <v>1082</v>
      </c>
      <c r="G232" s="41"/>
      <c r="H232" s="41"/>
      <c r="I232" s="221"/>
      <c r="J232" s="41"/>
      <c r="K232" s="41"/>
      <c r="L232" s="45"/>
      <c r="M232" s="222"/>
      <c r="N232" s="223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136</v>
      </c>
      <c r="AU232" s="18" t="s">
        <v>83</v>
      </c>
    </row>
    <row r="233" s="2" customFormat="1" ht="16.5" customHeight="1">
      <c r="A233" s="39"/>
      <c r="B233" s="40"/>
      <c r="C233" s="226" t="s">
        <v>73</v>
      </c>
      <c r="D233" s="226" t="s">
        <v>139</v>
      </c>
      <c r="E233" s="227" t="s">
        <v>1084</v>
      </c>
      <c r="F233" s="228" t="s">
        <v>1085</v>
      </c>
      <c r="G233" s="229" t="s">
        <v>939</v>
      </c>
      <c r="H233" s="230">
        <v>20</v>
      </c>
      <c r="I233" s="231"/>
      <c r="J233" s="232">
        <f>ROUND(I233*H233,2)</f>
        <v>0</v>
      </c>
      <c r="K233" s="233"/>
      <c r="L233" s="45"/>
      <c r="M233" s="234" t="s">
        <v>19</v>
      </c>
      <c r="N233" s="235" t="s">
        <v>44</v>
      </c>
      <c r="O233" s="85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7" t="s">
        <v>134</v>
      </c>
      <c r="AT233" s="217" t="s">
        <v>139</v>
      </c>
      <c r="AU233" s="217" t="s">
        <v>83</v>
      </c>
      <c r="AY233" s="18" t="s">
        <v>127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81</v>
      </c>
      <c r="BK233" s="218">
        <f>ROUND(I233*H233,2)</f>
        <v>0</v>
      </c>
      <c r="BL233" s="18" t="s">
        <v>134</v>
      </c>
      <c r="BM233" s="217" t="s">
        <v>1086</v>
      </c>
    </row>
    <row r="234" s="2" customFormat="1">
      <c r="A234" s="39"/>
      <c r="B234" s="40"/>
      <c r="C234" s="41"/>
      <c r="D234" s="219" t="s">
        <v>136</v>
      </c>
      <c r="E234" s="41"/>
      <c r="F234" s="220" t="s">
        <v>1085</v>
      </c>
      <c r="G234" s="41"/>
      <c r="H234" s="41"/>
      <c r="I234" s="221"/>
      <c r="J234" s="41"/>
      <c r="K234" s="41"/>
      <c r="L234" s="45"/>
      <c r="M234" s="222"/>
      <c r="N234" s="223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136</v>
      </c>
      <c r="AU234" s="18" t="s">
        <v>83</v>
      </c>
    </row>
    <row r="235" s="2" customFormat="1" ht="16.5" customHeight="1">
      <c r="A235" s="39"/>
      <c r="B235" s="40"/>
      <c r="C235" s="226" t="s">
        <v>73</v>
      </c>
      <c r="D235" s="226" t="s">
        <v>139</v>
      </c>
      <c r="E235" s="227" t="s">
        <v>1087</v>
      </c>
      <c r="F235" s="228" t="s">
        <v>1088</v>
      </c>
      <c r="G235" s="229" t="s">
        <v>939</v>
      </c>
      <c r="H235" s="230">
        <v>1</v>
      </c>
      <c r="I235" s="231"/>
      <c r="J235" s="232">
        <f>ROUND(I235*H235,2)</f>
        <v>0</v>
      </c>
      <c r="K235" s="233"/>
      <c r="L235" s="45"/>
      <c r="M235" s="234" t="s">
        <v>19</v>
      </c>
      <c r="N235" s="235" t="s">
        <v>44</v>
      </c>
      <c r="O235" s="85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7" t="s">
        <v>134</v>
      </c>
      <c r="AT235" s="217" t="s">
        <v>139</v>
      </c>
      <c r="AU235" s="217" t="s">
        <v>83</v>
      </c>
      <c r="AY235" s="18" t="s">
        <v>127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8" t="s">
        <v>81</v>
      </c>
      <c r="BK235" s="218">
        <f>ROUND(I235*H235,2)</f>
        <v>0</v>
      </c>
      <c r="BL235" s="18" t="s">
        <v>134</v>
      </c>
      <c r="BM235" s="217" t="s">
        <v>1089</v>
      </c>
    </row>
    <row r="236" s="2" customFormat="1">
      <c r="A236" s="39"/>
      <c r="B236" s="40"/>
      <c r="C236" s="41"/>
      <c r="D236" s="219" t="s">
        <v>136</v>
      </c>
      <c r="E236" s="41"/>
      <c r="F236" s="220" t="s">
        <v>1088</v>
      </c>
      <c r="G236" s="41"/>
      <c r="H236" s="41"/>
      <c r="I236" s="221"/>
      <c r="J236" s="41"/>
      <c r="K236" s="41"/>
      <c r="L236" s="45"/>
      <c r="M236" s="222"/>
      <c r="N236" s="223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136</v>
      </c>
      <c r="AU236" s="18" t="s">
        <v>83</v>
      </c>
    </row>
    <row r="237" s="2" customFormat="1" ht="16.5" customHeight="1">
      <c r="A237" s="39"/>
      <c r="B237" s="40"/>
      <c r="C237" s="226" t="s">
        <v>73</v>
      </c>
      <c r="D237" s="226" t="s">
        <v>139</v>
      </c>
      <c r="E237" s="227" t="s">
        <v>1090</v>
      </c>
      <c r="F237" s="228" t="s">
        <v>1091</v>
      </c>
      <c r="G237" s="229" t="s">
        <v>939</v>
      </c>
      <c r="H237" s="230">
        <v>15</v>
      </c>
      <c r="I237" s="231"/>
      <c r="J237" s="232">
        <f>ROUND(I237*H237,2)</f>
        <v>0</v>
      </c>
      <c r="K237" s="233"/>
      <c r="L237" s="45"/>
      <c r="M237" s="234" t="s">
        <v>19</v>
      </c>
      <c r="N237" s="235" t="s">
        <v>44</v>
      </c>
      <c r="O237" s="85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7" t="s">
        <v>134</v>
      </c>
      <c r="AT237" s="217" t="s">
        <v>139</v>
      </c>
      <c r="AU237" s="217" t="s">
        <v>83</v>
      </c>
      <c r="AY237" s="18" t="s">
        <v>127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8" t="s">
        <v>81</v>
      </c>
      <c r="BK237" s="218">
        <f>ROUND(I237*H237,2)</f>
        <v>0</v>
      </c>
      <c r="BL237" s="18" t="s">
        <v>134</v>
      </c>
      <c r="BM237" s="217" t="s">
        <v>1092</v>
      </c>
    </row>
    <row r="238" s="2" customFormat="1">
      <c r="A238" s="39"/>
      <c r="B238" s="40"/>
      <c r="C238" s="41"/>
      <c r="D238" s="219" t="s">
        <v>136</v>
      </c>
      <c r="E238" s="41"/>
      <c r="F238" s="220" t="s">
        <v>1091</v>
      </c>
      <c r="G238" s="41"/>
      <c r="H238" s="41"/>
      <c r="I238" s="221"/>
      <c r="J238" s="41"/>
      <c r="K238" s="41"/>
      <c r="L238" s="45"/>
      <c r="M238" s="222"/>
      <c r="N238" s="223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136</v>
      </c>
      <c r="AU238" s="18" t="s">
        <v>83</v>
      </c>
    </row>
    <row r="239" s="2" customFormat="1" ht="16.5" customHeight="1">
      <c r="A239" s="39"/>
      <c r="B239" s="40"/>
      <c r="C239" s="226" t="s">
        <v>1093</v>
      </c>
      <c r="D239" s="226" t="s">
        <v>139</v>
      </c>
      <c r="E239" s="227" t="s">
        <v>1094</v>
      </c>
      <c r="F239" s="228" t="s">
        <v>1095</v>
      </c>
      <c r="G239" s="229" t="s">
        <v>939</v>
      </c>
      <c r="H239" s="230">
        <v>1</v>
      </c>
      <c r="I239" s="231"/>
      <c r="J239" s="232">
        <f>ROUND(I239*H239,2)</f>
        <v>0</v>
      </c>
      <c r="K239" s="233"/>
      <c r="L239" s="45"/>
      <c r="M239" s="234" t="s">
        <v>19</v>
      </c>
      <c r="N239" s="235" t="s">
        <v>44</v>
      </c>
      <c r="O239" s="85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7" t="s">
        <v>134</v>
      </c>
      <c r="AT239" s="217" t="s">
        <v>139</v>
      </c>
      <c r="AU239" s="217" t="s">
        <v>83</v>
      </c>
      <c r="AY239" s="18" t="s">
        <v>127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8" t="s">
        <v>81</v>
      </c>
      <c r="BK239" s="218">
        <f>ROUND(I239*H239,2)</f>
        <v>0</v>
      </c>
      <c r="BL239" s="18" t="s">
        <v>134</v>
      </c>
      <c r="BM239" s="217" t="s">
        <v>1096</v>
      </c>
    </row>
    <row r="240" s="2" customFormat="1">
      <c r="A240" s="39"/>
      <c r="B240" s="40"/>
      <c r="C240" s="41"/>
      <c r="D240" s="219" t="s">
        <v>136</v>
      </c>
      <c r="E240" s="41"/>
      <c r="F240" s="220" t="s">
        <v>1095</v>
      </c>
      <c r="G240" s="41"/>
      <c r="H240" s="41"/>
      <c r="I240" s="221"/>
      <c r="J240" s="41"/>
      <c r="K240" s="41"/>
      <c r="L240" s="45"/>
      <c r="M240" s="222"/>
      <c r="N240" s="223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136</v>
      </c>
      <c r="AU240" s="18" t="s">
        <v>83</v>
      </c>
    </row>
    <row r="241" s="2" customFormat="1" ht="16.5" customHeight="1">
      <c r="A241" s="39"/>
      <c r="B241" s="40"/>
      <c r="C241" s="226" t="s">
        <v>73</v>
      </c>
      <c r="D241" s="226" t="s">
        <v>139</v>
      </c>
      <c r="E241" s="227" t="s">
        <v>1097</v>
      </c>
      <c r="F241" s="228" t="s">
        <v>1098</v>
      </c>
      <c r="G241" s="229" t="s">
        <v>939</v>
      </c>
      <c r="H241" s="230">
        <v>2</v>
      </c>
      <c r="I241" s="231"/>
      <c r="J241" s="232">
        <f>ROUND(I241*H241,2)</f>
        <v>0</v>
      </c>
      <c r="K241" s="233"/>
      <c r="L241" s="45"/>
      <c r="M241" s="234" t="s">
        <v>19</v>
      </c>
      <c r="N241" s="235" t="s">
        <v>44</v>
      </c>
      <c r="O241" s="85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7" t="s">
        <v>134</v>
      </c>
      <c r="AT241" s="217" t="s">
        <v>139</v>
      </c>
      <c r="AU241" s="217" t="s">
        <v>83</v>
      </c>
      <c r="AY241" s="18" t="s">
        <v>127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8" t="s">
        <v>81</v>
      </c>
      <c r="BK241" s="218">
        <f>ROUND(I241*H241,2)</f>
        <v>0</v>
      </c>
      <c r="BL241" s="18" t="s">
        <v>134</v>
      </c>
      <c r="BM241" s="217" t="s">
        <v>1099</v>
      </c>
    </row>
    <row r="242" s="2" customFormat="1">
      <c r="A242" s="39"/>
      <c r="B242" s="40"/>
      <c r="C242" s="41"/>
      <c r="D242" s="219" t="s">
        <v>136</v>
      </c>
      <c r="E242" s="41"/>
      <c r="F242" s="220" t="s">
        <v>1098</v>
      </c>
      <c r="G242" s="41"/>
      <c r="H242" s="41"/>
      <c r="I242" s="221"/>
      <c r="J242" s="41"/>
      <c r="K242" s="41"/>
      <c r="L242" s="45"/>
      <c r="M242" s="222"/>
      <c r="N242" s="223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136</v>
      </c>
      <c r="AU242" s="18" t="s">
        <v>83</v>
      </c>
    </row>
    <row r="243" s="2" customFormat="1" ht="16.5" customHeight="1">
      <c r="A243" s="39"/>
      <c r="B243" s="40"/>
      <c r="C243" s="226" t="s">
        <v>73</v>
      </c>
      <c r="D243" s="226" t="s">
        <v>139</v>
      </c>
      <c r="E243" s="227" t="s">
        <v>1100</v>
      </c>
      <c r="F243" s="228" t="s">
        <v>1101</v>
      </c>
      <c r="G243" s="229" t="s">
        <v>939</v>
      </c>
      <c r="H243" s="230">
        <v>2</v>
      </c>
      <c r="I243" s="231"/>
      <c r="J243" s="232">
        <f>ROUND(I243*H243,2)</f>
        <v>0</v>
      </c>
      <c r="K243" s="233"/>
      <c r="L243" s="45"/>
      <c r="M243" s="234" t="s">
        <v>19</v>
      </c>
      <c r="N243" s="235" t="s">
        <v>44</v>
      </c>
      <c r="O243" s="85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7" t="s">
        <v>134</v>
      </c>
      <c r="AT243" s="217" t="s">
        <v>139</v>
      </c>
      <c r="AU243" s="217" t="s">
        <v>83</v>
      </c>
      <c r="AY243" s="18" t="s">
        <v>127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8" t="s">
        <v>81</v>
      </c>
      <c r="BK243" s="218">
        <f>ROUND(I243*H243,2)</f>
        <v>0</v>
      </c>
      <c r="BL243" s="18" t="s">
        <v>134</v>
      </c>
      <c r="BM243" s="217" t="s">
        <v>1102</v>
      </c>
    </row>
    <row r="244" s="2" customFormat="1">
      <c r="A244" s="39"/>
      <c r="B244" s="40"/>
      <c r="C244" s="41"/>
      <c r="D244" s="219" t="s">
        <v>136</v>
      </c>
      <c r="E244" s="41"/>
      <c r="F244" s="220" t="s">
        <v>1101</v>
      </c>
      <c r="G244" s="41"/>
      <c r="H244" s="41"/>
      <c r="I244" s="221"/>
      <c r="J244" s="41"/>
      <c r="K244" s="41"/>
      <c r="L244" s="45"/>
      <c r="M244" s="222"/>
      <c r="N244" s="223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136</v>
      </c>
      <c r="AU244" s="18" t="s">
        <v>83</v>
      </c>
    </row>
    <row r="245" s="2" customFormat="1" ht="16.5" customHeight="1">
      <c r="A245" s="39"/>
      <c r="B245" s="40"/>
      <c r="C245" s="226" t="s">
        <v>73</v>
      </c>
      <c r="D245" s="226" t="s">
        <v>139</v>
      </c>
      <c r="E245" s="227" t="s">
        <v>1103</v>
      </c>
      <c r="F245" s="228" t="s">
        <v>1104</v>
      </c>
      <c r="G245" s="229" t="s">
        <v>939</v>
      </c>
      <c r="H245" s="230">
        <v>3</v>
      </c>
      <c r="I245" s="231"/>
      <c r="J245" s="232">
        <f>ROUND(I245*H245,2)</f>
        <v>0</v>
      </c>
      <c r="K245" s="233"/>
      <c r="L245" s="45"/>
      <c r="M245" s="234" t="s">
        <v>19</v>
      </c>
      <c r="N245" s="235" t="s">
        <v>44</v>
      </c>
      <c r="O245" s="85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7" t="s">
        <v>134</v>
      </c>
      <c r="AT245" s="217" t="s">
        <v>139</v>
      </c>
      <c r="AU245" s="217" t="s">
        <v>83</v>
      </c>
      <c r="AY245" s="18" t="s">
        <v>127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81</v>
      </c>
      <c r="BK245" s="218">
        <f>ROUND(I245*H245,2)</f>
        <v>0</v>
      </c>
      <c r="BL245" s="18" t="s">
        <v>134</v>
      </c>
      <c r="BM245" s="217" t="s">
        <v>1105</v>
      </c>
    </row>
    <row r="246" s="2" customFormat="1">
      <c r="A246" s="39"/>
      <c r="B246" s="40"/>
      <c r="C246" s="41"/>
      <c r="D246" s="219" t="s">
        <v>136</v>
      </c>
      <c r="E246" s="41"/>
      <c r="F246" s="220" t="s">
        <v>1104</v>
      </c>
      <c r="G246" s="41"/>
      <c r="H246" s="41"/>
      <c r="I246" s="221"/>
      <c r="J246" s="41"/>
      <c r="K246" s="41"/>
      <c r="L246" s="45"/>
      <c r="M246" s="222"/>
      <c r="N246" s="223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136</v>
      </c>
      <c r="AU246" s="18" t="s">
        <v>83</v>
      </c>
    </row>
    <row r="247" s="2" customFormat="1" ht="16.5" customHeight="1">
      <c r="A247" s="39"/>
      <c r="B247" s="40"/>
      <c r="C247" s="226" t="s">
        <v>73</v>
      </c>
      <c r="D247" s="226" t="s">
        <v>139</v>
      </c>
      <c r="E247" s="227" t="s">
        <v>1068</v>
      </c>
      <c r="F247" s="228" t="s">
        <v>1069</v>
      </c>
      <c r="G247" s="229" t="s">
        <v>205</v>
      </c>
      <c r="H247" s="230">
        <v>50</v>
      </c>
      <c r="I247" s="231"/>
      <c r="J247" s="232">
        <f>ROUND(I247*H247,2)</f>
        <v>0</v>
      </c>
      <c r="K247" s="233"/>
      <c r="L247" s="45"/>
      <c r="M247" s="234" t="s">
        <v>19</v>
      </c>
      <c r="N247" s="235" t="s">
        <v>44</v>
      </c>
      <c r="O247" s="85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7" t="s">
        <v>134</v>
      </c>
      <c r="AT247" s="217" t="s">
        <v>139</v>
      </c>
      <c r="AU247" s="217" t="s">
        <v>83</v>
      </c>
      <c r="AY247" s="18" t="s">
        <v>127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81</v>
      </c>
      <c r="BK247" s="218">
        <f>ROUND(I247*H247,2)</f>
        <v>0</v>
      </c>
      <c r="BL247" s="18" t="s">
        <v>134</v>
      </c>
      <c r="BM247" s="217" t="s">
        <v>1106</v>
      </c>
    </row>
    <row r="248" s="2" customFormat="1">
      <c r="A248" s="39"/>
      <c r="B248" s="40"/>
      <c r="C248" s="41"/>
      <c r="D248" s="219" t="s">
        <v>136</v>
      </c>
      <c r="E248" s="41"/>
      <c r="F248" s="220" t="s">
        <v>1069</v>
      </c>
      <c r="G248" s="41"/>
      <c r="H248" s="41"/>
      <c r="I248" s="221"/>
      <c r="J248" s="41"/>
      <c r="K248" s="41"/>
      <c r="L248" s="45"/>
      <c r="M248" s="222"/>
      <c r="N248" s="223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136</v>
      </c>
      <c r="AU248" s="18" t="s">
        <v>83</v>
      </c>
    </row>
    <row r="249" s="2" customFormat="1" ht="16.5" customHeight="1">
      <c r="A249" s="39"/>
      <c r="B249" s="40"/>
      <c r="C249" s="226" t="s">
        <v>73</v>
      </c>
      <c r="D249" s="226" t="s">
        <v>139</v>
      </c>
      <c r="E249" s="227" t="s">
        <v>1071</v>
      </c>
      <c r="F249" s="228" t="s">
        <v>1072</v>
      </c>
      <c r="G249" s="229" t="s">
        <v>939</v>
      </c>
      <c r="H249" s="230">
        <v>6</v>
      </c>
      <c r="I249" s="231"/>
      <c r="J249" s="232">
        <f>ROUND(I249*H249,2)</f>
        <v>0</v>
      </c>
      <c r="K249" s="233"/>
      <c r="L249" s="45"/>
      <c r="M249" s="234" t="s">
        <v>19</v>
      </c>
      <c r="N249" s="235" t="s">
        <v>44</v>
      </c>
      <c r="O249" s="85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7" t="s">
        <v>134</v>
      </c>
      <c r="AT249" s="217" t="s">
        <v>139</v>
      </c>
      <c r="AU249" s="217" t="s">
        <v>83</v>
      </c>
      <c r="AY249" s="18" t="s">
        <v>127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8" t="s">
        <v>81</v>
      </c>
      <c r="BK249" s="218">
        <f>ROUND(I249*H249,2)</f>
        <v>0</v>
      </c>
      <c r="BL249" s="18" t="s">
        <v>134</v>
      </c>
      <c r="BM249" s="217" t="s">
        <v>1107</v>
      </c>
    </row>
    <row r="250" s="2" customFormat="1">
      <c r="A250" s="39"/>
      <c r="B250" s="40"/>
      <c r="C250" s="41"/>
      <c r="D250" s="219" t="s">
        <v>136</v>
      </c>
      <c r="E250" s="41"/>
      <c r="F250" s="220" t="s">
        <v>1072</v>
      </c>
      <c r="G250" s="41"/>
      <c r="H250" s="41"/>
      <c r="I250" s="221"/>
      <c r="J250" s="41"/>
      <c r="K250" s="41"/>
      <c r="L250" s="45"/>
      <c r="M250" s="222"/>
      <c r="N250" s="223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136</v>
      </c>
      <c r="AU250" s="18" t="s">
        <v>83</v>
      </c>
    </row>
    <row r="251" s="12" customFormat="1" ht="22.8" customHeight="1">
      <c r="A251" s="12"/>
      <c r="B251" s="190"/>
      <c r="C251" s="191"/>
      <c r="D251" s="192" t="s">
        <v>72</v>
      </c>
      <c r="E251" s="224" t="s">
        <v>1010</v>
      </c>
      <c r="F251" s="224" t="s">
        <v>1011</v>
      </c>
      <c r="G251" s="191"/>
      <c r="H251" s="191"/>
      <c r="I251" s="194"/>
      <c r="J251" s="225">
        <f>BK251</f>
        <v>0</v>
      </c>
      <c r="K251" s="191"/>
      <c r="L251" s="196"/>
      <c r="M251" s="197"/>
      <c r="N251" s="198"/>
      <c r="O251" s="198"/>
      <c r="P251" s="199">
        <f>SUM(P252:P259)</f>
        <v>0</v>
      </c>
      <c r="Q251" s="198"/>
      <c r="R251" s="199">
        <f>SUM(R252:R259)</f>
        <v>0</v>
      </c>
      <c r="S251" s="198"/>
      <c r="T251" s="200">
        <f>SUM(T252:T259)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1" t="s">
        <v>81</v>
      </c>
      <c r="AT251" s="202" t="s">
        <v>72</v>
      </c>
      <c r="AU251" s="202" t="s">
        <v>81</v>
      </c>
      <c r="AY251" s="201" t="s">
        <v>127</v>
      </c>
      <c r="BK251" s="203">
        <f>SUM(BK252:BK259)</f>
        <v>0</v>
      </c>
    </row>
    <row r="252" s="2" customFormat="1" ht="16.5" customHeight="1">
      <c r="A252" s="39"/>
      <c r="B252" s="40"/>
      <c r="C252" s="226" t="s">
        <v>73</v>
      </c>
      <c r="D252" s="226" t="s">
        <v>139</v>
      </c>
      <c r="E252" s="227" t="s">
        <v>1108</v>
      </c>
      <c r="F252" s="228" t="s">
        <v>1109</v>
      </c>
      <c r="G252" s="229" t="s">
        <v>939</v>
      </c>
      <c r="H252" s="230">
        <v>1</v>
      </c>
      <c r="I252" s="231"/>
      <c r="J252" s="232">
        <f>ROUND(I252*H252,2)</f>
        <v>0</v>
      </c>
      <c r="K252" s="233"/>
      <c r="L252" s="45"/>
      <c r="M252" s="234" t="s">
        <v>19</v>
      </c>
      <c r="N252" s="235" t="s">
        <v>44</v>
      </c>
      <c r="O252" s="85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7" t="s">
        <v>134</v>
      </c>
      <c r="AT252" s="217" t="s">
        <v>139</v>
      </c>
      <c r="AU252" s="217" t="s">
        <v>83</v>
      </c>
      <c r="AY252" s="18" t="s">
        <v>127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81</v>
      </c>
      <c r="BK252" s="218">
        <f>ROUND(I252*H252,2)</f>
        <v>0</v>
      </c>
      <c r="BL252" s="18" t="s">
        <v>134</v>
      </c>
      <c r="BM252" s="217" t="s">
        <v>1110</v>
      </c>
    </row>
    <row r="253" s="2" customFormat="1">
      <c r="A253" s="39"/>
      <c r="B253" s="40"/>
      <c r="C253" s="41"/>
      <c r="D253" s="219" t="s">
        <v>136</v>
      </c>
      <c r="E253" s="41"/>
      <c r="F253" s="220" t="s">
        <v>1109</v>
      </c>
      <c r="G253" s="41"/>
      <c r="H253" s="41"/>
      <c r="I253" s="221"/>
      <c r="J253" s="41"/>
      <c r="K253" s="41"/>
      <c r="L253" s="45"/>
      <c r="M253" s="222"/>
      <c r="N253" s="223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136</v>
      </c>
      <c r="AU253" s="18" t="s">
        <v>83</v>
      </c>
    </row>
    <row r="254" s="2" customFormat="1" ht="16.5" customHeight="1">
      <c r="A254" s="39"/>
      <c r="B254" s="40"/>
      <c r="C254" s="226" t="s">
        <v>73</v>
      </c>
      <c r="D254" s="226" t="s">
        <v>139</v>
      </c>
      <c r="E254" s="227" t="s">
        <v>1111</v>
      </c>
      <c r="F254" s="228" t="s">
        <v>1112</v>
      </c>
      <c r="G254" s="229" t="s">
        <v>939</v>
      </c>
      <c r="H254" s="230">
        <v>1</v>
      </c>
      <c r="I254" s="231"/>
      <c r="J254" s="232">
        <f>ROUND(I254*H254,2)</f>
        <v>0</v>
      </c>
      <c r="K254" s="233"/>
      <c r="L254" s="45"/>
      <c r="M254" s="234" t="s">
        <v>19</v>
      </c>
      <c r="N254" s="235" t="s">
        <v>44</v>
      </c>
      <c r="O254" s="85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7" t="s">
        <v>134</v>
      </c>
      <c r="AT254" s="217" t="s">
        <v>139</v>
      </c>
      <c r="AU254" s="217" t="s">
        <v>83</v>
      </c>
      <c r="AY254" s="18" t="s">
        <v>127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81</v>
      </c>
      <c r="BK254" s="218">
        <f>ROUND(I254*H254,2)</f>
        <v>0</v>
      </c>
      <c r="BL254" s="18" t="s">
        <v>134</v>
      </c>
      <c r="BM254" s="217" t="s">
        <v>1113</v>
      </c>
    </row>
    <row r="255" s="2" customFormat="1">
      <c r="A255" s="39"/>
      <c r="B255" s="40"/>
      <c r="C255" s="41"/>
      <c r="D255" s="219" t="s">
        <v>136</v>
      </c>
      <c r="E255" s="41"/>
      <c r="F255" s="220" t="s">
        <v>1112</v>
      </c>
      <c r="G255" s="41"/>
      <c r="H255" s="41"/>
      <c r="I255" s="221"/>
      <c r="J255" s="41"/>
      <c r="K255" s="41"/>
      <c r="L255" s="45"/>
      <c r="M255" s="222"/>
      <c r="N255" s="223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136</v>
      </c>
      <c r="AU255" s="18" t="s">
        <v>83</v>
      </c>
    </row>
    <row r="256" s="2" customFormat="1" ht="16.5" customHeight="1">
      <c r="A256" s="39"/>
      <c r="B256" s="40"/>
      <c r="C256" s="226" t="s">
        <v>73</v>
      </c>
      <c r="D256" s="226" t="s">
        <v>139</v>
      </c>
      <c r="E256" s="227" t="s">
        <v>1114</v>
      </c>
      <c r="F256" s="228" t="s">
        <v>1115</v>
      </c>
      <c r="G256" s="229" t="s">
        <v>939</v>
      </c>
      <c r="H256" s="230">
        <v>16</v>
      </c>
      <c r="I256" s="231"/>
      <c r="J256" s="232">
        <f>ROUND(I256*H256,2)</f>
        <v>0</v>
      </c>
      <c r="K256" s="233"/>
      <c r="L256" s="45"/>
      <c r="M256" s="234" t="s">
        <v>19</v>
      </c>
      <c r="N256" s="235" t="s">
        <v>44</v>
      </c>
      <c r="O256" s="85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7" t="s">
        <v>134</v>
      </c>
      <c r="AT256" s="217" t="s">
        <v>139</v>
      </c>
      <c r="AU256" s="217" t="s">
        <v>83</v>
      </c>
      <c r="AY256" s="18" t="s">
        <v>127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8" t="s">
        <v>81</v>
      </c>
      <c r="BK256" s="218">
        <f>ROUND(I256*H256,2)</f>
        <v>0</v>
      </c>
      <c r="BL256" s="18" t="s">
        <v>134</v>
      </c>
      <c r="BM256" s="217" t="s">
        <v>1116</v>
      </c>
    </row>
    <row r="257" s="2" customFormat="1">
      <c r="A257" s="39"/>
      <c r="B257" s="40"/>
      <c r="C257" s="41"/>
      <c r="D257" s="219" t="s">
        <v>136</v>
      </c>
      <c r="E257" s="41"/>
      <c r="F257" s="220" t="s">
        <v>1115</v>
      </c>
      <c r="G257" s="41"/>
      <c r="H257" s="41"/>
      <c r="I257" s="221"/>
      <c r="J257" s="41"/>
      <c r="K257" s="41"/>
      <c r="L257" s="45"/>
      <c r="M257" s="222"/>
      <c r="N257" s="223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136</v>
      </c>
      <c r="AU257" s="18" t="s">
        <v>83</v>
      </c>
    </row>
    <row r="258" s="2" customFormat="1" ht="16.5" customHeight="1">
      <c r="A258" s="39"/>
      <c r="B258" s="40"/>
      <c r="C258" s="226" t="s">
        <v>73</v>
      </c>
      <c r="D258" s="226" t="s">
        <v>139</v>
      </c>
      <c r="E258" s="227" t="s">
        <v>1117</v>
      </c>
      <c r="F258" s="228" t="s">
        <v>1118</v>
      </c>
      <c r="G258" s="229" t="s">
        <v>939</v>
      </c>
      <c r="H258" s="230">
        <v>48</v>
      </c>
      <c r="I258" s="231"/>
      <c r="J258" s="232">
        <f>ROUND(I258*H258,2)</f>
        <v>0</v>
      </c>
      <c r="K258" s="233"/>
      <c r="L258" s="45"/>
      <c r="M258" s="234" t="s">
        <v>19</v>
      </c>
      <c r="N258" s="235" t="s">
        <v>44</v>
      </c>
      <c r="O258" s="85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7" t="s">
        <v>134</v>
      </c>
      <c r="AT258" s="217" t="s">
        <v>139</v>
      </c>
      <c r="AU258" s="217" t="s">
        <v>83</v>
      </c>
      <c r="AY258" s="18" t="s">
        <v>127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81</v>
      </c>
      <c r="BK258" s="218">
        <f>ROUND(I258*H258,2)</f>
        <v>0</v>
      </c>
      <c r="BL258" s="18" t="s">
        <v>134</v>
      </c>
      <c r="BM258" s="217" t="s">
        <v>1119</v>
      </c>
    </row>
    <row r="259" s="2" customFormat="1">
      <c r="A259" s="39"/>
      <c r="B259" s="40"/>
      <c r="C259" s="41"/>
      <c r="D259" s="219" t="s">
        <v>136</v>
      </c>
      <c r="E259" s="41"/>
      <c r="F259" s="220" t="s">
        <v>1118</v>
      </c>
      <c r="G259" s="41"/>
      <c r="H259" s="41"/>
      <c r="I259" s="221"/>
      <c r="J259" s="41"/>
      <c r="K259" s="41"/>
      <c r="L259" s="45"/>
      <c r="M259" s="222"/>
      <c r="N259" s="223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136</v>
      </c>
      <c r="AU259" s="18" t="s">
        <v>83</v>
      </c>
    </row>
    <row r="260" s="12" customFormat="1" ht="25.92" customHeight="1">
      <c r="A260" s="12"/>
      <c r="B260" s="190"/>
      <c r="C260" s="191"/>
      <c r="D260" s="192" t="s">
        <v>72</v>
      </c>
      <c r="E260" s="193" t="s">
        <v>1120</v>
      </c>
      <c r="F260" s="193" t="s">
        <v>1121</v>
      </c>
      <c r="G260" s="191"/>
      <c r="H260" s="191"/>
      <c r="I260" s="194"/>
      <c r="J260" s="195">
        <f>BK260</f>
        <v>0</v>
      </c>
      <c r="K260" s="191"/>
      <c r="L260" s="196"/>
      <c r="M260" s="197"/>
      <c r="N260" s="198"/>
      <c r="O260" s="198"/>
      <c r="P260" s="199">
        <f>SUM(P261:P264)</f>
        <v>0</v>
      </c>
      <c r="Q260" s="198"/>
      <c r="R260" s="199">
        <f>SUM(R261:R264)</f>
        <v>0</v>
      </c>
      <c r="S260" s="198"/>
      <c r="T260" s="200">
        <f>SUM(T261:T264)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1" t="s">
        <v>81</v>
      </c>
      <c r="AT260" s="202" t="s">
        <v>72</v>
      </c>
      <c r="AU260" s="202" t="s">
        <v>73</v>
      </c>
      <c r="AY260" s="201" t="s">
        <v>127</v>
      </c>
      <c r="BK260" s="203">
        <f>SUM(BK261:BK264)</f>
        <v>0</v>
      </c>
    </row>
    <row r="261" s="2" customFormat="1" ht="16.5" customHeight="1">
      <c r="A261" s="39"/>
      <c r="B261" s="40"/>
      <c r="C261" s="226" t="s">
        <v>73</v>
      </c>
      <c r="D261" s="226" t="s">
        <v>139</v>
      </c>
      <c r="E261" s="227" t="s">
        <v>1122</v>
      </c>
      <c r="F261" s="228" t="s">
        <v>1123</v>
      </c>
      <c r="G261" s="229" t="s">
        <v>407</v>
      </c>
      <c r="H261" s="230">
        <v>80</v>
      </c>
      <c r="I261" s="231"/>
      <c r="J261" s="232">
        <f>ROUND(I261*H261,2)</f>
        <v>0</v>
      </c>
      <c r="K261" s="233"/>
      <c r="L261" s="45"/>
      <c r="M261" s="234" t="s">
        <v>19</v>
      </c>
      <c r="N261" s="235" t="s">
        <v>44</v>
      </c>
      <c r="O261" s="85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7" t="s">
        <v>134</v>
      </c>
      <c r="AT261" s="217" t="s">
        <v>139</v>
      </c>
      <c r="AU261" s="217" t="s">
        <v>81</v>
      </c>
      <c r="AY261" s="18" t="s">
        <v>127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8" t="s">
        <v>81</v>
      </c>
      <c r="BK261" s="218">
        <f>ROUND(I261*H261,2)</f>
        <v>0</v>
      </c>
      <c r="BL261" s="18" t="s">
        <v>134</v>
      </c>
      <c r="BM261" s="217" t="s">
        <v>1124</v>
      </c>
    </row>
    <row r="262" s="2" customFormat="1">
      <c r="A262" s="39"/>
      <c r="B262" s="40"/>
      <c r="C262" s="41"/>
      <c r="D262" s="219" t="s">
        <v>136</v>
      </c>
      <c r="E262" s="41"/>
      <c r="F262" s="220" t="s">
        <v>1123</v>
      </c>
      <c r="G262" s="41"/>
      <c r="H262" s="41"/>
      <c r="I262" s="221"/>
      <c r="J262" s="41"/>
      <c r="K262" s="41"/>
      <c r="L262" s="45"/>
      <c r="M262" s="222"/>
      <c r="N262" s="223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136</v>
      </c>
      <c r="AU262" s="18" t="s">
        <v>81</v>
      </c>
    </row>
    <row r="263" s="2" customFormat="1" ht="16.5" customHeight="1">
      <c r="A263" s="39"/>
      <c r="B263" s="40"/>
      <c r="C263" s="226" t="s">
        <v>73</v>
      </c>
      <c r="D263" s="226" t="s">
        <v>139</v>
      </c>
      <c r="E263" s="227" t="s">
        <v>1125</v>
      </c>
      <c r="F263" s="228" t="s">
        <v>1126</v>
      </c>
      <c r="G263" s="229" t="s">
        <v>407</v>
      </c>
      <c r="H263" s="230">
        <v>8</v>
      </c>
      <c r="I263" s="231"/>
      <c r="J263" s="232">
        <f>ROUND(I263*H263,2)</f>
        <v>0</v>
      </c>
      <c r="K263" s="233"/>
      <c r="L263" s="45"/>
      <c r="M263" s="234" t="s">
        <v>19</v>
      </c>
      <c r="N263" s="235" t="s">
        <v>44</v>
      </c>
      <c r="O263" s="85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7" t="s">
        <v>134</v>
      </c>
      <c r="AT263" s="217" t="s">
        <v>139</v>
      </c>
      <c r="AU263" s="217" t="s">
        <v>81</v>
      </c>
      <c r="AY263" s="18" t="s">
        <v>127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81</v>
      </c>
      <c r="BK263" s="218">
        <f>ROUND(I263*H263,2)</f>
        <v>0</v>
      </c>
      <c r="BL263" s="18" t="s">
        <v>134</v>
      </c>
      <c r="BM263" s="217" t="s">
        <v>1127</v>
      </c>
    </row>
    <row r="264" s="2" customFormat="1">
      <c r="A264" s="39"/>
      <c r="B264" s="40"/>
      <c r="C264" s="41"/>
      <c r="D264" s="219" t="s">
        <v>136</v>
      </c>
      <c r="E264" s="41"/>
      <c r="F264" s="220" t="s">
        <v>1126</v>
      </c>
      <c r="G264" s="41"/>
      <c r="H264" s="41"/>
      <c r="I264" s="221"/>
      <c r="J264" s="41"/>
      <c r="K264" s="41"/>
      <c r="L264" s="45"/>
      <c r="M264" s="222"/>
      <c r="N264" s="223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136</v>
      </c>
      <c r="AU264" s="18" t="s">
        <v>81</v>
      </c>
    </row>
    <row r="265" s="12" customFormat="1" ht="25.92" customHeight="1">
      <c r="A265" s="12"/>
      <c r="B265" s="190"/>
      <c r="C265" s="191"/>
      <c r="D265" s="192" t="s">
        <v>72</v>
      </c>
      <c r="E265" s="193" t="s">
        <v>1128</v>
      </c>
      <c r="F265" s="193" t="s">
        <v>1129</v>
      </c>
      <c r="G265" s="191"/>
      <c r="H265" s="191"/>
      <c r="I265" s="194"/>
      <c r="J265" s="195">
        <f>BK265</f>
        <v>0</v>
      </c>
      <c r="K265" s="191"/>
      <c r="L265" s="196"/>
      <c r="M265" s="197"/>
      <c r="N265" s="198"/>
      <c r="O265" s="198"/>
      <c r="P265" s="199">
        <f>SUM(P266:P269)</f>
        <v>0</v>
      </c>
      <c r="Q265" s="198"/>
      <c r="R265" s="199">
        <f>SUM(R266:R269)</f>
        <v>0</v>
      </c>
      <c r="S265" s="198"/>
      <c r="T265" s="200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1" t="s">
        <v>81</v>
      </c>
      <c r="AT265" s="202" t="s">
        <v>72</v>
      </c>
      <c r="AU265" s="202" t="s">
        <v>73</v>
      </c>
      <c r="AY265" s="201" t="s">
        <v>127</v>
      </c>
      <c r="BK265" s="203">
        <f>SUM(BK266:BK269)</f>
        <v>0</v>
      </c>
    </row>
    <row r="266" s="2" customFormat="1" ht="16.5" customHeight="1">
      <c r="A266" s="39"/>
      <c r="B266" s="40"/>
      <c r="C266" s="226" t="s">
        <v>73</v>
      </c>
      <c r="D266" s="226" t="s">
        <v>139</v>
      </c>
      <c r="E266" s="227" t="s">
        <v>1130</v>
      </c>
      <c r="F266" s="228" t="s">
        <v>1129</v>
      </c>
      <c r="G266" s="229" t="s">
        <v>407</v>
      </c>
      <c r="H266" s="230">
        <v>16</v>
      </c>
      <c r="I266" s="231"/>
      <c r="J266" s="232">
        <f>ROUND(I266*H266,2)</f>
        <v>0</v>
      </c>
      <c r="K266" s="233"/>
      <c r="L266" s="45"/>
      <c r="M266" s="234" t="s">
        <v>19</v>
      </c>
      <c r="N266" s="235" t="s">
        <v>44</v>
      </c>
      <c r="O266" s="85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7" t="s">
        <v>134</v>
      </c>
      <c r="AT266" s="217" t="s">
        <v>139</v>
      </c>
      <c r="AU266" s="217" t="s">
        <v>81</v>
      </c>
      <c r="AY266" s="18" t="s">
        <v>127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8" t="s">
        <v>81</v>
      </c>
      <c r="BK266" s="218">
        <f>ROUND(I266*H266,2)</f>
        <v>0</v>
      </c>
      <c r="BL266" s="18" t="s">
        <v>134</v>
      </c>
      <c r="BM266" s="217" t="s">
        <v>1131</v>
      </c>
    </row>
    <row r="267" s="2" customFormat="1">
      <c r="A267" s="39"/>
      <c r="B267" s="40"/>
      <c r="C267" s="41"/>
      <c r="D267" s="219" t="s">
        <v>136</v>
      </c>
      <c r="E267" s="41"/>
      <c r="F267" s="220" t="s">
        <v>1129</v>
      </c>
      <c r="G267" s="41"/>
      <c r="H267" s="41"/>
      <c r="I267" s="221"/>
      <c r="J267" s="41"/>
      <c r="K267" s="41"/>
      <c r="L267" s="45"/>
      <c r="M267" s="222"/>
      <c r="N267" s="223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136</v>
      </c>
      <c r="AU267" s="18" t="s">
        <v>81</v>
      </c>
    </row>
    <row r="268" s="2" customFormat="1" ht="16.5" customHeight="1">
      <c r="A268" s="39"/>
      <c r="B268" s="40"/>
      <c r="C268" s="226" t="s">
        <v>73</v>
      </c>
      <c r="D268" s="226" t="s">
        <v>139</v>
      </c>
      <c r="E268" s="227" t="s">
        <v>1132</v>
      </c>
      <c r="F268" s="228" t="s">
        <v>1133</v>
      </c>
      <c r="G268" s="229" t="s">
        <v>407</v>
      </c>
      <c r="H268" s="230">
        <v>2</v>
      </c>
      <c r="I268" s="231"/>
      <c r="J268" s="232">
        <f>ROUND(I268*H268,2)</f>
        <v>0</v>
      </c>
      <c r="K268" s="233"/>
      <c r="L268" s="45"/>
      <c r="M268" s="234" t="s">
        <v>19</v>
      </c>
      <c r="N268" s="235" t="s">
        <v>44</v>
      </c>
      <c r="O268" s="85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7" t="s">
        <v>134</v>
      </c>
      <c r="AT268" s="217" t="s">
        <v>139</v>
      </c>
      <c r="AU268" s="217" t="s">
        <v>81</v>
      </c>
      <c r="AY268" s="18" t="s">
        <v>127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8" t="s">
        <v>81</v>
      </c>
      <c r="BK268" s="218">
        <f>ROUND(I268*H268,2)</f>
        <v>0</v>
      </c>
      <c r="BL268" s="18" t="s">
        <v>134</v>
      </c>
      <c r="BM268" s="217" t="s">
        <v>1134</v>
      </c>
    </row>
    <row r="269" s="2" customFormat="1">
      <c r="A269" s="39"/>
      <c r="B269" s="40"/>
      <c r="C269" s="41"/>
      <c r="D269" s="219" t="s">
        <v>136</v>
      </c>
      <c r="E269" s="41"/>
      <c r="F269" s="220" t="s">
        <v>1133</v>
      </c>
      <c r="G269" s="41"/>
      <c r="H269" s="41"/>
      <c r="I269" s="221"/>
      <c r="J269" s="41"/>
      <c r="K269" s="41"/>
      <c r="L269" s="45"/>
      <c r="M269" s="260"/>
      <c r="N269" s="261"/>
      <c r="O269" s="262"/>
      <c r="P269" s="262"/>
      <c r="Q269" s="262"/>
      <c r="R269" s="262"/>
      <c r="S269" s="262"/>
      <c r="T269" s="26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136</v>
      </c>
      <c r="AU269" s="18" t="s">
        <v>81</v>
      </c>
    </row>
    <row r="270" s="2" customFormat="1" ht="6.96" customHeight="1">
      <c r="A270" s="39"/>
      <c r="B270" s="60"/>
      <c r="C270" s="61"/>
      <c r="D270" s="61"/>
      <c r="E270" s="61"/>
      <c r="F270" s="61"/>
      <c r="G270" s="61"/>
      <c r="H270" s="61"/>
      <c r="I270" s="61"/>
      <c r="J270" s="61"/>
      <c r="K270" s="61"/>
      <c r="L270" s="45"/>
      <c r="M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</row>
  </sheetData>
  <sheetProtection sheet="1" autoFilter="0" formatColumns="0" formatRows="0" objects="1" scenarios="1" spinCount="100000" saltValue="X6R1mJvcoZ2f3Rk/o4ZAZXN6vy690bwFAyUZ7NJnY/ce1AwiVUiDxAzWOdooMIWEDpPEIHI1RtTGeez1p5Clwg==" hashValue="bzw9LEd8tQ36d2htBx/CNT8Ot5Ibyvc1J7BFuctbDP3lf1xFRLULTUeekqe3SZe4wCaFSb/FJX9T4x2ZY73SGw==" algorithmName="SHA-512" password="CC35"/>
  <autoFilter ref="C88:K26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Personální_Květen 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1135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30. 11. 2021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06369201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Amun Pro s.r.o.</v>
      </c>
      <c r="F24" s="39"/>
      <c r="G24" s="39"/>
      <c r="H24" s="39"/>
      <c r="I24" s="133" t="s">
        <v>28</v>
      </c>
      <c r="J24" s="137" t="str">
        <f>IF('Rekapitulace stavby'!AN20="","",'Rekapitulace stavby'!AN20)</f>
        <v>CZ06369201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ROUND((SUM(BE82:BE180)),  2)</f>
        <v>0</v>
      </c>
      <c r="G33" s="39"/>
      <c r="H33" s="39"/>
      <c r="I33" s="149">
        <v>0.20999999999999999</v>
      </c>
      <c r="J33" s="148">
        <f>ROUND(((SUM(BE82:BE180))*I33),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ROUND((SUM(BF82:BF180)),  2)</f>
        <v>0</v>
      </c>
      <c r="G34" s="39"/>
      <c r="H34" s="39"/>
      <c r="I34" s="149">
        <v>0.14999999999999999</v>
      </c>
      <c r="J34" s="148">
        <f>ROUND(((SUM(BF82:BF180))*I34),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ROUND((SUM(BG82:BG180)),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ROUND((SUM(BH82:BH180)),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ROUND((SUM(BI82:BI180)),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Personální_Květen 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VZT_KLM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30. 11. 2021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1136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1137</v>
      </c>
      <c r="E61" s="169"/>
      <c r="F61" s="169"/>
      <c r="G61" s="169"/>
      <c r="H61" s="169"/>
      <c r="I61" s="169"/>
      <c r="J61" s="170">
        <f>J108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1138</v>
      </c>
      <c r="E62" s="169"/>
      <c r="F62" s="169"/>
      <c r="G62" s="169"/>
      <c r="H62" s="169"/>
      <c r="I62" s="169"/>
      <c r="J62" s="170">
        <f>J156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112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Personální_Květen 22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94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04 - VZT_KLM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30. 11. 2021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 xml:space="preserve"> </v>
      </c>
      <c r="G78" s="41"/>
      <c r="H78" s="41"/>
      <c r="I78" s="33" t="s">
        <v>31</v>
      </c>
      <c r="J78" s="37" t="str">
        <f>E21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33</v>
      </c>
      <c r="J79" s="37" t="str">
        <f>E24</f>
        <v>Amun Pro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113</v>
      </c>
      <c r="D81" s="181" t="s">
        <v>58</v>
      </c>
      <c r="E81" s="181" t="s">
        <v>54</v>
      </c>
      <c r="F81" s="181" t="s">
        <v>55</v>
      </c>
      <c r="G81" s="181" t="s">
        <v>114</v>
      </c>
      <c r="H81" s="181" t="s">
        <v>115</v>
      </c>
      <c r="I81" s="181" t="s">
        <v>116</v>
      </c>
      <c r="J81" s="182" t="s">
        <v>98</v>
      </c>
      <c r="K81" s="183" t="s">
        <v>117</v>
      </c>
      <c r="L81" s="184"/>
      <c r="M81" s="93" t="s">
        <v>19</v>
      </c>
      <c r="N81" s="94" t="s">
        <v>43</v>
      </c>
      <c r="O81" s="94" t="s">
        <v>118</v>
      </c>
      <c r="P81" s="94" t="s">
        <v>119</v>
      </c>
      <c r="Q81" s="94" t="s">
        <v>120</v>
      </c>
      <c r="R81" s="94" t="s">
        <v>121</v>
      </c>
      <c r="S81" s="94" t="s">
        <v>122</v>
      </c>
      <c r="T81" s="95" t="s">
        <v>123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124</v>
      </c>
      <c r="D82" s="41"/>
      <c r="E82" s="41"/>
      <c r="F82" s="41"/>
      <c r="G82" s="41"/>
      <c r="H82" s="41"/>
      <c r="I82" s="41"/>
      <c r="J82" s="185">
        <f>BK82</f>
        <v>0</v>
      </c>
      <c r="K82" s="41"/>
      <c r="L82" s="45"/>
      <c r="M82" s="96"/>
      <c r="N82" s="186"/>
      <c r="O82" s="97"/>
      <c r="P82" s="187">
        <f>P83+P108+P156</f>
        <v>0</v>
      </c>
      <c r="Q82" s="97"/>
      <c r="R82" s="187">
        <f>R83+R108+R156</f>
        <v>0</v>
      </c>
      <c r="S82" s="97"/>
      <c r="T82" s="188">
        <f>T83+T108+T156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99</v>
      </c>
      <c r="BK82" s="189">
        <f>BK83+BK108+BK156</f>
        <v>0</v>
      </c>
    </row>
    <row r="83" s="12" customFormat="1" ht="25.92" customHeight="1">
      <c r="A83" s="12"/>
      <c r="B83" s="190"/>
      <c r="C83" s="191"/>
      <c r="D83" s="192" t="s">
        <v>72</v>
      </c>
      <c r="E83" s="193" t="s">
        <v>918</v>
      </c>
      <c r="F83" s="193" t="s">
        <v>1139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SUM(P84:P107)</f>
        <v>0</v>
      </c>
      <c r="Q83" s="198"/>
      <c r="R83" s="199">
        <f>SUM(R84:R107)</f>
        <v>0</v>
      </c>
      <c r="S83" s="198"/>
      <c r="T83" s="200">
        <f>SUM(T84:T107)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72</v>
      </c>
      <c r="AU83" s="202" t="s">
        <v>73</v>
      </c>
      <c r="AY83" s="201" t="s">
        <v>127</v>
      </c>
      <c r="BK83" s="203">
        <f>SUM(BK84:BK107)</f>
        <v>0</v>
      </c>
    </row>
    <row r="84" s="2" customFormat="1" ht="37.8" customHeight="1">
      <c r="A84" s="39"/>
      <c r="B84" s="40"/>
      <c r="C84" s="226" t="s">
        <v>73</v>
      </c>
      <c r="D84" s="226" t="s">
        <v>139</v>
      </c>
      <c r="E84" s="227" t="s">
        <v>1140</v>
      </c>
      <c r="F84" s="228" t="s">
        <v>1141</v>
      </c>
      <c r="G84" s="229" t="s">
        <v>939</v>
      </c>
      <c r="H84" s="230">
        <v>1</v>
      </c>
      <c r="I84" s="231"/>
      <c r="J84" s="232">
        <f>ROUND(I84*H84,2)</f>
        <v>0</v>
      </c>
      <c r="K84" s="233"/>
      <c r="L84" s="45"/>
      <c r="M84" s="234" t="s">
        <v>19</v>
      </c>
      <c r="N84" s="235" t="s">
        <v>44</v>
      </c>
      <c r="O84" s="85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7" t="s">
        <v>134</v>
      </c>
      <c r="AT84" s="217" t="s">
        <v>139</v>
      </c>
      <c r="AU84" s="217" t="s">
        <v>81</v>
      </c>
      <c r="AY84" s="18" t="s">
        <v>127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8" t="s">
        <v>81</v>
      </c>
      <c r="BK84" s="218">
        <f>ROUND(I84*H84,2)</f>
        <v>0</v>
      </c>
      <c r="BL84" s="18" t="s">
        <v>134</v>
      </c>
      <c r="BM84" s="217" t="s">
        <v>134</v>
      </c>
    </row>
    <row r="85" s="2" customFormat="1">
      <c r="A85" s="39"/>
      <c r="B85" s="40"/>
      <c r="C85" s="41"/>
      <c r="D85" s="219" t="s">
        <v>136</v>
      </c>
      <c r="E85" s="41"/>
      <c r="F85" s="220" t="s">
        <v>1142</v>
      </c>
      <c r="G85" s="41"/>
      <c r="H85" s="41"/>
      <c r="I85" s="221"/>
      <c r="J85" s="41"/>
      <c r="K85" s="41"/>
      <c r="L85" s="45"/>
      <c r="M85" s="222"/>
      <c r="N85" s="223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136</v>
      </c>
      <c r="AU85" s="18" t="s">
        <v>81</v>
      </c>
    </row>
    <row r="86" s="2" customFormat="1" ht="33" customHeight="1">
      <c r="A86" s="39"/>
      <c r="B86" s="40"/>
      <c r="C86" s="226" t="s">
        <v>73</v>
      </c>
      <c r="D86" s="226" t="s">
        <v>139</v>
      </c>
      <c r="E86" s="227" t="s">
        <v>1143</v>
      </c>
      <c r="F86" s="228" t="s">
        <v>1144</v>
      </c>
      <c r="G86" s="229" t="s">
        <v>939</v>
      </c>
      <c r="H86" s="230">
        <v>2</v>
      </c>
      <c r="I86" s="231"/>
      <c r="J86" s="232">
        <f>ROUND(I86*H86,2)</f>
        <v>0</v>
      </c>
      <c r="K86" s="233"/>
      <c r="L86" s="45"/>
      <c r="M86" s="234" t="s">
        <v>19</v>
      </c>
      <c r="N86" s="235" t="s">
        <v>44</v>
      </c>
      <c r="O86" s="85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7" t="s">
        <v>134</v>
      </c>
      <c r="AT86" s="217" t="s">
        <v>139</v>
      </c>
      <c r="AU86" s="217" t="s">
        <v>81</v>
      </c>
      <c r="AY86" s="18" t="s">
        <v>127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8" t="s">
        <v>81</v>
      </c>
      <c r="BK86" s="218">
        <f>ROUND(I86*H86,2)</f>
        <v>0</v>
      </c>
      <c r="BL86" s="18" t="s">
        <v>134</v>
      </c>
      <c r="BM86" s="217" t="s">
        <v>137</v>
      </c>
    </row>
    <row r="87" s="2" customFormat="1">
      <c r="A87" s="39"/>
      <c r="B87" s="40"/>
      <c r="C87" s="41"/>
      <c r="D87" s="219" t="s">
        <v>136</v>
      </c>
      <c r="E87" s="41"/>
      <c r="F87" s="220" t="s">
        <v>1144</v>
      </c>
      <c r="G87" s="41"/>
      <c r="H87" s="41"/>
      <c r="I87" s="221"/>
      <c r="J87" s="41"/>
      <c r="K87" s="41"/>
      <c r="L87" s="45"/>
      <c r="M87" s="222"/>
      <c r="N87" s="22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136</v>
      </c>
      <c r="AU87" s="18" t="s">
        <v>81</v>
      </c>
    </row>
    <row r="88" s="2" customFormat="1" ht="24.15" customHeight="1">
      <c r="A88" s="39"/>
      <c r="B88" s="40"/>
      <c r="C88" s="226" t="s">
        <v>73</v>
      </c>
      <c r="D88" s="226" t="s">
        <v>139</v>
      </c>
      <c r="E88" s="227" t="s">
        <v>1145</v>
      </c>
      <c r="F88" s="228" t="s">
        <v>1146</v>
      </c>
      <c r="G88" s="229" t="s">
        <v>1147</v>
      </c>
      <c r="H88" s="230">
        <v>1</v>
      </c>
      <c r="I88" s="231"/>
      <c r="J88" s="232">
        <f>ROUND(I88*H88,2)</f>
        <v>0</v>
      </c>
      <c r="K88" s="233"/>
      <c r="L88" s="45"/>
      <c r="M88" s="234" t="s">
        <v>19</v>
      </c>
      <c r="N88" s="235" t="s">
        <v>44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134</v>
      </c>
      <c r="AT88" s="217" t="s">
        <v>139</v>
      </c>
      <c r="AU88" s="217" t="s">
        <v>81</v>
      </c>
      <c r="AY88" s="18" t="s">
        <v>127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81</v>
      </c>
      <c r="BK88" s="218">
        <f>ROUND(I88*H88,2)</f>
        <v>0</v>
      </c>
      <c r="BL88" s="18" t="s">
        <v>134</v>
      </c>
      <c r="BM88" s="217" t="s">
        <v>133</v>
      </c>
    </row>
    <row r="89" s="2" customFormat="1">
      <c r="A89" s="39"/>
      <c r="B89" s="40"/>
      <c r="C89" s="41"/>
      <c r="D89" s="219" t="s">
        <v>136</v>
      </c>
      <c r="E89" s="41"/>
      <c r="F89" s="220" t="s">
        <v>1146</v>
      </c>
      <c r="G89" s="41"/>
      <c r="H89" s="41"/>
      <c r="I89" s="221"/>
      <c r="J89" s="41"/>
      <c r="K89" s="41"/>
      <c r="L89" s="45"/>
      <c r="M89" s="222"/>
      <c r="N89" s="22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136</v>
      </c>
      <c r="AU89" s="18" t="s">
        <v>81</v>
      </c>
    </row>
    <row r="90" s="2" customFormat="1" ht="24.15" customHeight="1">
      <c r="A90" s="39"/>
      <c r="B90" s="40"/>
      <c r="C90" s="226" t="s">
        <v>73</v>
      </c>
      <c r="D90" s="226" t="s">
        <v>139</v>
      </c>
      <c r="E90" s="227" t="s">
        <v>1148</v>
      </c>
      <c r="F90" s="228" t="s">
        <v>1149</v>
      </c>
      <c r="G90" s="229" t="s">
        <v>939</v>
      </c>
      <c r="H90" s="230">
        <v>1</v>
      </c>
      <c r="I90" s="231"/>
      <c r="J90" s="232">
        <f>ROUND(I90*H90,2)</f>
        <v>0</v>
      </c>
      <c r="K90" s="233"/>
      <c r="L90" s="45"/>
      <c r="M90" s="234" t="s">
        <v>19</v>
      </c>
      <c r="N90" s="235" t="s">
        <v>44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134</v>
      </c>
      <c r="AT90" s="217" t="s">
        <v>139</v>
      </c>
      <c r="AU90" s="217" t="s">
        <v>81</v>
      </c>
      <c r="AY90" s="18" t="s">
        <v>127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81</v>
      </c>
      <c r="BK90" s="218">
        <f>ROUND(I90*H90,2)</f>
        <v>0</v>
      </c>
      <c r="BL90" s="18" t="s">
        <v>134</v>
      </c>
      <c r="BM90" s="217" t="s">
        <v>198</v>
      </c>
    </row>
    <row r="91" s="2" customFormat="1">
      <c r="A91" s="39"/>
      <c r="B91" s="40"/>
      <c r="C91" s="41"/>
      <c r="D91" s="219" t="s">
        <v>136</v>
      </c>
      <c r="E91" s="41"/>
      <c r="F91" s="220" t="s">
        <v>1149</v>
      </c>
      <c r="G91" s="41"/>
      <c r="H91" s="41"/>
      <c r="I91" s="221"/>
      <c r="J91" s="41"/>
      <c r="K91" s="41"/>
      <c r="L91" s="45"/>
      <c r="M91" s="222"/>
      <c r="N91" s="22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136</v>
      </c>
      <c r="AU91" s="18" t="s">
        <v>81</v>
      </c>
    </row>
    <row r="92" s="2" customFormat="1" ht="16.5" customHeight="1">
      <c r="A92" s="39"/>
      <c r="B92" s="40"/>
      <c r="C92" s="226" t="s">
        <v>73</v>
      </c>
      <c r="D92" s="226" t="s">
        <v>139</v>
      </c>
      <c r="E92" s="227" t="s">
        <v>1150</v>
      </c>
      <c r="F92" s="228" t="s">
        <v>1151</v>
      </c>
      <c r="G92" s="229" t="s">
        <v>1152</v>
      </c>
      <c r="H92" s="230">
        <v>1</v>
      </c>
      <c r="I92" s="231"/>
      <c r="J92" s="232">
        <f>ROUND(I92*H92,2)</f>
        <v>0</v>
      </c>
      <c r="K92" s="233"/>
      <c r="L92" s="45"/>
      <c r="M92" s="234" t="s">
        <v>19</v>
      </c>
      <c r="N92" s="235" t="s">
        <v>44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134</v>
      </c>
      <c r="AT92" s="217" t="s">
        <v>139</v>
      </c>
      <c r="AU92" s="217" t="s">
        <v>81</v>
      </c>
      <c r="AY92" s="18" t="s">
        <v>127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81</v>
      </c>
      <c r="BK92" s="218">
        <f>ROUND(I92*H92,2)</f>
        <v>0</v>
      </c>
      <c r="BL92" s="18" t="s">
        <v>134</v>
      </c>
      <c r="BM92" s="217" t="s">
        <v>247</v>
      </c>
    </row>
    <row r="93" s="2" customFormat="1">
      <c r="A93" s="39"/>
      <c r="B93" s="40"/>
      <c r="C93" s="41"/>
      <c r="D93" s="219" t="s">
        <v>136</v>
      </c>
      <c r="E93" s="41"/>
      <c r="F93" s="220" t="s">
        <v>1151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136</v>
      </c>
      <c r="AU93" s="18" t="s">
        <v>81</v>
      </c>
    </row>
    <row r="94" s="2" customFormat="1" ht="16.5" customHeight="1">
      <c r="A94" s="39"/>
      <c r="B94" s="40"/>
      <c r="C94" s="226" t="s">
        <v>73</v>
      </c>
      <c r="D94" s="226" t="s">
        <v>139</v>
      </c>
      <c r="E94" s="227" t="s">
        <v>1153</v>
      </c>
      <c r="F94" s="228" t="s">
        <v>1154</v>
      </c>
      <c r="G94" s="229" t="s">
        <v>1147</v>
      </c>
      <c r="H94" s="230">
        <v>1</v>
      </c>
      <c r="I94" s="231"/>
      <c r="J94" s="232">
        <f>ROUND(I94*H94,2)</f>
        <v>0</v>
      </c>
      <c r="K94" s="233"/>
      <c r="L94" s="45"/>
      <c r="M94" s="234" t="s">
        <v>19</v>
      </c>
      <c r="N94" s="235" t="s">
        <v>44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134</v>
      </c>
      <c r="AT94" s="217" t="s">
        <v>139</v>
      </c>
      <c r="AU94" s="217" t="s">
        <v>81</v>
      </c>
      <c r="AY94" s="18" t="s">
        <v>127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81</v>
      </c>
      <c r="BK94" s="218">
        <f>ROUND(I94*H94,2)</f>
        <v>0</v>
      </c>
      <c r="BL94" s="18" t="s">
        <v>134</v>
      </c>
      <c r="BM94" s="217" t="s">
        <v>258</v>
      </c>
    </row>
    <row r="95" s="2" customFormat="1">
      <c r="A95" s="39"/>
      <c r="B95" s="40"/>
      <c r="C95" s="41"/>
      <c r="D95" s="219" t="s">
        <v>136</v>
      </c>
      <c r="E95" s="41"/>
      <c r="F95" s="220" t="s">
        <v>1154</v>
      </c>
      <c r="G95" s="41"/>
      <c r="H95" s="41"/>
      <c r="I95" s="221"/>
      <c r="J95" s="41"/>
      <c r="K95" s="41"/>
      <c r="L95" s="45"/>
      <c r="M95" s="222"/>
      <c r="N95" s="22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136</v>
      </c>
      <c r="AU95" s="18" t="s">
        <v>81</v>
      </c>
    </row>
    <row r="96" s="2" customFormat="1" ht="33" customHeight="1">
      <c r="A96" s="39"/>
      <c r="B96" s="40"/>
      <c r="C96" s="226" t="s">
        <v>73</v>
      </c>
      <c r="D96" s="226" t="s">
        <v>139</v>
      </c>
      <c r="E96" s="227" t="s">
        <v>1155</v>
      </c>
      <c r="F96" s="228" t="s">
        <v>1156</v>
      </c>
      <c r="G96" s="229" t="s">
        <v>1157</v>
      </c>
      <c r="H96" s="230">
        <v>40.299999999999997</v>
      </c>
      <c r="I96" s="231"/>
      <c r="J96" s="232">
        <f>ROUND(I96*H96,2)</f>
        <v>0</v>
      </c>
      <c r="K96" s="233"/>
      <c r="L96" s="45"/>
      <c r="M96" s="234" t="s">
        <v>19</v>
      </c>
      <c r="N96" s="235" t="s">
        <v>44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134</v>
      </c>
      <c r="AT96" s="217" t="s">
        <v>139</v>
      </c>
      <c r="AU96" s="217" t="s">
        <v>81</v>
      </c>
      <c r="AY96" s="18" t="s">
        <v>127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81</v>
      </c>
      <c r="BK96" s="218">
        <f>ROUND(I96*H96,2)</f>
        <v>0</v>
      </c>
      <c r="BL96" s="18" t="s">
        <v>134</v>
      </c>
      <c r="BM96" s="217" t="s">
        <v>250</v>
      </c>
    </row>
    <row r="97" s="2" customFormat="1">
      <c r="A97" s="39"/>
      <c r="B97" s="40"/>
      <c r="C97" s="41"/>
      <c r="D97" s="219" t="s">
        <v>136</v>
      </c>
      <c r="E97" s="41"/>
      <c r="F97" s="220" t="s">
        <v>1156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81</v>
      </c>
    </row>
    <row r="98" s="2" customFormat="1" ht="33" customHeight="1">
      <c r="A98" s="39"/>
      <c r="B98" s="40"/>
      <c r="C98" s="226" t="s">
        <v>73</v>
      </c>
      <c r="D98" s="226" t="s">
        <v>139</v>
      </c>
      <c r="E98" s="227" t="s">
        <v>1158</v>
      </c>
      <c r="F98" s="228" t="s">
        <v>1159</v>
      </c>
      <c r="G98" s="229" t="s">
        <v>1157</v>
      </c>
      <c r="H98" s="230">
        <v>10.4</v>
      </c>
      <c r="I98" s="231"/>
      <c r="J98" s="232">
        <f>ROUND(I98*H98,2)</f>
        <v>0</v>
      </c>
      <c r="K98" s="233"/>
      <c r="L98" s="45"/>
      <c r="M98" s="234" t="s">
        <v>19</v>
      </c>
      <c r="N98" s="235" t="s">
        <v>44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134</v>
      </c>
      <c r="AT98" s="217" t="s">
        <v>139</v>
      </c>
      <c r="AU98" s="217" t="s">
        <v>81</v>
      </c>
      <c r="AY98" s="18" t="s">
        <v>127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81</v>
      </c>
      <c r="BK98" s="218">
        <f>ROUND(I98*H98,2)</f>
        <v>0</v>
      </c>
      <c r="BL98" s="18" t="s">
        <v>134</v>
      </c>
      <c r="BM98" s="217" t="s">
        <v>495</v>
      </c>
    </row>
    <row r="99" s="2" customFormat="1">
      <c r="A99" s="39"/>
      <c r="B99" s="40"/>
      <c r="C99" s="41"/>
      <c r="D99" s="219" t="s">
        <v>136</v>
      </c>
      <c r="E99" s="41"/>
      <c r="F99" s="220" t="s">
        <v>1159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136</v>
      </c>
      <c r="AU99" s="18" t="s">
        <v>81</v>
      </c>
    </row>
    <row r="100" s="2" customFormat="1" ht="24.15" customHeight="1">
      <c r="A100" s="39"/>
      <c r="B100" s="40"/>
      <c r="C100" s="226" t="s">
        <v>73</v>
      </c>
      <c r="D100" s="226" t="s">
        <v>139</v>
      </c>
      <c r="E100" s="227" t="s">
        <v>1160</v>
      </c>
      <c r="F100" s="228" t="s">
        <v>1161</v>
      </c>
      <c r="G100" s="229" t="s">
        <v>142</v>
      </c>
      <c r="H100" s="230">
        <v>2</v>
      </c>
      <c r="I100" s="231"/>
      <c r="J100" s="232">
        <f>ROUND(I100*H100,2)</f>
        <v>0</v>
      </c>
      <c r="K100" s="233"/>
      <c r="L100" s="45"/>
      <c r="M100" s="234" t="s">
        <v>19</v>
      </c>
      <c r="N100" s="235" t="s">
        <v>44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134</v>
      </c>
      <c r="AT100" s="217" t="s">
        <v>139</v>
      </c>
      <c r="AU100" s="217" t="s">
        <v>81</v>
      </c>
      <c r="AY100" s="18" t="s">
        <v>127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81</v>
      </c>
      <c r="BK100" s="218">
        <f>ROUND(I100*H100,2)</f>
        <v>0</v>
      </c>
      <c r="BL100" s="18" t="s">
        <v>134</v>
      </c>
      <c r="BM100" s="217" t="s">
        <v>277</v>
      </c>
    </row>
    <row r="101" s="2" customFormat="1">
      <c r="A101" s="39"/>
      <c r="B101" s="40"/>
      <c r="C101" s="41"/>
      <c r="D101" s="219" t="s">
        <v>136</v>
      </c>
      <c r="E101" s="41"/>
      <c r="F101" s="220" t="s">
        <v>1161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136</v>
      </c>
      <c r="AU101" s="18" t="s">
        <v>81</v>
      </c>
    </row>
    <row r="102" s="2" customFormat="1" ht="24.15" customHeight="1">
      <c r="A102" s="39"/>
      <c r="B102" s="40"/>
      <c r="C102" s="226" t="s">
        <v>73</v>
      </c>
      <c r="D102" s="226" t="s">
        <v>139</v>
      </c>
      <c r="E102" s="227" t="s">
        <v>1162</v>
      </c>
      <c r="F102" s="228" t="s">
        <v>1163</v>
      </c>
      <c r="G102" s="229" t="s">
        <v>1157</v>
      </c>
      <c r="H102" s="230">
        <v>15</v>
      </c>
      <c r="I102" s="231"/>
      <c r="J102" s="232">
        <f>ROUND(I102*H102,2)</f>
        <v>0</v>
      </c>
      <c r="K102" s="233"/>
      <c r="L102" s="45"/>
      <c r="M102" s="234" t="s">
        <v>19</v>
      </c>
      <c r="N102" s="235" t="s">
        <v>44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134</v>
      </c>
      <c r="AT102" s="217" t="s">
        <v>139</v>
      </c>
      <c r="AU102" s="217" t="s">
        <v>81</v>
      </c>
      <c r="AY102" s="18" t="s">
        <v>127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81</v>
      </c>
      <c r="BK102" s="218">
        <f>ROUND(I102*H102,2)</f>
        <v>0</v>
      </c>
      <c r="BL102" s="18" t="s">
        <v>134</v>
      </c>
      <c r="BM102" s="217" t="s">
        <v>284</v>
      </c>
    </row>
    <row r="103" s="2" customFormat="1">
      <c r="A103" s="39"/>
      <c r="B103" s="40"/>
      <c r="C103" s="41"/>
      <c r="D103" s="219" t="s">
        <v>136</v>
      </c>
      <c r="E103" s="41"/>
      <c r="F103" s="220" t="s">
        <v>1163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136</v>
      </c>
      <c r="AU103" s="18" t="s">
        <v>81</v>
      </c>
    </row>
    <row r="104" s="2" customFormat="1" ht="24.15" customHeight="1">
      <c r="A104" s="39"/>
      <c r="B104" s="40"/>
      <c r="C104" s="226" t="s">
        <v>73</v>
      </c>
      <c r="D104" s="226" t="s">
        <v>139</v>
      </c>
      <c r="E104" s="227" t="s">
        <v>1164</v>
      </c>
      <c r="F104" s="228" t="s">
        <v>1165</v>
      </c>
      <c r="G104" s="229" t="s">
        <v>1147</v>
      </c>
      <c r="H104" s="230">
        <v>1</v>
      </c>
      <c r="I104" s="231"/>
      <c r="J104" s="232">
        <f>ROUND(I104*H104,2)</f>
        <v>0</v>
      </c>
      <c r="K104" s="233"/>
      <c r="L104" s="45"/>
      <c r="M104" s="234" t="s">
        <v>19</v>
      </c>
      <c r="N104" s="235" t="s">
        <v>44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134</v>
      </c>
      <c r="AT104" s="217" t="s">
        <v>139</v>
      </c>
      <c r="AU104" s="217" t="s">
        <v>81</v>
      </c>
      <c r="AY104" s="18" t="s">
        <v>127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81</v>
      </c>
      <c r="BK104" s="218">
        <f>ROUND(I104*H104,2)</f>
        <v>0</v>
      </c>
      <c r="BL104" s="18" t="s">
        <v>134</v>
      </c>
      <c r="BM104" s="217" t="s">
        <v>292</v>
      </c>
    </row>
    <row r="105" s="2" customFormat="1">
      <c r="A105" s="39"/>
      <c r="B105" s="40"/>
      <c r="C105" s="41"/>
      <c r="D105" s="219" t="s">
        <v>136</v>
      </c>
      <c r="E105" s="41"/>
      <c r="F105" s="220" t="s">
        <v>1166</v>
      </c>
      <c r="G105" s="41"/>
      <c r="H105" s="41"/>
      <c r="I105" s="221"/>
      <c r="J105" s="41"/>
      <c r="K105" s="41"/>
      <c r="L105" s="45"/>
      <c r="M105" s="222"/>
      <c r="N105" s="22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136</v>
      </c>
      <c r="AU105" s="18" t="s">
        <v>81</v>
      </c>
    </row>
    <row r="106" s="2" customFormat="1" ht="16.5" customHeight="1">
      <c r="A106" s="39"/>
      <c r="B106" s="40"/>
      <c r="C106" s="226" t="s">
        <v>73</v>
      </c>
      <c r="D106" s="226" t="s">
        <v>139</v>
      </c>
      <c r="E106" s="227" t="s">
        <v>1167</v>
      </c>
      <c r="F106" s="228" t="s">
        <v>1168</v>
      </c>
      <c r="G106" s="229" t="s">
        <v>1152</v>
      </c>
      <c r="H106" s="230">
        <v>24</v>
      </c>
      <c r="I106" s="231"/>
      <c r="J106" s="232">
        <f>ROUND(I106*H106,2)</f>
        <v>0</v>
      </c>
      <c r="K106" s="233"/>
      <c r="L106" s="45"/>
      <c r="M106" s="234" t="s">
        <v>19</v>
      </c>
      <c r="N106" s="235" t="s">
        <v>44</v>
      </c>
      <c r="O106" s="85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134</v>
      </c>
      <c r="AT106" s="217" t="s">
        <v>139</v>
      </c>
      <c r="AU106" s="217" t="s">
        <v>81</v>
      </c>
      <c r="AY106" s="18" t="s">
        <v>127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81</v>
      </c>
      <c r="BK106" s="218">
        <f>ROUND(I106*H106,2)</f>
        <v>0</v>
      </c>
      <c r="BL106" s="18" t="s">
        <v>134</v>
      </c>
      <c r="BM106" s="217" t="s">
        <v>300</v>
      </c>
    </row>
    <row r="107" s="2" customFormat="1">
      <c r="A107" s="39"/>
      <c r="B107" s="40"/>
      <c r="C107" s="41"/>
      <c r="D107" s="219" t="s">
        <v>136</v>
      </c>
      <c r="E107" s="41"/>
      <c r="F107" s="220" t="s">
        <v>1168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136</v>
      </c>
      <c r="AU107" s="18" t="s">
        <v>81</v>
      </c>
    </row>
    <row r="108" s="12" customFormat="1" ht="25.92" customHeight="1">
      <c r="A108" s="12"/>
      <c r="B108" s="190"/>
      <c r="C108" s="191"/>
      <c r="D108" s="192" t="s">
        <v>72</v>
      </c>
      <c r="E108" s="193" t="s">
        <v>920</v>
      </c>
      <c r="F108" s="193" t="s">
        <v>1169</v>
      </c>
      <c r="G108" s="191"/>
      <c r="H108" s="191"/>
      <c r="I108" s="194"/>
      <c r="J108" s="195">
        <f>BK108</f>
        <v>0</v>
      </c>
      <c r="K108" s="191"/>
      <c r="L108" s="196"/>
      <c r="M108" s="197"/>
      <c r="N108" s="198"/>
      <c r="O108" s="198"/>
      <c r="P108" s="199">
        <f>SUM(P109:P155)</f>
        <v>0</v>
      </c>
      <c r="Q108" s="198"/>
      <c r="R108" s="199">
        <f>SUM(R109:R155)</f>
        <v>0</v>
      </c>
      <c r="S108" s="198"/>
      <c r="T108" s="200">
        <f>SUM(T109:T155)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81</v>
      </c>
      <c r="AT108" s="202" t="s">
        <v>72</v>
      </c>
      <c r="AU108" s="202" t="s">
        <v>73</v>
      </c>
      <c r="AY108" s="201" t="s">
        <v>127</v>
      </c>
      <c r="BK108" s="203">
        <f>SUM(BK109:BK155)</f>
        <v>0</v>
      </c>
    </row>
    <row r="109" s="2" customFormat="1" ht="37.8" customHeight="1">
      <c r="A109" s="39"/>
      <c r="B109" s="40"/>
      <c r="C109" s="226" t="s">
        <v>73</v>
      </c>
      <c r="D109" s="226" t="s">
        <v>139</v>
      </c>
      <c r="E109" s="227" t="s">
        <v>1170</v>
      </c>
      <c r="F109" s="228" t="s">
        <v>1171</v>
      </c>
      <c r="G109" s="229" t="s">
        <v>1147</v>
      </c>
      <c r="H109" s="230">
        <v>1</v>
      </c>
      <c r="I109" s="231"/>
      <c r="J109" s="232">
        <f>ROUND(I109*H109,2)</f>
        <v>0</v>
      </c>
      <c r="K109" s="233"/>
      <c r="L109" s="45"/>
      <c r="M109" s="234" t="s">
        <v>19</v>
      </c>
      <c r="N109" s="235" t="s">
        <v>44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134</v>
      </c>
      <c r="AT109" s="217" t="s">
        <v>139</v>
      </c>
      <c r="AU109" s="217" t="s">
        <v>81</v>
      </c>
      <c r="AY109" s="18" t="s">
        <v>127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81</v>
      </c>
      <c r="BK109" s="218">
        <f>ROUND(I109*H109,2)</f>
        <v>0</v>
      </c>
      <c r="BL109" s="18" t="s">
        <v>134</v>
      </c>
      <c r="BM109" s="217" t="s">
        <v>306</v>
      </c>
    </row>
    <row r="110" s="2" customFormat="1">
      <c r="A110" s="39"/>
      <c r="B110" s="40"/>
      <c r="C110" s="41"/>
      <c r="D110" s="219" t="s">
        <v>136</v>
      </c>
      <c r="E110" s="41"/>
      <c r="F110" s="220" t="s">
        <v>1172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136</v>
      </c>
      <c r="AU110" s="18" t="s">
        <v>81</v>
      </c>
    </row>
    <row r="111" s="2" customFormat="1" ht="16.5" customHeight="1">
      <c r="A111" s="39"/>
      <c r="B111" s="40"/>
      <c r="C111" s="226" t="s">
        <v>73</v>
      </c>
      <c r="D111" s="226" t="s">
        <v>139</v>
      </c>
      <c r="E111" s="227" t="s">
        <v>1173</v>
      </c>
      <c r="F111" s="228" t="s">
        <v>1174</v>
      </c>
      <c r="G111" s="229" t="s">
        <v>939</v>
      </c>
      <c r="H111" s="230">
        <v>1</v>
      </c>
      <c r="I111" s="231"/>
      <c r="J111" s="232">
        <f>ROUND(I111*H111,2)</f>
        <v>0</v>
      </c>
      <c r="K111" s="233"/>
      <c r="L111" s="45"/>
      <c r="M111" s="234" t="s">
        <v>19</v>
      </c>
      <c r="N111" s="235" t="s">
        <v>44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134</v>
      </c>
      <c r="AT111" s="217" t="s">
        <v>139</v>
      </c>
      <c r="AU111" s="217" t="s">
        <v>81</v>
      </c>
      <c r="AY111" s="18" t="s">
        <v>127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81</v>
      </c>
      <c r="BK111" s="218">
        <f>ROUND(I111*H111,2)</f>
        <v>0</v>
      </c>
      <c r="BL111" s="18" t="s">
        <v>134</v>
      </c>
      <c r="BM111" s="217" t="s">
        <v>554</v>
      </c>
    </row>
    <row r="112" s="2" customFormat="1">
      <c r="A112" s="39"/>
      <c r="B112" s="40"/>
      <c r="C112" s="41"/>
      <c r="D112" s="219" t="s">
        <v>136</v>
      </c>
      <c r="E112" s="41"/>
      <c r="F112" s="220" t="s">
        <v>1174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81</v>
      </c>
    </row>
    <row r="113" s="2" customFormat="1" ht="16.5" customHeight="1">
      <c r="A113" s="39"/>
      <c r="B113" s="40"/>
      <c r="C113" s="226" t="s">
        <v>73</v>
      </c>
      <c r="D113" s="226" t="s">
        <v>139</v>
      </c>
      <c r="E113" s="227" t="s">
        <v>1175</v>
      </c>
      <c r="F113" s="228" t="s">
        <v>1176</v>
      </c>
      <c r="G113" s="229" t="s">
        <v>939</v>
      </c>
      <c r="H113" s="230">
        <v>1</v>
      </c>
      <c r="I113" s="231"/>
      <c r="J113" s="232">
        <f>ROUND(I113*H113,2)</f>
        <v>0</v>
      </c>
      <c r="K113" s="233"/>
      <c r="L113" s="45"/>
      <c r="M113" s="234" t="s">
        <v>19</v>
      </c>
      <c r="N113" s="235" t="s">
        <v>44</v>
      </c>
      <c r="O113" s="85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134</v>
      </c>
      <c r="AT113" s="217" t="s">
        <v>139</v>
      </c>
      <c r="AU113" s="217" t="s">
        <v>81</v>
      </c>
      <c r="AY113" s="18" t="s">
        <v>127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81</v>
      </c>
      <c r="BK113" s="218">
        <f>ROUND(I113*H113,2)</f>
        <v>0</v>
      </c>
      <c r="BL113" s="18" t="s">
        <v>134</v>
      </c>
      <c r="BM113" s="217" t="s">
        <v>255</v>
      </c>
    </row>
    <row r="114" s="2" customFormat="1">
      <c r="A114" s="39"/>
      <c r="B114" s="40"/>
      <c r="C114" s="41"/>
      <c r="D114" s="219" t="s">
        <v>136</v>
      </c>
      <c r="E114" s="41"/>
      <c r="F114" s="220" t="s">
        <v>1176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136</v>
      </c>
      <c r="AU114" s="18" t="s">
        <v>81</v>
      </c>
    </row>
    <row r="115" s="2" customFormat="1" ht="16.5" customHeight="1">
      <c r="A115" s="39"/>
      <c r="B115" s="40"/>
      <c r="C115" s="226" t="s">
        <v>73</v>
      </c>
      <c r="D115" s="226" t="s">
        <v>139</v>
      </c>
      <c r="E115" s="227" t="s">
        <v>1177</v>
      </c>
      <c r="F115" s="228" t="s">
        <v>1178</v>
      </c>
      <c r="G115" s="229" t="s">
        <v>939</v>
      </c>
      <c r="H115" s="230">
        <v>1</v>
      </c>
      <c r="I115" s="231"/>
      <c r="J115" s="232">
        <f>ROUND(I115*H115,2)</f>
        <v>0</v>
      </c>
      <c r="K115" s="233"/>
      <c r="L115" s="45"/>
      <c r="M115" s="234" t="s">
        <v>19</v>
      </c>
      <c r="N115" s="235" t="s">
        <v>44</v>
      </c>
      <c r="O115" s="85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134</v>
      </c>
      <c r="AT115" s="217" t="s">
        <v>139</v>
      </c>
      <c r="AU115" s="217" t="s">
        <v>81</v>
      </c>
      <c r="AY115" s="18" t="s">
        <v>127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81</v>
      </c>
      <c r="BK115" s="218">
        <f>ROUND(I115*H115,2)</f>
        <v>0</v>
      </c>
      <c r="BL115" s="18" t="s">
        <v>134</v>
      </c>
      <c r="BM115" s="217" t="s">
        <v>329</v>
      </c>
    </row>
    <row r="116" s="2" customFormat="1">
      <c r="A116" s="39"/>
      <c r="B116" s="40"/>
      <c r="C116" s="41"/>
      <c r="D116" s="219" t="s">
        <v>136</v>
      </c>
      <c r="E116" s="41"/>
      <c r="F116" s="220" t="s">
        <v>1178</v>
      </c>
      <c r="G116" s="41"/>
      <c r="H116" s="41"/>
      <c r="I116" s="221"/>
      <c r="J116" s="41"/>
      <c r="K116" s="41"/>
      <c r="L116" s="45"/>
      <c r="M116" s="222"/>
      <c r="N116" s="22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136</v>
      </c>
      <c r="AU116" s="18" t="s">
        <v>81</v>
      </c>
    </row>
    <row r="117" s="2" customFormat="1" ht="16.5" customHeight="1">
      <c r="A117" s="39"/>
      <c r="B117" s="40"/>
      <c r="C117" s="226" t="s">
        <v>73</v>
      </c>
      <c r="D117" s="226" t="s">
        <v>139</v>
      </c>
      <c r="E117" s="227" t="s">
        <v>1179</v>
      </c>
      <c r="F117" s="228" t="s">
        <v>1180</v>
      </c>
      <c r="G117" s="229" t="s">
        <v>939</v>
      </c>
      <c r="H117" s="230">
        <v>1</v>
      </c>
      <c r="I117" s="231"/>
      <c r="J117" s="232">
        <f>ROUND(I117*H117,2)</f>
        <v>0</v>
      </c>
      <c r="K117" s="233"/>
      <c r="L117" s="45"/>
      <c r="M117" s="234" t="s">
        <v>19</v>
      </c>
      <c r="N117" s="235" t="s">
        <v>44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134</v>
      </c>
      <c r="AT117" s="217" t="s">
        <v>139</v>
      </c>
      <c r="AU117" s="217" t="s">
        <v>81</v>
      </c>
      <c r="AY117" s="18" t="s">
        <v>127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81</v>
      </c>
      <c r="BK117" s="218">
        <f>ROUND(I117*H117,2)</f>
        <v>0</v>
      </c>
      <c r="BL117" s="18" t="s">
        <v>134</v>
      </c>
      <c r="BM117" s="217" t="s">
        <v>337</v>
      </c>
    </row>
    <row r="118" s="2" customFormat="1">
      <c r="A118" s="39"/>
      <c r="B118" s="40"/>
      <c r="C118" s="41"/>
      <c r="D118" s="219" t="s">
        <v>136</v>
      </c>
      <c r="E118" s="41"/>
      <c r="F118" s="220" t="s">
        <v>1180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136</v>
      </c>
      <c r="AU118" s="18" t="s">
        <v>81</v>
      </c>
    </row>
    <row r="119" s="2" customFormat="1" ht="16.5" customHeight="1">
      <c r="A119" s="39"/>
      <c r="B119" s="40"/>
      <c r="C119" s="226" t="s">
        <v>73</v>
      </c>
      <c r="D119" s="226" t="s">
        <v>139</v>
      </c>
      <c r="E119" s="227" t="s">
        <v>1181</v>
      </c>
      <c r="F119" s="228" t="s">
        <v>1182</v>
      </c>
      <c r="G119" s="229" t="s">
        <v>939</v>
      </c>
      <c r="H119" s="230">
        <v>2</v>
      </c>
      <c r="I119" s="231"/>
      <c r="J119" s="232">
        <f>ROUND(I119*H119,2)</f>
        <v>0</v>
      </c>
      <c r="K119" s="233"/>
      <c r="L119" s="45"/>
      <c r="M119" s="234" t="s">
        <v>19</v>
      </c>
      <c r="N119" s="235" t="s">
        <v>44</v>
      </c>
      <c r="O119" s="85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7" t="s">
        <v>134</v>
      </c>
      <c r="AT119" s="217" t="s">
        <v>139</v>
      </c>
      <c r="AU119" s="217" t="s">
        <v>81</v>
      </c>
      <c r="AY119" s="18" t="s">
        <v>127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81</v>
      </c>
      <c r="BK119" s="218">
        <f>ROUND(I119*H119,2)</f>
        <v>0</v>
      </c>
      <c r="BL119" s="18" t="s">
        <v>134</v>
      </c>
      <c r="BM119" s="217" t="s">
        <v>359</v>
      </c>
    </row>
    <row r="120" s="2" customFormat="1">
      <c r="A120" s="39"/>
      <c r="B120" s="40"/>
      <c r="C120" s="41"/>
      <c r="D120" s="219" t="s">
        <v>136</v>
      </c>
      <c r="E120" s="41"/>
      <c r="F120" s="220" t="s">
        <v>1182</v>
      </c>
      <c r="G120" s="41"/>
      <c r="H120" s="41"/>
      <c r="I120" s="221"/>
      <c r="J120" s="41"/>
      <c r="K120" s="41"/>
      <c r="L120" s="45"/>
      <c r="M120" s="222"/>
      <c r="N120" s="22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136</v>
      </c>
      <c r="AU120" s="18" t="s">
        <v>81</v>
      </c>
    </row>
    <row r="121" s="2" customFormat="1" ht="16.5" customHeight="1">
      <c r="A121" s="39"/>
      <c r="B121" s="40"/>
      <c r="C121" s="226" t="s">
        <v>73</v>
      </c>
      <c r="D121" s="226" t="s">
        <v>139</v>
      </c>
      <c r="E121" s="227" t="s">
        <v>1183</v>
      </c>
      <c r="F121" s="228" t="s">
        <v>1184</v>
      </c>
      <c r="G121" s="229" t="s">
        <v>939</v>
      </c>
      <c r="H121" s="230">
        <v>1</v>
      </c>
      <c r="I121" s="231"/>
      <c r="J121" s="232">
        <f>ROUND(I121*H121,2)</f>
        <v>0</v>
      </c>
      <c r="K121" s="233"/>
      <c r="L121" s="45"/>
      <c r="M121" s="234" t="s">
        <v>19</v>
      </c>
      <c r="N121" s="235" t="s">
        <v>44</v>
      </c>
      <c r="O121" s="85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7" t="s">
        <v>134</v>
      </c>
      <c r="AT121" s="217" t="s">
        <v>139</v>
      </c>
      <c r="AU121" s="217" t="s">
        <v>81</v>
      </c>
      <c r="AY121" s="18" t="s">
        <v>127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8" t="s">
        <v>81</v>
      </c>
      <c r="BK121" s="218">
        <f>ROUND(I121*H121,2)</f>
        <v>0</v>
      </c>
      <c r="BL121" s="18" t="s">
        <v>134</v>
      </c>
      <c r="BM121" s="217" t="s">
        <v>148</v>
      </c>
    </row>
    <row r="122" s="2" customFormat="1">
      <c r="A122" s="39"/>
      <c r="B122" s="40"/>
      <c r="C122" s="41"/>
      <c r="D122" s="219" t="s">
        <v>136</v>
      </c>
      <c r="E122" s="41"/>
      <c r="F122" s="220" t="s">
        <v>1184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136</v>
      </c>
      <c r="AU122" s="18" t="s">
        <v>81</v>
      </c>
    </row>
    <row r="123" s="2" customFormat="1" ht="24.15" customHeight="1">
      <c r="A123" s="39"/>
      <c r="B123" s="40"/>
      <c r="C123" s="226" t="s">
        <v>73</v>
      </c>
      <c r="D123" s="226" t="s">
        <v>139</v>
      </c>
      <c r="E123" s="227" t="s">
        <v>1185</v>
      </c>
      <c r="F123" s="228" t="s">
        <v>1186</v>
      </c>
      <c r="G123" s="229" t="s">
        <v>939</v>
      </c>
      <c r="H123" s="230">
        <v>4</v>
      </c>
      <c r="I123" s="231"/>
      <c r="J123" s="232">
        <f>ROUND(I123*H123,2)</f>
        <v>0</v>
      </c>
      <c r="K123" s="233"/>
      <c r="L123" s="45"/>
      <c r="M123" s="234" t="s">
        <v>19</v>
      </c>
      <c r="N123" s="235" t="s">
        <v>44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134</v>
      </c>
      <c r="AT123" s="217" t="s">
        <v>139</v>
      </c>
      <c r="AU123" s="217" t="s">
        <v>81</v>
      </c>
      <c r="AY123" s="18" t="s">
        <v>127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81</v>
      </c>
      <c r="BK123" s="218">
        <f>ROUND(I123*H123,2)</f>
        <v>0</v>
      </c>
      <c r="BL123" s="18" t="s">
        <v>134</v>
      </c>
      <c r="BM123" s="217" t="s">
        <v>382</v>
      </c>
    </row>
    <row r="124" s="2" customFormat="1">
      <c r="A124" s="39"/>
      <c r="B124" s="40"/>
      <c r="C124" s="41"/>
      <c r="D124" s="219" t="s">
        <v>136</v>
      </c>
      <c r="E124" s="41"/>
      <c r="F124" s="220" t="s">
        <v>1186</v>
      </c>
      <c r="G124" s="41"/>
      <c r="H124" s="41"/>
      <c r="I124" s="221"/>
      <c r="J124" s="41"/>
      <c r="K124" s="41"/>
      <c r="L124" s="45"/>
      <c r="M124" s="222"/>
      <c r="N124" s="22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81</v>
      </c>
    </row>
    <row r="125" s="2" customFormat="1" ht="24.15" customHeight="1">
      <c r="A125" s="39"/>
      <c r="B125" s="40"/>
      <c r="C125" s="226" t="s">
        <v>73</v>
      </c>
      <c r="D125" s="226" t="s">
        <v>139</v>
      </c>
      <c r="E125" s="227" t="s">
        <v>1187</v>
      </c>
      <c r="F125" s="228" t="s">
        <v>1188</v>
      </c>
      <c r="G125" s="229" t="s">
        <v>939</v>
      </c>
      <c r="H125" s="230">
        <v>1</v>
      </c>
      <c r="I125" s="231"/>
      <c r="J125" s="232">
        <f>ROUND(I125*H125,2)</f>
        <v>0</v>
      </c>
      <c r="K125" s="233"/>
      <c r="L125" s="45"/>
      <c r="M125" s="234" t="s">
        <v>19</v>
      </c>
      <c r="N125" s="235" t="s">
        <v>44</v>
      </c>
      <c r="O125" s="85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134</v>
      </c>
      <c r="AT125" s="217" t="s">
        <v>139</v>
      </c>
      <c r="AU125" s="217" t="s">
        <v>81</v>
      </c>
      <c r="AY125" s="18" t="s">
        <v>127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81</v>
      </c>
      <c r="BK125" s="218">
        <f>ROUND(I125*H125,2)</f>
        <v>0</v>
      </c>
      <c r="BL125" s="18" t="s">
        <v>134</v>
      </c>
      <c r="BM125" s="217" t="s">
        <v>410</v>
      </c>
    </row>
    <row r="126" s="2" customFormat="1">
      <c r="A126" s="39"/>
      <c r="B126" s="40"/>
      <c r="C126" s="41"/>
      <c r="D126" s="219" t="s">
        <v>136</v>
      </c>
      <c r="E126" s="41"/>
      <c r="F126" s="220" t="s">
        <v>1188</v>
      </c>
      <c r="G126" s="41"/>
      <c r="H126" s="41"/>
      <c r="I126" s="221"/>
      <c r="J126" s="41"/>
      <c r="K126" s="41"/>
      <c r="L126" s="45"/>
      <c r="M126" s="222"/>
      <c r="N126" s="22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136</v>
      </c>
      <c r="AU126" s="18" t="s">
        <v>81</v>
      </c>
    </row>
    <row r="127" s="2" customFormat="1" ht="16.5" customHeight="1">
      <c r="A127" s="39"/>
      <c r="B127" s="40"/>
      <c r="C127" s="226" t="s">
        <v>73</v>
      </c>
      <c r="D127" s="226" t="s">
        <v>139</v>
      </c>
      <c r="E127" s="227" t="s">
        <v>1189</v>
      </c>
      <c r="F127" s="228" t="s">
        <v>1190</v>
      </c>
      <c r="G127" s="229" t="s">
        <v>939</v>
      </c>
      <c r="H127" s="230">
        <v>1</v>
      </c>
      <c r="I127" s="231"/>
      <c r="J127" s="232">
        <f>ROUND(I127*H127,2)</f>
        <v>0</v>
      </c>
      <c r="K127" s="233"/>
      <c r="L127" s="45"/>
      <c r="M127" s="234" t="s">
        <v>19</v>
      </c>
      <c r="N127" s="235" t="s">
        <v>44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134</v>
      </c>
      <c r="AT127" s="217" t="s">
        <v>139</v>
      </c>
      <c r="AU127" s="217" t="s">
        <v>81</v>
      </c>
      <c r="AY127" s="18" t="s">
        <v>127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81</v>
      </c>
      <c r="BK127" s="218">
        <f>ROUND(I127*H127,2)</f>
        <v>0</v>
      </c>
      <c r="BL127" s="18" t="s">
        <v>134</v>
      </c>
      <c r="BM127" s="217" t="s">
        <v>175</v>
      </c>
    </row>
    <row r="128" s="2" customFormat="1">
      <c r="A128" s="39"/>
      <c r="B128" s="40"/>
      <c r="C128" s="41"/>
      <c r="D128" s="219" t="s">
        <v>136</v>
      </c>
      <c r="E128" s="41"/>
      <c r="F128" s="220" t="s">
        <v>1190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136</v>
      </c>
      <c r="AU128" s="18" t="s">
        <v>81</v>
      </c>
    </row>
    <row r="129" s="2" customFormat="1" ht="16.5" customHeight="1">
      <c r="A129" s="39"/>
      <c r="B129" s="40"/>
      <c r="C129" s="226" t="s">
        <v>73</v>
      </c>
      <c r="D129" s="226" t="s">
        <v>139</v>
      </c>
      <c r="E129" s="227" t="s">
        <v>1191</v>
      </c>
      <c r="F129" s="228" t="s">
        <v>1192</v>
      </c>
      <c r="G129" s="229" t="s">
        <v>939</v>
      </c>
      <c r="H129" s="230">
        <v>2</v>
      </c>
      <c r="I129" s="231"/>
      <c r="J129" s="232">
        <f>ROUND(I129*H129,2)</f>
        <v>0</v>
      </c>
      <c r="K129" s="233"/>
      <c r="L129" s="45"/>
      <c r="M129" s="234" t="s">
        <v>19</v>
      </c>
      <c r="N129" s="235" t="s">
        <v>44</v>
      </c>
      <c r="O129" s="85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7" t="s">
        <v>134</v>
      </c>
      <c r="AT129" s="217" t="s">
        <v>139</v>
      </c>
      <c r="AU129" s="217" t="s">
        <v>81</v>
      </c>
      <c r="AY129" s="18" t="s">
        <v>127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81</v>
      </c>
      <c r="BK129" s="218">
        <f>ROUND(I129*H129,2)</f>
        <v>0</v>
      </c>
      <c r="BL129" s="18" t="s">
        <v>134</v>
      </c>
      <c r="BM129" s="217" t="s">
        <v>631</v>
      </c>
    </row>
    <row r="130" s="2" customFormat="1">
      <c r="A130" s="39"/>
      <c r="B130" s="40"/>
      <c r="C130" s="41"/>
      <c r="D130" s="219" t="s">
        <v>136</v>
      </c>
      <c r="E130" s="41"/>
      <c r="F130" s="220" t="s">
        <v>1192</v>
      </c>
      <c r="G130" s="41"/>
      <c r="H130" s="41"/>
      <c r="I130" s="221"/>
      <c r="J130" s="41"/>
      <c r="K130" s="41"/>
      <c r="L130" s="45"/>
      <c r="M130" s="222"/>
      <c r="N130" s="223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81</v>
      </c>
    </row>
    <row r="131" s="2" customFormat="1" ht="16.5" customHeight="1">
      <c r="A131" s="39"/>
      <c r="B131" s="40"/>
      <c r="C131" s="226" t="s">
        <v>73</v>
      </c>
      <c r="D131" s="226" t="s">
        <v>139</v>
      </c>
      <c r="E131" s="227" t="s">
        <v>1193</v>
      </c>
      <c r="F131" s="228" t="s">
        <v>1194</v>
      </c>
      <c r="G131" s="229" t="s">
        <v>939</v>
      </c>
      <c r="H131" s="230">
        <v>8</v>
      </c>
      <c r="I131" s="231"/>
      <c r="J131" s="232">
        <f>ROUND(I131*H131,2)</f>
        <v>0</v>
      </c>
      <c r="K131" s="233"/>
      <c r="L131" s="45"/>
      <c r="M131" s="234" t="s">
        <v>19</v>
      </c>
      <c r="N131" s="235" t="s">
        <v>44</v>
      </c>
      <c r="O131" s="85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134</v>
      </c>
      <c r="AT131" s="217" t="s">
        <v>139</v>
      </c>
      <c r="AU131" s="217" t="s">
        <v>81</v>
      </c>
      <c r="AY131" s="18" t="s">
        <v>127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81</v>
      </c>
      <c r="BK131" s="218">
        <f>ROUND(I131*H131,2)</f>
        <v>0</v>
      </c>
      <c r="BL131" s="18" t="s">
        <v>134</v>
      </c>
      <c r="BM131" s="217" t="s">
        <v>345</v>
      </c>
    </row>
    <row r="132" s="2" customFormat="1">
      <c r="A132" s="39"/>
      <c r="B132" s="40"/>
      <c r="C132" s="41"/>
      <c r="D132" s="219" t="s">
        <v>136</v>
      </c>
      <c r="E132" s="41"/>
      <c r="F132" s="220" t="s">
        <v>1194</v>
      </c>
      <c r="G132" s="41"/>
      <c r="H132" s="41"/>
      <c r="I132" s="221"/>
      <c r="J132" s="41"/>
      <c r="K132" s="41"/>
      <c r="L132" s="45"/>
      <c r="M132" s="222"/>
      <c r="N132" s="22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136</v>
      </c>
      <c r="AU132" s="18" t="s">
        <v>81</v>
      </c>
    </row>
    <row r="133" s="2" customFormat="1" ht="16.5" customHeight="1">
      <c r="A133" s="39"/>
      <c r="B133" s="40"/>
      <c r="C133" s="226" t="s">
        <v>73</v>
      </c>
      <c r="D133" s="226" t="s">
        <v>139</v>
      </c>
      <c r="E133" s="227" t="s">
        <v>1195</v>
      </c>
      <c r="F133" s="228" t="s">
        <v>1196</v>
      </c>
      <c r="G133" s="229" t="s">
        <v>939</v>
      </c>
      <c r="H133" s="230">
        <v>8</v>
      </c>
      <c r="I133" s="231"/>
      <c r="J133" s="232">
        <f>ROUND(I133*H133,2)</f>
        <v>0</v>
      </c>
      <c r="K133" s="233"/>
      <c r="L133" s="45"/>
      <c r="M133" s="234" t="s">
        <v>19</v>
      </c>
      <c r="N133" s="235" t="s">
        <v>44</v>
      </c>
      <c r="O133" s="85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134</v>
      </c>
      <c r="AT133" s="217" t="s">
        <v>139</v>
      </c>
      <c r="AU133" s="217" t="s">
        <v>81</v>
      </c>
      <c r="AY133" s="18" t="s">
        <v>127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81</v>
      </c>
      <c r="BK133" s="218">
        <f>ROUND(I133*H133,2)</f>
        <v>0</v>
      </c>
      <c r="BL133" s="18" t="s">
        <v>134</v>
      </c>
      <c r="BM133" s="217" t="s">
        <v>365</v>
      </c>
    </row>
    <row r="134" s="2" customFormat="1">
      <c r="A134" s="39"/>
      <c r="B134" s="40"/>
      <c r="C134" s="41"/>
      <c r="D134" s="219" t="s">
        <v>136</v>
      </c>
      <c r="E134" s="41"/>
      <c r="F134" s="220" t="s">
        <v>1196</v>
      </c>
      <c r="G134" s="41"/>
      <c r="H134" s="41"/>
      <c r="I134" s="221"/>
      <c r="J134" s="41"/>
      <c r="K134" s="41"/>
      <c r="L134" s="45"/>
      <c r="M134" s="222"/>
      <c r="N134" s="223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136</v>
      </c>
      <c r="AU134" s="18" t="s">
        <v>81</v>
      </c>
    </row>
    <row r="135" s="2" customFormat="1">
      <c r="A135" s="39"/>
      <c r="B135" s="40"/>
      <c r="C135" s="41"/>
      <c r="D135" s="219" t="s">
        <v>1197</v>
      </c>
      <c r="E135" s="41"/>
      <c r="F135" s="274" t="s">
        <v>1198</v>
      </c>
      <c r="G135" s="41"/>
      <c r="H135" s="41"/>
      <c r="I135" s="221"/>
      <c r="J135" s="41"/>
      <c r="K135" s="41"/>
      <c r="L135" s="45"/>
      <c r="M135" s="222"/>
      <c r="N135" s="22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1197</v>
      </c>
      <c r="AU135" s="18" t="s">
        <v>81</v>
      </c>
    </row>
    <row r="136" s="2" customFormat="1" ht="16.5" customHeight="1">
      <c r="A136" s="39"/>
      <c r="B136" s="40"/>
      <c r="C136" s="226" t="s">
        <v>73</v>
      </c>
      <c r="D136" s="226" t="s">
        <v>139</v>
      </c>
      <c r="E136" s="227" t="s">
        <v>1199</v>
      </c>
      <c r="F136" s="228" t="s">
        <v>1200</v>
      </c>
      <c r="G136" s="229" t="s">
        <v>1157</v>
      </c>
      <c r="H136" s="230">
        <v>0.69999999999999996</v>
      </c>
      <c r="I136" s="231"/>
      <c r="J136" s="232">
        <f>ROUND(I136*H136,2)</f>
        <v>0</v>
      </c>
      <c r="K136" s="233"/>
      <c r="L136" s="45"/>
      <c r="M136" s="234" t="s">
        <v>19</v>
      </c>
      <c r="N136" s="235" t="s">
        <v>44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134</v>
      </c>
      <c r="AT136" s="217" t="s">
        <v>139</v>
      </c>
      <c r="AU136" s="217" t="s">
        <v>81</v>
      </c>
      <c r="AY136" s="18" t="s">
        <v>127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81</v>
      </c>
      <c r="BK136" s="218">
        <f>ROUND(I136*H136,2)</f>
        <v>0</v>
      </c>
      <c r="BL136" s="18" t="s">
        <v>134</v>
      </c>
      <c r="BM136" s="217" t="s">
        <v>216</v>
      </c>
    </row>
    <row r="137" s="2" customFormat="1">
      <c r="A137" s="39"/>
      <c r="B137" s="40"/>
      <c r="C137" s="41"/>
      <c r="D137" s="219" t="s">
        <v>136</v>
      </c>
      <c r="E137" s="41"/>
      <c r="F137" s="220" t="s">
        <v>1200</v>
      </c>
      <c r="G137" s="41"/>
      <c r="H137" s="41"/>
      <c r="I137" s="221"/>
      <c r="J137" s="41"/>
      <c r="K137" s="41"/>
      <c r="L137" s="45"/>
      <c r="M137" s="222"/>
      <c r="N137" s="22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81</v>
      </c>
    </row>
    <row r="138" s="2" customFormat="1" ht="16.5" customHeight="1">
      <c r="A138" s="39"/>
      <c r="B138" s="40"/>
      <c r="C138" s="226" t="s">
        <v>73</v>
      </c>
      <c r="D138" s="226" t="s">
        <v>139</v>
      </c>
      <c r="E138" s="227" t="s">
        <v>1201</v>
      </c>
      <c r="F138" s="228" t="s">
        <v>1202</v>
      </c>
      <c r="G138" s="229" t="s">
        <v>1157</v>
      </c>
      <c r="H138" s="230">
        <v>14</v>
      </c>
      <c r="I138" s="231"/>
      <c r="J138" s="232">
        <f>ROUND(I138*H138,2)</f>
        <v>0</v>
      </c>
      <c r="K138" s="233"/>
      <c r="L138" s="45"/>
      <c r="M138" s="234" t="s">
        <v>19</v>
      </c>
      <c r="N138" s="235" t="s">
        <v>44</v>
      </c>
      <c r="O138" s="85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134</v>
      </c>
      <c r="AT138" s="217" t="s">
        <v>139</v>
      </c>
      <c r="AU138" s="217" t="s">
        <v>81</v>
      </c>
      <c r="AY138" s="18" t="s">
        <v>127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81</v>
      </c>
      <c r="BK138" s="218">
        <f>ROUND(I138*H138,2)</f>
        <v>0</v>
      </c>
      <c r="BL138" s="18" t="s">
        <v>134</v>
      </c>
      <c r="BM138" s="217" t="s">
        <v>228</v>
      </c>
    </row>
    <row r="139" s="2" customFormat="1">
      <c r="A139" s="39"/>
      <c r="B139" s="40"/>
      <c r="C139" s="41"/>
      <c r="D139" s="219" t="s">
        <v>136</v>
      </c>
      <c r="E139" s="41"/>
      <c r="F139" s="220" t="s">
        <v>1202</v>
      </c>
      <c r="G139" s="41"/>
      <c r="H139" s="41"/>
      <c r="I139" s="221"/>
      <c r="J139" s="41"/>
      <c r="K139" s="41"/>
      <c r="L139" s="45"/>
      <c r="M139" s="222"/>
      <c r="N139" s="22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81</v>
      </c>
    </row>
    <row r="140" s="2" customFormat="1" ht="16.5" customHeight="1">
      <c r="A140" s="39"/>
      <c r="B140" s="40"/>
      <c r="C140" s="226" t="s">
        <v>73</v>
      </c>
      <c r="D140" s="226" t="s">
        <v>139</v>
      </c>
      <c r="E140" s="227" t="s">
        <v>1203</v>
      </c>
      <c r="F140" s="228" t="s">
        <v>1204</v>
      </c>
      <c r="G140" s="229" t="s">
        <v>1157</v>
      </c>
      <c r="H140" s="230">
        <v>22.399999999999999</v>
      </c>
      <c r="I140" s="231"/>
      <c r="J140" s="232">
        <f>ROUND(I140*H140,2)</f>
        <v>0</v>
      </c>
      <c r="K140" s="233"/>
      <c r="L140" s="45"/>
      <c r="M140" s="234" t="s">
        <v>19</v>
      </c>
      <c r="N140" s="235" t="s">
        <v>44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134</v>
      </c>
      <c r="AT140" s="217" t="s">
        <v>139</v>
      </c>
      <c r="AU140" s="217" t="s">
        <v>81</v>
      </c>
      <c r="AY140" s="18" t="s">
        <v>127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81</v>
      </c>
      <c r="BK140" s="218">
        <f>ROUND(I140*H140,2)</f>
        <v>0</v>
      </c>
      <c r="BL140" s="18" t="s">
        <v>134</v>
      </c>
      <c r="BM140" s="217" t="s">
        <v>262</v>
      </c>
    </row>
    <row r="141" s="2" customFormat="1">
      <c r="A141" s="39"/>
      <c r="B141" s="40"/>
      <c r="C141" s="41"/>
      <c r="D141" s="219" t="s">
        <v>136</v>
      </c>
      <c r="E141" s="41"/>
      <c r="F141" s="220" t="s">
        <v>1204</v>
      </c>
      <c r="G141" s="41"/>
      <c r="H141" s="41"/>
      <c r="I141" s="221"/>
      <c r="J141" s="41"/>
      <c r="K141" s="41"/>
      <c r="L141" s="45"/>
      <c r="M141" s="222"/>
      <c r="N141" s="22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136</v>
      </c>
      <c r="AU141" s="18" t="s">
        <v>81</v>
      </c>
    </row>
    <row r="142" s="2" customFormat="1" ht="16.5" customHeight="1">
      <c r="A142" s="39"/>
      <c r="B142" s="40"/>
      <c r="C142" s="226" t="s">
        <v>73</v>
      </c>
      <c r="D142" s="226" t="s">
        <v>139</v>
      </c>
      <c r="E142" s="227" t="s">
        <v>1205</v>
      </c>
      <c r="F142" s="228" t="s">
        <v>1206</v>
      </c>
      <c r="G142" s="229" t="s">
        <v>1157</v>
      </c>
      <c r="H142" s="230">
        <v>51.799999999999997</v>
      </c>
      <c r="I142" s="231"/>
      <c r="J142" s="232">
        <f>ROUND(I142*H142,2)</f>
        <v>0</v>
      </c>
      <c r="K142" s="233"/>
      <c r="L142" s="45"/>
      <c r="M142" s="234" t="s">
        <v>19</v>
      </c>
      <c r="N142" s="235" t="s">
        <v>44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134</v>
      </c>
      <c r="AT142" s="217" t="s">
        <v>139</v>
      </c>
      <c r="AU142" s="217" t="s">
        <v>81</v>
      </c>
      <c r="AY142" s="18" t="s">
        <v>127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81</v>
      </c>
      <c r="BK142" s="218">
        <f>ROUND(I142*H142,2)</f>
        <v>0</v>
      </c>
      <c r="BL142" s="18" t="s">
        <v>134</v>
      </c>
      <c r="BM142" s="217" t="s">
        <v>189</v>
      </c>
    </row>
    <row r="143" s="2" customFormat="1">
      <c r="A143" s="39"/>
      <c r="B143" s="40"/>
      <c r="C143" s="41"/>
      <c r="D143" s="219" t="s">
        <v>136</v>
      </c>
      <c r="E143" s="41"/>
      <c r="F143" s="220" t="s">
        <v>1206</v>
      </c>
      <c r="G143" s="41"/>
      <c r="H143" s="41"/>
      <c r="I143" s="221"/>
      <c r="J143" s="41"/>
      <c r="K143" s="41"/>
      <c r="L143" s="45"/>
      <c r="M143" s="222"/>
      <c r="N143" s="22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81</v>
      </c>
    </row>
    <row r="144" s="2" customFormat="1" ht="16.5" customHeight="1">
      <c r="A144" s="39"/>
      <c r="B144" s="40"/>
      <c r="C144" s="226" t="s">
        <v>73</v>
      </c>
      <c r="D144" s="226" t="s">
        <v>139</v>
      </c>
      <c r="E144" s="227" t="s">
        <v>1207</v>
      </c>
      <c r="F144" s="228" t="s">
        <v>1208</v>
      </c>
      <c r="G144" s="229" t="s">
        <v>1157</v>
      </c>
      <c r="H144" s="230">
        <v>31.199999999999999</v>
      </c>
      <c r="I144" s="231"/>
      <c r="J144" s="232">
        <f>ROUND(I144*H144,2)</f>
        <v>0</v>
      </c>
      <c r="K144" s="233"/>
      <c r="L144" s="45"/>
      <c r="M144" s="234" t="s">
        <v>19</v>
      </c>
      <c r="N144" s="235" t="s">
        <v>44</v>
      </c>
      <c r="O144" s="85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7" t="s">
        <v>134</v>
      </c>
      <c r="AT144" s="217" t="s">
        <v>139</v>
      </c>
      <c r="AU144" s="217" t="s">
        <v>81</v>
      </c>
      <c r="AY144" s="18" t="s">
        <v>127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81</v>
      </c>
      <c r="BK144" s="218">
        <f>ROUND(I144*H144,2)</f>
        <v>0</v>
      </c>
      <c r="BL144" s="18" t="s">
        <v>134</v>
      </c>
      <c r="BM144" s="217" t="s">
        <v>388</v>
      </c>
    </row>
    <row r="145" s="2" customFormat="1">
      <c r="A145" s="39"/>
      <c r="B145" s="40"/>
      <c r="C145" s="41"/>
      <c r="D145" s="219" t="s">
        <v>136</v>
      </c>
      <c r="E145" s="41"/>
      <c r="F145" s="220" t="s">
        <v>1208</v>
      </c>
      <c r="G145" s="41"/>
      <c r="H145" s="41"/>
      <c r="I145" s="221"/>
      <c r="J145" s="41"/>
      <c r="K145" s="41"/>
      <c r="L145" s="45"/>
      <c r="M145" s="222"/>
      <c r="N145" s="22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136</v>
      </c>
      <c r="AU145" s="18" t="s">
        <v>81</v>
      </c>
    </row>
    <row r="146" s="2" customFormat="1" ht="16.5" customHeight="1">
      <c r="A146" s="39"/>
      <c r="B146" s="40"/>
      <c r="C146" s="226" t="s">
        <v>73</v>
      </c>
      <c r="D146" s="226" t="s">
        <v>139</v>
      </c>
      <c r="E146" s="227" t="s">
        <v>1209</v>
      </c>
      <c r="F146" s="228" t="s">
        <v>1210</v>
      </c>
      <c r="G146" s="229" t="s">
        <v>1157</v>
      </c>
      <c r="H146" s="230">
        <v>4</v>
      </c>
      <c r="I146" s="231"/>
      <c r="J146" s="232">
        <f>ROUND(I146*H146,2)</f>
        <v>0</v>
      </c>
      <c r="K146" s="233"/>
      <c r="L146" s="45"/>
      <c r="M146" s="234" t="s">
        <v>19</v>
      </c>
      <c r="N146" s="235" t="s">
        <v>44</v>
      </c>
      <c r="O146" s="85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134</v>
      </c>
      <c r="AT146" s="217" t="s">
        <v>139</v>
      </c>
      <c r="AU146" s="217" t="s">
        <v>81</v>
      </c>
      <c r="AY146" s="18" t="s">
        <v>127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81</v>
      </c>
      <c r="BK146" s="218">
        <f>ROUND(I146*H146,2)</f>
        <v>0</v>
      </c>
      <c r="BL146" s="18" t="s">
        <v>134</v>
      </c>
      <c r="BM146" s="217" t="s">
        <v>395</v>
      </c>
    </row>
    <row r="147" s="2" customFormat="1">
      <c r="A147" s="39"/>
      <c r="B147" s="40"/>
      <c r="C147" s="41"/>
      <c r="D147" s="219" t="s">
        <v>136</v>
      </c>
      <c r="E147" s="41"/>
      <c r="F147" s="220" t="s">
        <v>1210</v>
      </c>
      <c r="G147" s="41"/>
      <c r="H147" s="41"/>
      <c r="I147" s="221"/>
      <c r="J147" s="41"/>
      <c r="K147" s="41"/>
      <c r="L147" s="45"/>
      <c r="M147" s="222"/>
      <c r="N147" s="22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136</v>
      </c>
      <c r="AU147" s="18" t="s">
        <v>81</v>
      </c>
    </row>
    <row r="148" s="2" customFormat="1" ht="24.15" customHeight="1">
      <c r="A148" s="39"/>
      <c r="B148" s="40"/>
      <c r="C148" s="226" t="s">
        <v>73</v>
      </c>
      <c r="D148" s="226" t="s">
        <v>139</v>
      </c>
      <c r="E148" s="227" t="s">
        <v>1211</v>
      </c>
      <c r="F148" s="228" t="s">
        <v>1212</v>
      </c>
      <c r="G148" s="229" t="s">
        <v>142</v>
      </c>
      <c r="H148" s="230">
        <v>2.25</v>
      </c>
      <c r="I148" s="231"/>
      <c r="J148" s="232">
        <f>ROUND(I148*H148,2)</f>
        <v>0</v>
      </c>
      <c r="K148" s="233"/>
      <c r="L148" s="45"/>
      <c r="M148" s="234" t="s">
        <v>19</v>
      </c>
      <c r="N148" s="235" t="s">
        <v>44</v>
      </c>
      <c r="O148" s="85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7" t="s">
        <v>134</v>
      </c>
      <c r="AT148" s="217" t="s">
        <v>139</v>
      </c>
      <c r="AU148" s="217" t="s">
        <v>81</v>
      </c>
      <c r="AY148" s="18" t="s">
        <v>127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81</v>
      </c>
      <c r="BK148" s="218">
        <f>ROUND(I148*H148,2)</f>
        <v>0</v>
      </c>
      <c r="BL148" s="18" t="s">
        <v>134</v>
      </c>
      <c r="BM148" s="217" t="s">
        <v>707</v>
      </c>
    </row>
    <row r="149" s="2" customFormat="1">
      <c r="A149" s="39"/>
      <c r="B149" s="40"/>
      <c r="C149" s="41"/>
      <c r="D149" s="219" t="s">
        <v>136</v>
      </c>
      <c r="E149" s="41"/>
      <c r="F149" s="220" t="s">
        <v>1212</v>
      </c>
      <c r="G149" s="41"/>
      <c r="H149" s="41"/>
      <c r="I149" s="221"/>
      <c r="J149" s="41"/>
      <c r="K149" s="41"/>
      <c r="L149" s="45"/>
      <c r="M149" s="222"/>
      <c r="N149" s="22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81</v>
      </c>
    </row>
    <row r="150" s="2" customFormat="1" ht="16.5" customHeight="1">
      <c r="A150" s="39"/>
      <c r="B150" s="40"/>
      <c r="C150" s="226" t="s">
        <v>73</v>
      </c>
      <c r="D150" s="226" t="s">
        <v>139</v>
      </c>
      <c r="E150" s="227" t="s">
        <v>1213</v>
      </c>
      <c r="F150" s="228" t="s">
        <v>1168</v>
      </c>
      <c r="G150" s="229" t="s">
        <v>1152</v>
      </c>
      <c r="H150" s="230">
        <v>72</v>
      </c>
      <c r="I150" s="231"/>
      <c r="J150" s="232">
        <f>ROUND(I150*H150,2)</f>
        <v>0</v>
      </c>
      <c r="K150" s="233"/>
      <c r="L150" s="45"/>
      <c r="M150" s="234" t="s">
        <v>19</v>
      </c>
      <c r="N150" s="235" t="s">
        <v>44</v>
      </c>
      <c r="O150" s="85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7" t="s">
        <v>134</v>
      </c>
      <c r="AT150" s="217" t="s">
        <v>139</v>
      </c>
      <c r="AU150" s="217" t="s">
        <v>81</v>
      </c>
      <c r="AY150" s="18" t="s">
        <v>127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81</v>
      </c>
      <c r="BK150" s="218">
        <f>ROUND(I150*H150,2)</f>
        <v>0</v>
      </c>
      <c r="BL150" s="18" t="s">
        <v>134</v>
      </c>
      <c r="BM150" s="217" t="s">
        <v>717</v>
      </c>
    </row>
    <row r="151" s="2" customFormat="1">
      <c r="A151" s="39"/>
      <c r="B151" s="40"/>
      <c r="C151" s="41"/>
      <c r="D151" s="219" t="s">
        <v>136</v>
      </c>
      <c r="E151" s="41"/>
      <c r="F151" s="220" t="s">
        <v>1168</v>
      </c>
      <c r="G151" s="41"/>
      <c r="H151" s="41"/>
      <c r="I151" s="221"/>
      <c r="J151" s="41"/>
      <c r="K151" s="41"/>
      <c r="L151" s="45"/>
      <c r="M151" s="222"/>
      <c r="N151" s="22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136</v>
      </c>
      <c r="AU151" s="18" t="s">
        <v>81</v>
      </c>
    </row>
    <row r="152" s="2" customFormat="1" ht="16.5" customHeight="1">
      <c r="A152" s="39"/>
      <c r="B152" s="40"/>
      <c r="C152" s="226" t="s">
        <v>73</v>
      </c>
      <c r="D152" s="226" t="s">
        <v>139</v>
      </c>
      <c r="E152" s="227" t="s">
        <v>1214</v>
      </c>
      <c r="F152" s="228" t="s">
        <v>1215</v>
      </c>
      <c r="G152" s="229" t="s">
        <v>939</v>
      </c>
      <c r="H152" s="230">
        <v>1</v>
      </c>
      <c r="I152" s="231"/>
      <c r="J152" s="232">
        <f>ROUND(I152*H152,2)</f>
        <v>0</v>
      </c>
      <c r="K152" s="233"/>
      <c r="L152" s="45"/>
      <c r="M152" s="234" t="s">
        <v>19</v>
      </c>
      <c r="N152" s="235" t="s">
        <v>44</v>
      </c>
      <c r="O152" s="85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7" t="s">
        <v>134</v>
      </c>
      <c r="AT152" s="217" t="s">
        <v>139</v>
      </c>
      <c r="AU152" s="217" t="s">
        <v>81</v>
      </c>
      <c r="AY152" s="18" t="s">
        <v>127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81</v>
      </c>
      <c r="BK152" s="218">
        <f>ROUND(I152*H152,2)</f>
        <v>0</v>
      </c>
      <c r="BL152" s="18" t="s">
        <v>134</v>
      </c>
      <c r="BM152" s="217" t="s">
        <v>730</v>
      </c>
    </row>
    <row r="153" s="2" customFormat="1">
      <c r="A153" s="39"/>
      <c r="B153" s="40"/>
      <c r="C153" s="41"/>
      <c r="D153" s="219" t="s">
        <v>136</v>
      </c>
      <c r="E153" s="41"/>
      <c r="F153" s="220" t="s">
        <v>1215</v>
      </c>
      <c r="G153" s="41"/>
      <c r="H153" s="41"/>
      <c r="I153" s="221"/>
      <c r="J153" s="41"/>
      <c r="K153" s="41"/>
      <c r="L153" s="45"/>
      <c r="M153" s="222"/>
      <c r="N153" s="22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136</v>
      </c>
      <c r="AU153" s="18" t="s">
        <v>81</v>
      </c>
    </row>
    <row r="154" s="2" customFormat="1" ht="16.5" customHeight="1">
      <c r="A154" s="39"/>
      <c r="B154" s="40"/>
      <c r="C154" s="226" t="s">
        <v>73</v>
      </c>
      <c r="D154" s="226" t="s">
        <v>139</v>
      </c>
      <c r="E154" s="227" t="s">
        <v>1216</v>
      </c>
      <c r="F154" s="228" t="s">
        <v>1217</v>
      </c>
      <c r="G154" s="229" t="s">
        <v>939</v>
      </c>
      <c r="H154" s="230">
        <v>4</v>
      </c>
      <c r="I154" s="231"/>
      <c r="J154" s="232">
        <f>ROUND(I154*H154,2)</f>
        <v>0</v>
      </c>
      <c r="K154" s="233"/>
      <c r="L154" s="45"/>
      <c r="M154" s="234" t="s">
        <v>19</v>
      </c>
      <c r="N154" s="235" t="s">
        <v>44</v>
      </c>
      <c r="O154" s="85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7" t="s">
        <v>134</v>
      </c>
      <c r="AT154" s="217" t="s">
        <v>139</v>
      </c>
      <c r="AU154" s="217" t="s">
        <v>81</v>
      </c>
      <c r="AY154" s="18" t="s">
        <v>127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81</v>
      </c>
      <c r="BK154" s="218">
        <f>ROUND(I154*H154,2)</f>
        <v>0</v>
      </c>
      <c r="BL154" s="18" t="s">
        <v>134</v>
      </c>
      <c r="BM154" s="217" t="s">
        <v>742</v>
      </c>
    </row>
    <row r="155" s="2" customFormat="1">
      <c r="A155" s="39"/>
      <c r="B155" s="40"/>
      <c r="C155" s="41"/>
      <c r="D155" s="219" t="s">
        <v>136</v>
      </c>
      <c r="E155" s="41"/>
      <c r="F155" s="220" t="s">
        <v>1217</v>
      </c>
      <c r="G155" s="41"/>
      <c r="H155" s="41"/>
      <c r="I155" s="221"/>
      <c r="J155" s="41"/>
      <c r="K155" s="41"/>
      <c r="L155" s="45"/>
      <c r="M155" s="222"/>
      <c r="N155" s="22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136</v>
      </c>
      <c r="AU155" s="18" t="s">
        <v>81</v>
      </c>
    </row>
    <row r="156" s="12" customFormat="1" ht="25.92" customHeight="1">
      <c r="A156" s="12"/>
      <c r="B156" s="190"/>
      <c r="C156" s="191"/>
      <c r="D156" s="192" t="s">
        <v>72</v>
      </c>
      <c r="E156" s="193" t="s">
        <v>966</v>
      </c>
      <c r="F156" s="193" t="s">
        <v>1218</v>
      </c>
      <c r="G156" s="191"/>
      <c r="H156" s="191"/>
      <c r="I156" s="194"/>
      <c r="J156" s="195">
        <f>BK156</f>
        <v>0</v>
      </c>
      <c r="K156" s="191"/>
      <c r="L156" s="196"/>
      <c r="M156" s="197"/>
      <c r="N156" s="198"/>
      <c r="O156" s="198"/>
      <c r="P156" s="199">
        <f>SUM(P157:P180)</f>
        <v>0</v>
      </c>
      <c r="Q156" s="198"/>
      <c r="R156" s="199">
        <f>SUM(R157:R180)</f>
        <v>0</v>
      </c>
      <c r="S156" s="198"/>
      <c r="T156" s="200">
        <f>SUM(T157:T180)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81</v>
      </c>
      <c r="AT156" s="202" t="s">
        <v>72</v>
      </c>
      <c r="AU156" s="202" t="s">
        <v>73</v>
      </c>
      <c r="AY156" s="201" t="s">
        <v>127</v>
      </c>
      <c r="BK156" s="203">
        <f>SUM(BK157:BK180)</f>
        <v>0</v>
      </c>
    </row>
    <row r="157" s="2" customFormat="1" ht="16.5" customHeight="1">
      <c r="A157" s="39"/>
      <c r="B157" s="40"/>
      <c r="C157" s="226" t="s">
        <v>73</v>
      </c>
      <c r="D157" s="226" t="s">
        <v>139</v>
      </c>
      <c r="E157" s="227" t="s">
        <v>1219</v>
      </c>
      <c r="F157" s="228" t="s">
        <v>1220</v>
      </c>
      <c r="G157" s="229" t="s">
        <v>939</v>
      </c>
      <c r="H157" s="230">
        <v>2</v>
      </c>
      <c r="I157" s="231"/>
      <c r="J157" s="232">
        <f>ROUND(I157*H157,2)</f>
        <v>0</v>
      </c>
      <c r="K157" s="233"/>
      <c r="L157" s="45"/>
      <c r="M157" s="234" t="s">
        <v>19</v>
      </c>
      <c r="N157" s="235" t="s">
        <v>44</v>
      </c>
      <c r="O157" s="85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7" t="s">
        <v>134</v>
      </c>
      <c r="AT157" s="217" t="s">
        <v>139</v>
      </c>
      <c r="AU157" s="217" t="s">
        <v>81</v>
      </c>
      <c r="AY157" s="18" t="s">
        <v>127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81</v>
      </c>
      <c r="BK157" s="218">
        <f>ROUND(I157*H157,2)</f>
        <v>0</v>
      </c>
      <c r="BL157" s="18" t="s">
        <v>134</v>
      </c>
      <c r="BM157" s="217" t="s">
        <v>754</v>
      </c>
    </row>
    <row r="158" s="2" customFormat="1">
      <c r="A158" s="39"/>
      <c r="B158" s="40"/>
      <c r="C158" s="41"/>
      <c r="D158" s="219" t="s">
        <v>136</v>
      </c>
      <c r="E158" s="41"/>
      <c r="F158" s="220" t="s">
        <v>1220</v>
      </c>
      <c r="G158" s="41"/>
      <c r="H158" s="41"/>
      <c r="I158" s="221"/>
      <c r="J158" s="41"/>
      <c r="K158" s="41"/>
      <c r="L158" s="45"/>
      <c r="M158" s="222"/>
      <c r="N158" s="22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81</v>
      </c>
    </row>
    <row r="159" s="2" customFormat="1" ht="16.5" customHeight="1">
      <c r="A159" s="39"/>
      <c r="B159" s="40"/>
      <c r="C159" s="226" t="s">
        <v>73</v>
      </c>
      <c r="D159" s="226" t="s">
        <v>139</v>
      </c>
      <c r="E159" s="227" t="s">
        <v>1221</v>
      </c>
      <c r="F159" s="228" t="s">
        <v>1222</v>
      </c>
      <c r="G159" s="229" t="s">
        <v>939</v>
      </c>
      <c r="H159" s="230">
        <v>2</v>
      </c>
      <c r="I159" s="231"/>
      <c r="J159" s="232">
        <f>ROUND(I159*H159,2)</f>
        <v>0</v>
      </c>
      <c r="K159" s="233"/>
      <c r="L159" s="45"/>
      <c r="M159" s="234" t="s">
        <v>19</v>
      </c>
      <c r="N159" s="235" t="s">
        <v>44</v>
      </c>
      <c r="O159" s="85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7" t="s">
        <v>134</v>
      </c>
      <c r="AT159" s="217" t="s">
        <v>139</v>
      </c>
      <c r="AU159" s="217" t="s">
        <v>81</v>
      </c>
      <c r="AY159" s="18" t="s">
        <v>127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81</v>
      </c>
      <c r="BK159" s="218">
        <f>ROUND(I159*H159,2)</f>
        <v>0</v>
      </c>
      <c r="BL159" s="18" t="s">
        <v>134</v>
      </c>
      <c r="BM159" s="217" t="s">
        <v>764</v>
      </c>
    </row>
    <row r="160" s="2" customFormat="1">
      <c r="A160" s="39"/>
      <c r="B160" s="40"/>
      <c r="C160" s="41"/>
      <c r="D160" s="219" t="s">
        <v>136</v>
      </c>
      <c r="E160" s="41"/>
      <c r="F160" s="220" t="s">
        <v>1222</v>
      </c>
      <c r="G160" s="41"/>
      <c r="H160" s="41"/>
      <c r="I160" s="221"/>
      <c r="J160" s="41"/>
      <c r="K160" s="41"/>
      <c r="L160" s="45"/>
      <c r="M160" s="222"/>
      <c r="N160" s="22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136</v>
      </c>
      <c r="AU160" s="18" t="s">
        <v>81</v>
      </c>
    </row>
    <row r="161" s="2" customFormat="1" ht="16.5" customHeight="1">
      <c r="A161" s="39"/>
      <c r="B161" s="40"/>
      <c r="C161" s="226" t="s">
        <v>73</v>
      </c>
      <c r="D161" s="226" t="s">
        <v>139</v>
      </c>
      <c r="E161" s="227" t="s">
        <v>1223</v>
      </c>
      <c r="F161" s="228" t="s">
        <v>1224</v>
      </c>
      <c r="G161" s="229" t="s">
        <v>1147</v>
      </c>
      <c r="H161" s="230">
        <v>1</v>
      </c>
      <c r="I161" s="231"/>
      <c r="J161" s="232">
        <f>ROUND(I161*H161,2)</f>
        <v>0</v>
      </c>
      <c r="K161" s="233"/>
      <c r="L161" s="45"/>
      <c r="M161" s="234" t="s">
        <v>19</v>
      </c>
      <c r="N161" s="235" t="s">
        <v>44</v>
      </c>
      <c r="O161" s="85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7" t="s">
        <v>134</v>
      </c>
      <c r="AT161" s="217" t="s">
        <v>139</v>
      </c>
      <c r="AU161" s="217" t="s">
        <v>81</v>
      </c>
      <c r="AY161" s="18" t="s">
        <v>127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81</v>
      </c>
      <c r="BK161" s="218">
        <f>ROUND(I161*H161,2)</f>
        <v>0</v>
      </c>
      <c r="BL161" s="18" t="s">
        <v>134</v>
      </c>
      <c r="BM161" s="217" t="s">
        <v>773</v>
      </c>
    </row>
    <row r="162" s="2" customFormat="1">
      <c r="A162" s="39"/>
      <c r="B162" s="40"/>
      <c r="C162" s="41"/>
      <c r="D162" s="219" t="s">
        <v>136</v>
      </c>
      <c r="E162" s="41"/>
      <c r="F162" s="220" t="s">
        <v>1224</v>
      </c>
      <c r="G162" s="41"/>
      <c r="H162" s="41"/>
      <c r="I162" s="221"/>
      <c r="J162" s="41"/>
      <c r="K162" s="41"/>
      <c r="L162" s="45"/>
      <c r="M162" s="222"/>
      <c r="N162" s="22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136</v>
      </c>
      <c r="AU162" s="18" t="s">
        <v>81</v>
      </c>
    </row>
    <row r="163" s="2" customFormat="1" ht="16.5" customHeight="1">
      <c r="A163" s="39"/>
      <c r="B163" s="40"/>
      <c r="C163" s="226" t="s">
        <v>73</v>
      </c>
      <c r="D163" s="226" t="s">
        <v>139</v>
      </c>
      <c r="E163" s="227" t="s">
        <v>1225</v>
      </c>
      <c r="F163" s="228" t="s">
        <v>1226</v>
      </c>
      <c r="G163" s="229" t="s">
        <v>1147</v>
      </c>
      <c r="H163" s="230">
        <v>1</v>
      </c>
      <c r="I163" s="231"/>
      <c r="J163" s="232">
        <f>ROUND(I163*H163,2)</f>
        <v>0</v>
      </c>
      <c r="K163" s="233"/>
      <c r="L163" s="45"/>
      <c r="M163" s="234" t="s">
        <v>19</v>
      </c>
      <c r="N163" s="235" t="s">
        <v>44</v>
      </c>
      <c r="O163" s="85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7" t="s">
        <v>134</v>
      </c>
      <c r="AT163" s="217" t="s">
        <v>139</v>
      </c>
      <c r="AU163" s="217" t="s">
        <v>81</v>
      </c>
      <c r="AY163" s="18" t="s">
        <v>127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81</v>
      </c>
      <c r="BK163" s="218">
        <f>ROUND(I163*H163,2)</f>
        <v>0</v>
      </c>
      <c r="BL163" s="18" t="s">
        <v>134</v>
      </c>
      <c r="BM163" s="217" t="s">
        <v>783</v>
      </c>
    </row>
    <row r="164" s="2" customFormat="1">
      <c r="A164" s="39"/>
      <c r="B164" s="40"/>
      <c r="C164" s="41"/>
      <c r="D164" s="219" t="s">
        <v>136</v>
      </c>
      <c r="E164" s="41"/>
      <c r="F164" s="220" t="s">
        <v>1226</v>
      </c>
      <c r="G164" s="41"/>
      <c r="H164" s="41"/>
      <c r="I164" s="221"/>
      <c r="J164" s="41"/>
      <c r="K164" s="41"/>
      <c r="L164" s="45"/>
      <c r="M164" s="222"/>
      <c r="N164" s="22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81</v>
      </c>
    </row>
    <row r="165" s="2" customFormat="1" ht="16.5" customHeight="1">
      <c r="A165" s="39"/>
      <c r="B165" s="40"/>
      <c r="C165" s="226" t="s">
        <v>73</v>
      </c>
      <c r="D165" s="226" t="s">
        <v>139</v>
      </c>
      <c r="E165" s="227" t="s">
        <v>1227</v>
      </c>
      <c r="F165" s="228" t="s">
        <v>1228</v>
      </c>
      <c r="G165" s="229" t="s">
        <v>1147</v>
      </c>
      <c r="H165" s="230">
        <v>1</v>
      </c>
      <c r="I165" s="231"/>
      <c r="J165" s="232">
        <f>ROUND(I165*H165,2)</f>
        <v>0</v>
      </c>
      <c r="K165" s="233"/>
      <c r="L165" s="45"/>
      <c r="M165" s="234" t="s">
        <v>19</v>
      </c>
      <c r="N165" s="235" t="s">
        <v>44</v>
      </c>
      <c r="O165" s="85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7" t="s">
        <v>134</v>
      </c>
      <c r="AT165" s="217" t="s">
        <v>139</v>
      </c>
      <c r="AU165" s="217" t="s">
        <v>81</v>
      </c>
      <c r="AY165" s="18" t="s">
        <v>127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81</v>
      </c>
      <c r="BK165" s="218">
        <f>ROUND(I165*H165,2)</f>
        <v>0</v>
      </c>
      <c r="BL165" s="18" t="s">
        <v>134</v>
      </c>
      <c r="BM165" s="217" t="s">
        <v>793</v>
      </c>
    </row>
    <row r="166" s="2" customFormat="1">
      <c r="A166" s="39"/>
      <c r="B166" s="40"/>
      <c r="C166" s="41"/>
      <c r="D166" s="219" t="s">
        <v>136</v>
      </c>
      <c r="E166" s="41"/>
      <c r="F166" s="220" t="s">
        <v>1228</v>
      </c>
      <c r="G166" s="41"/>
      <c r="H166" s="41"/>
      <c r="I166" s="221"/>
      <c r="J166" s="41"/>
      <c r="K166" s="41"/>
      <c r="L166" s="45"/>
      <c r="M166" s="222"/>
      <c r="N166" s="22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136</v>
      </c>
      <c r="AU166" s="18" t="s">
        <v>81</v>
      </c>
    </row>
    <row r="167" s="2" customFormat="1" ht="16.5" customHeight="1">
      <c r="A167" s="39"/>
      <c r="B167" s="40"/>
      <c r="C167" s="226" t="s">
        <v>73</v>
      </c>
      <c r="D167" s="226" t="s">
        <v>139</v>
      </c>
      <c r="E167" s="227" t="s">
        <v>1229</v>
      </c>
      <c r="F167" s="228" t="s">
        <v>1230</v>
      </c>
      <c r="G167" s="229" t="s">
        <v>1147</v>
      </c>
      <c r="H167" s="230">
        <v>1</v>
      </c>
      <c r="I167" s="231"/>
      <c r="J167" s="232">
        <f>ROUND(I167*H167,2)</f>
        <v>0</v>
      </c>
      <c r="K167" s="233"/>
      <c r="L167" s="45"/>
      <c r="M167" s="234" t="s">
        <v>19</v>
      </c>
      <c r="N167" s="235" t="s">
        <v>44</v>
      </c>
      <c r="O167" s="85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7" t="s">
        <v>134</v>
      </c>
      <c r="AT167" s="217" t="s">
        <v>139</v>
      </c>
      <c r="AU167" s="217" t="s">
        <v>81</v>
      </c>
      <c r="AY167" s="18" t="s">
        <v>127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81</v>
      </c>
      <c r="BK167" s="218">
        <f>ROUND(I167*H167,2)</f>
        <v>0</v>
      </c>
      <c r="BL167" s="18" t="s">
        <v>134</v>
      </c>
      <c r="BM167" s="217" t="s">
        <v>805</v>
      </c>
    </row>
    <row r="168" s="2" customFormat="1">
      <c r="A168" s="39"/>
      <c r="B168" s="40"/>
      <c r="C168" s="41"/>
      <c r="D168" s="219" t="s">
        <v>136</v>
      </c>
      <c r="E168" s="41"/>
      <c r="F168" s="220" t="s">
        <v>1230</v>
      </c>
      <c r="G168" s="41"/>
      <c r="H168" s="41"/>
      <c r="I168" s="221"/>
      <c r="J168" s="41"/>
      <c r="K168" s="41"/>
      <c r="L168" s="45"/>
      <c r="M168" s="222"/>
      <c r="N168" s="223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81</v>
      </c>
    </row>
    <row r="169" s="2" customFormat="1" ht="16.5" customHeight="1">
      <c r="A169" s="39"/>
      <c r="B169" s="40"/>
      <c r="C169" s="226" t="s">
        <v>73</v>
      </c>
      <c r="D169" s="226" t="s">
        <v>139</v>
      </c>
      <c r="E169" s="227" t="s">
        <v>1231</v>
      </c>
      <c r="F169" s="228" t="s">
        <v>1232</v>
      </c>
      <c r="G169" s="229" t="s">
        <v>1147</v>
      </c>
      <c r="H169" s="230">
        <v>1</v>
      </c>
      <c r="I169" s="231"/>
      <c r="J169" s="232">
        <f>ROUND(I169*H169,2)</f>
        <v>0</v>
      </c>
      <c r="K169" s="233"/>
      <c r="L169" s="45"/>
      <c r="M169" s="234" t="s">
        <v>19</v>
      </c>
      <c r="N169" s="235" t="s">
        <v>44</v>
      </c>
      <c r="O169" s="85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134</v>
      </c>
      <c r="AT169" s="217" t="s">
        <v>139</v>
      </c>
      <c r="AU169" s="217" t="s">
        <v>81</v>
      </c>
      <c r="AY169" s="18" t="s">
        <v>127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81</v>
      </c>
      <c r="BK169" s="218">
        <f>ROUND(I169*H169,2)</f>
        <v>0</v>
      </c>
      <c r="BL169" s="18" t="s">
        <v>134</v>
      </c>
      <c r="BM169" s="217" t="s">
        <v>819</v>
      </c>
    </row>
    <row r="170" s="2" customFormat="1">
      <c r="A170" s="39"/>
      <c r="B170" s="40"/>
      <c r="C170" s="41"/>
      <c r="D170" s="219" t="s">
        <v>136</v>
      </c>
      <c r="E170" s="41"/>
      <c r="F170" s="220" t="s">
        <v>1232</v>
      </c>
      <c r="G170" s="41"/>
      <c r="H170" s="41"/>
      <c r="I170" s="221"/>
      <c r="J170" s="41"/>
      <c r="K170" s="41"/>
      <c r="L170" s="45"/>
      <c r="M170" s="222"/>
      <c r="N170" s="22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136</v>
      </c>
      <c r="AU170" s="18" t="s">
        <v>81</v>
      </c>
    </row>
    <row r="171" s="2" customFormat="1" ht="16.5" customHeight="1">
      <c r="A171" s="39"/>
      <c r="B171" s="40"/>
      <c r="C171" s="226" t="s">
        <v>73</v>
      </c>
      <c r="D171" s="226" t="s">
        <v>139</v>
      </c>
      <c r="E171" s="227" t="s">
        <v>1233</v>
      </c>
      <c r="F171" s="228" t="s">
        <v>1234</v>
      </c>
      <c r="G171" s="229" t="s">
        <v>1147</v>
      </c>
      <c r="H171" s="230">
        <v>1</v>
      </c>
      <c r="I171" s="231"/>
      <c r="J171" s="232">
        <f>ROUND(I171*H171,2)</f>
        <v>0</v>
      </c>
      <c r="K171" s="233"/>
      <c r="L171" s="45"/>
      <c r="M171" s="234" t="s">
        <v>19</v>
      </c>
      <c r="N171" s="235" t="s">
        <v>44</v>
      </c>
      <c r="O171" s="85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7" t="s">
        <v>134</v>
      </c>
      <c r="AT171" s="217" t="s">
        <v>139</v>
      </c>
      <c r="AU171" s="217" t="s">
        <v>81</v>
      </c>
      <c r="AY171" s="18" t="s">
        <v>127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81</v>
      </c>
      <c r="BK171" s="218">
        <f>ROUND(I171*H171,2)</f>
        <v>0</v>
      </c>
      <c r="BL171" s="18" t="s">
        <v>134</v>
      </c>
      <c r="BM171" s="217" t="s">
        <v>829</v>
      </c>
    </row>
    <row r="172" s="2" customFormat="1">
      <c r="A172" s="39"/>
      <c r="B172" s="40"/>
      <c r="C172" s="41"/>
      <c r="D172" s="219" t="s">
        <v>136</v>
      </c>
      <c r="E172" s="41"/>
      <c r="F172" s="220" t="s">
        <v>1234</v>
      </c>
      <c r="G172" s="41"/>
      <c r="H172" s="41"/>
      <c r="I172" s="221"/>
      <c r="J172" s="41"/>
      <c r="K172" s="41"/>
      <c r="L172" s="45"/>
      <c r="M172" s="222"/>
      <c r="N172" s="22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81</v>
      </c>
    </row>
    <row r="173" s="2" customFormat="1" ht="16.5" customHeight="1">
      <c r="A173" s="39"/>
      <c r="B173" s="40"/>
      <c r="C173" s="226" t="s">
        <v>73</v>
      </c>
      <c r="D173" s="226" t="s">
        <v>139</v>
      </c>
      <c r="E173" s="227" t="s">
        <v>1235</v>
      </c>
      <c r="F173" s="228" t="s">
        <v>1236</v>
      </c>
      <c r="G173" s="229" t="s">
        <v>1147</v>
      </c>
      <c r="H173" s="230">
        <v>1</v>
      </c>
      <c r="I173" s="231"/>
      <c r="J173" s="232">
        <f>ROUND(I173*H173,2)</f>
        <v>0</v>
      </c>
      <c r="K173" s="233"/>
      <c r="L173" s="45"/>
      <c r="M173" s="234" t="s">
        <v>19</v>
      </c>
      <c r="N173" s="235" t="s">
        <v>44</v>
      </c>
      <c r="O173" s="85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7" t="s">
        <v>134</v>
      </c>
      <c r="AT173" s="217" t="s">
        <v>139</v>
      </c>
      <c r="AU173" s="217" t="s">
        <v>81</v>
      </c>
      <c r="AY173" s="18" t="s">
        <v>127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81</v>
      </c>
      <c r="BK173" s="218">
        <f>ROUND(I173*H173,2)</f>
        <v>0</v>
      </c>
      <c r="BL173" s="18" t="s">
        <v>134</v>
      </c>
      <c r="BM173" s="217" t="s">
        <v>839</v>
      </c>
    </row>
    <row r="174" s="2" customFormat="1">
      <c r="A174" s="39"/>
      <c r="B174" s="40"/>
      <c r="C174" s="41"/>
      <c r="D174" s="219" t="s">
        <v>136</v>
      </c>
      <c r="E174" s="41"/>
      <c r="F174" s="220" t="s">
        <v>1236</v>
      </c>
      <c r="G174" s="41"/>
      <c r="H174" s="41"/>
      <c r="I174" s="221"/>
      <c r="J174" s="41"/>
      <c r="K174" s="41"/>
      <c r="L174" s="45"/>
      <c r="M174" s="222"/>
      <c r="N174" s="223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136</v>
      </c>
      <c r="AU174" s="18" t="s">
        <v>81</v>
      </c>
    </row>
    <row r="175" s="2" customFormat="1" ht="24.15" customHeight="1">
      <c r="A175" s="39"/>
      <c r="B175" s="40"/>
      <c r="C175" s="226" t="s">
        <v>73</v>
      </c>
      <c r="D175" s="226" t="s">
        <v>139</v>
      </c>
      <c r="E175" s="227" t="s">
        <v>1237</v>
      </c>
      <c r="F175" s="228" t="s">
        <v>1238</v>
      </c>
      <c r="G175" s="229" t="s">
        <v>1147</v>
      </c>
      <c r="H175" s="230">
        <v>1</v>
      </c>
      <c r="I175" s="231"/>
      <c r="J175" s="232">
        <f>ROUND(I175*H175,2)</f>
        <v>0</v>
      </c>
      <c r="K175" s="233"/>
      <c r="L175" s="45"/>
      <c r="M175" s="234" t="s">
        <v>19</v>
      </c>
      <c r="N175" s="235" t="s">
        <v>44</v>
      </c>
      <c r="O175" s="85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7" t="s">
        <v>134</v>
      </c>
      <c r="AT175" s="217" t="s">
        <v>139</v>
      </c>
      <c r="AU175" s="217" t="s">
        <v>81</v>
      </c>
      <c r="AY175" s="18" t="s">
        <v>127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81</v>
      </c>
      <c r="BK175" s="218">
        <f>ROUND(I175*H175,2)</f>
        <v>0</v>
      </c>
      <c r="BL175" s="18" t="s">
        <v>134</v>
      </c>
      <c r="BM175" s="217" t="s">
        <v>849</v>
      </c>
    </row>
    <row r="176" s="2" customFormat="1">
      <c r="A176" s="39"/>
      <c r="B176" s="40"/>
      <c r="C176" s="41"/>
      <c r="D176" s="219" t="s">
        <v>136</v>
      </c>
      <c r="E176" s="41"/>
      <c r="F176" s="220" t="s">
        <v>1238</v>
      </c>
      <c r="G176" s="41"/>
      <c r="H176" s="41"/>
      <c r="I176" s="221"/>
      <c r="J176" s="41"/>
      <c r="K176" s="41"/>
      <c r="L176" s="45"/>
      <c r="M176" s="222"/>
      <c r="N176" s="22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136</v>
      </c>
      <c r="AU176" s="18" t="s">
        <v>81</v>
      </c>
    </row>
    <row r="177" s="2" customFormat="1" ht="16.5" customHeight="1">
      <c r="A177" s="39"/>
      <c r="B177" s="40"/>
      <c r="C177" s="226" t="s">
        <v>73</v>
      </c>
      <c r="D177" s="226" t="s">
        <v>139</v>
      </c>
      <c r="E177" s="227" t="s">
        <v>1239</v>
      </c>
      <c r="F177" s="228" t="s">
        <v>1240</v>
      </c>
      <c r="G177" s="229" t="s">
        <v>1147</v>
      </c>
      <c r="H177" s="230">
        <v>1</v>
      </c>
      <c r="I177" s="231"/>
      <c r="J177" s="232">
        <f>ROUND(I177*H177,2)</f>
        <v>0</v>
      </c>
      <c r="K177" s="233"/>
      <c r="L177" s="45"/>
      <c r="M177" s="234" t="s">
        <v>19</v>
      </c>
      <c r="N177" s="235" t="s">
        <v>44</v>
      </c>
      <c r="O177" s="85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134</v>
      </c>
      <c r="AT177" s="217" t="s">
        <v>139</v>
      </c>
      <c r="AU177" s="217" t="s">
        <v>81</v>
      </c>
      <c r="AY177" s="18" t="s">
        <v>127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81</v>
      </c>
      <c r="BK177" s="218">
        <f>ROUND(I177*H177,2)</f>
        <v>0</v>
      </c>
      <c r="BL177" s="18" t="s">
        <v>134</v>
      </c>
      <c r="BM177" s="217" t="s">
        <v>858</v>
      </c>
    </row>
    <row r="178" s="2" customFormat="1">
      <c r="A178" s="39"/>
      <c r="B178" s="40"/>
      <c r="C178" s="41"/>
      <c r="D178" s="219" t="s">
        <v>136</v>
      </c>
      <c r="E178" s="41"/>
      <c r="F178" s="220" t="s">
        <v>1240</v>
      </c>
      <c r="G178" s="41"/>
      <c r="H178" s="41"/>
      <c r="I178" s="221"/>
      <c r="J178" s="41"/>
      <c r="K178" s="41"/>
      <c r="L178" s="45"/>
      <c r="M178" s="222"/>
      <c r="N178" s="22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136</v>
      </c>
      <c r="AU178" s="18" t="s">
        <v>81</v>
      </c>
    </row>
    <row r="179" s="2" customFormat="1" ht="16.5" customHeight="1">
      <c r="A179" s="39"/>
      <c r="B179" s="40"/>
      <c r="C179" s="226" t="s">
        <v>73</v>
      </c>
      <c r="D179" s="226" t="s">
        <v>139</v>
      </c>
      <c r="E179" s="227" t="s">
        <v>1241</v>
      </c>
      <c r="F179" s="228" t="s">
        <v>1242</v>
      </c>
      <c r="G179" s="229" t="s">
        <v>1147</v>
      </c>
      <c r="H179" s="230">
        <v>1</v>
      </c>
      <c r="I179" s="231"/>
      <c r="J179" s="232">
        <f>ROUND(I179*H179,2)</f>
        <v>0</v>
      </c>
      <c r="K179" s="233"/>
      <c r="L179" s="45"/>
      <c r="M179" s="234" t="s">
        <v>19</v>
      </c>
      <c r="N179" s="235" t="s">
        <v>44</v>
      </c>
      <c r="O179" s="85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7" t="s">
        <v>134</v>
      </c>
      <c r="AT179" s="217" t="s">
        <v>139</v>
      </c>
      <c r="AU179" s="217" t="s">
        <v>81</v>
      </c>
      <c r="AY179" s="18" t="s">
        <v>127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81</v>
      </c>
      <c r="BK179" s="218">
        <f>ROUND(I179*H179,2)</f>
        <v>0</v>
      </c>
      <c r="BL179" s="18" t="s">
        <v>134</v>
      </c>
      <c r="BM179" s="217" t="s">
        <v>870</v>
      </c>
    </row>
    <row r="180" s="2" customFormat="1">
      <c r="A180" s="39"/>
      <c r="B180" s="40"/>
      <c r="C180" s="41"/>
      <c r="D180" s="219" t="s">
        <v>136</v>
      </c>
      <c r="E180" s="41"/>
      <c r="F180" s="220" t="s">
        <v>1242</v>
      </c>
      <c r="G180" s="41"/>
      <c r="H180" s="41"/>
      <c r="I180" s="221"/>
      <c r="J180" s="41"/>
      <c r="K180" s="41"/>
      <c r="L180" s="45"/>
      <c r="M180" s="260"/>
      <c r="N180" s="261"/>
      <c r="O180" s="262"/>
      <c r="P180" s="262"/>
      <c r="Q180" s="262"/>
      <c r="R180" s="262"/>
      <c r="S180" s="262"/>
      <c r="T180" s="26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136</v>
      </c>
      <c r="AU180" s="18" t="s">
        <v>81</v>
      </c>
    </row>
    <row r="181" s="2" customFormat="1" ht="6.96" customHeight="1">
      <c r="A181" s="39"/>
      <c r="B181" s="60"/>
      <c r="C181" s="61"/>
      <c r="D181" s="61"/>
      <c r="E181" s="61"/>
      <c r="F181" s="61"/>
      <c r="G181" s="61"/>
      <c r="H181" s="61"/>
      <c r="I181" s="61"/>
      <c r="J181" s="61"/>
      <c r="K181" s="61"/>
      <c r="L181" s="45"/>
      <c r="M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</row>
  </sheetData>
  <sheetProtection sheet="1" autoFilter="0" formatColumns="0" formatRows="0" objects="1" scenarios="1" spinCount="100000" saltValue="j59lI3Vp7+jXlhs9/igh8V6lVqVct5ZDDTfazzuYnnZtGKYvV1e6MGHM/h59RLEjB1pq/zKJApmzFFBcJHohvQ==" hashValue="DxgOlP3Tooh97OWdl0+0+5DY0JDwod6dN1d7daw+TxSknZd5bI2LW7F32mCv+3ArV8Fth4w8j27Czc4GIQkwpQ==" algorithmName="SHA-512" password="CC35"/>
  <autoFilter ref="C81:K18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9"/>
      <c r="C3" s="130"/>
      <c r="D3" s="130"/>
      <c r="E3" s="130"/>
      <c r="F3" s="130"/>
      <c r="G3" s="130"/>
      <c r="H3" s="21"/>
    </row>
    <row r="4" s="1" customFormat="1" ht="24.96" customHeight="1">
      <c r="B4" s="21"/>
      <c r="C4" s="131" t="s">
        <v>1243</v>
      </c>
      <c r="H4" s="21"/>
    </row>
    <row r="5" s="1" customFormat="1" ht="12" customHeight="1">
      <c r="B5" s="21"/>
      <c r="C5" s="275" t="s">
        <v>13</v>
      </c>
      <c r="D5" s="141" t="s">
        <v>14</v>
      </c>
      <c r="E5" s="1"/>
      <c r="F5" s="1"/>
      <c r="H5" s="21"/>
    </row>
    <row r="6" s="1" customFormat="1" ht="36.96" customHeight="1">
      <c r="B6" s="21"/>
      <c r="C6" s="276" t="s">
        <v>16</v>
      </c>
      <c r="D6" s="277" t="s">
        <v>17</v>
      </c>
      <c r="E6" s="1"/>
      <c r="F6" s="1"/>
      <c r="H6" s="21"/>
    </row>
    <row r="7" s="1" customFormat="1" ht="16.5" customHeight="1">
      <c r="B7" s="21"/>
      <c r="C7" s="133" t="s">
        <v>23</v>
      </c>
      <c r="D7" s="138" t="str">
        <f>'Rekapitulace stavby'!AN8</f>
        <v>30. 11. 2021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8"/>
      <c r="B9" s="278"/>
      <c r="C9" s="279" t="s">
        <v>54</v>
      </c>
      <c r="D9" s="280" t="s">
        <v>55</v>
      </c>
      <c r="E9" s="280" t="s">
        <v>114</v>
      </c>
      <c r="F9" s="281" t="s">
        <v>1244</v>
      </c>
      <c r="G9" s="178"/>
      <c r="H9" s="278"/>
    </row>
    <row r="10" s="2" customFormat="1" ht="26.4" customHeight="1">
      <c r="A10" s="39"/>
      <c r="B10" s="45"/>
      <c r="C10" s="282" t="s">
        <v>1245</v>
      </c>
      <c r="D10" s="282" t="s">
        <v>79</v>
      </c>
      <c r="E10" s="39"/>
      <c r="F10" s="39"/>
      <c r="G10" s="39"/>
      <c r="H10" s="45"/>
    </row>
    <row r="11" s="2" customFormat="1" ht="16.8" customHeight="1">
      <c r="A11" s="39"/>
      <c r="B11" s="45"/>
      <c r="C11" s="283" t="s">
        <v>1246</v>
      </c>
      <c r="D11" s="284" t="s">
        <v>1247</v>
      </c>
      <c r="E11" s="285" t="s">
        <v>19</v>
      </c>
      <c r="F11" s="286">
        <v>9.1349999999999998</v>
      </c>
      <c r="G11" s="39"/>
      <c r="H11" s="45"/>
    </row>
    <row r="12" s="2" customFormat="1" ht="7.44" customHeight="1">
      <c r="A12" s="39"/>
      <c r="B12" s="157"/>
      <c r="C12" s="158"/>
      <c r="D12" s="158"/>
      <c r="E12" s="158"/>
      <c r="F12" s="158"/>
      <c r="G12" s="158"/>
      <c r="H12" s="45"/>
    </row>
    <row r="13" s="2" customFormat="1">
      <c r="A13" s="39"/>
      <c r="B13" s="39"/>
      <c r="C13" s="39"/>
      <c r="D13" s="39"/>
      <c r="E13" s="39"/>
      <c r="F13" s="39"/>
      <c r="G13" s="39"/>
      <c r="H13" s="39"/>
    </row>
  </sheetData>
  <sheetProtection sheet="1" formatColumns="0" formatRows="0" objects="1" scenarios="1" spinCount="100000" saltValue="umRuaP/zQDR+Uqfubr3syZg6zate+eZW3MKm7QJR8COF7xRV+JrCtFCXP2i7PppxyAUDw2xsha8NHyWZCphSGg==" hashValue="2+kJM1DksR22Lm/0PBuAJMFMy2kSaFoFxliPHE0/8jRMX1o41pZDgoOjyzAp3gPuwPbIpBDvtOrwrHLzhJeCJ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6" customFormat="1" ht="45" customHeight="1">
      <c r="B3" s="291"/>
      <c r="C3" s="292" t="s">
        <v>1248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1249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1250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1251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1252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1253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1254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1255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1256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1257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1258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80</v>
      </c>
      <c r="F18" s="298" t="s">
        <v>1259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1260</v>
      </c>
      <c r="F19" s="298" t="s">
        <v>1261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1262</v>
      </c>
      <c r="F20" s="298" t="s">
        <v>1263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1264</v>
      </c>
      <c r="F21" s="298" t="s">
        <v>1265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1266</v>
      </c>
      <c r="F22" s="298" t="s">
        <v>1267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1268</v>
      </c>
      <c r="F23" s="298" t="s">
        <v>1269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1270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1271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1272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1273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1274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1275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1276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1277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1278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113</v>
      </c>
      <c r="F36" s="298"/>
      <c r="G36" s="298" t="s">
        <v>1279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1280</v>
      </c>
      <c r="F37" s="298"/>
      <c r="G37" s="298" t="s">
        <v>1281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54</v>
      </c>
      <c r="F38" s="298"/>
      <c r="G38" s="298" t="s">
        <v>1282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55</v>
      </c>
      <c r="F39" s="298"/>
      <c r="G39" s="298" t="s">
        <v>1283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114</v>
      </c>
      <c r="F40" s="298"/>
      <c r="G40" s="298" t="s">
        <v>1284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115</v>
      </c>
      <c r="F41" s="298"/>
      <c r="G41" s="298" t="s">
        <v>1285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1286</v>
      </c>
      <c r="F42" s="298"/>
      <c r="G42" s="298" t="s">
        <v>1287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1288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1289</v>
      </c>
      <c r="F44" s="298"/>
      <c r="G44" s="298" t="s">
        <v>1290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117</v>
      </c>
      <c r="F45" s="298"/>
      <c r="G45" s="298" t="s">
        <v>1291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1292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1293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1294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1295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1296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1297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1298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1299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1300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1301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1302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1303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1304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1305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1306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1307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1308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1309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1310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1311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1312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1313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1314</v>
      </c>
      <c r="D76" s="316"/>
      <c r="E76" s="316"/>
      <c r="F76" s="316" t="s">
        <v>1315</v>
      </c>
      <c r="G76" s="317"/>
      <c r="H76" s="316" t="s">
        <v>55</v>
      </c>
      <c r="I76" s="316" t="s">
        <v>58</v>
      </c>
      <c r="J76" s="316" t="s">
        <v>1316</v>
      </c>
      <c r="K76" s="315"/>
    </row>
    <row r="77" s="1" customFormat="1" ht="17.25" customHeight="1">
      <c r="B77" s="313"/>
      <c r="C77" s="318" t="s">
        <v>1317</v>
      </c>
      <c r="D77" s="318"/>
      <c r="E77" s="318"/>
      <c r="F77" s="319" t="s">
        <v>1318</v>
      </c>
      <c r="G77" s="320"/>
      <c r="H77" s="318"/>
      <c r="I77" s="318"/>
      <c r="J77" s="318" t="s">
        <v>1319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54</v>
      </c>
      <c r="D79" s="323"/>
      <c r="E79" s="323"/>
      <c r="F79" s="324" t="s">
        <v>1320</v>
      </c>
      <c r="G79" s="325"/>
      <c r="H79" s="301" t="s">
        <v>1321</v>
      </c>
      <c r="I79" s="301" t="s">
        <v>1322</v>
      </c>
      <c r="J79" s="301">
        <v>20</v>
      </c>
      <c r="K79" s="315"/>
    </row>
    <row r="80" s="1" customFormat="1" ht="15" customHeight="1">
      <c r="B80" s="313"/>
      <c r="C80" s="301" t="s">
        <v>79</v>
      </c>
      <c r="D80" s="301"/>
      <c r="E80" s="301"/>
      <c r="F80" s="324" t="s">
        <v>1320</v>
      </c>
      <c r="G80" s="325"/>
      <c r="H80" s="301" t="s">
        <v>1323</v>
      </c>
      <c r="I80" s="301" t="s">
        <v>1322</v>
      </c>
      <c r="J80" s="301">
        <v>120</v>
      </c>
      <c r="K80" s="315"/>
    </row>
    <row r="81" s="1" customFormat="1" ht="15" customHeight="1">
      <c r="B81" s="326"/>
      <c r="C81" s="301" t="s">
        <v>1324</v>
      </c>
      <c r="D81" s="301"/>
      <c r="E81" s="301"/>
      <c r="F81" s="324" t="s">
        <v>1325</v>
      </c>
      <c r="G81" s="325"/>
      <c r="H81" s="301" t="s">
        <v>1326</v>
      </c>
      <c r="I81" s="301" t="s">
        <v>1322</v>
      </c>
      <c r="J81" s="301">
        <v>50</v>
      </c>
      <c r="K81" s="315"/>
    </row>
    <row r="82" s="1" customFormat="1" ht="15" customHeight="1">
      <c r="B82" s="326"/>
      <c r="C82" s="301" t="s">
        <v>1327</v>
      </c>
      <c r="D82" s="301"/>
      <c r="E82" s="301"/>
      <c r="F82" s="324" t="s">
        <v>1320</v>
      </c>
      <c r="G82" s="325"/>
      <c r="H82" s="301" t="s">
        <v>1328</v>
      </c>
      <c r="I82" s="301" t="s">
        <v>1329</v>
      </c>
      <c r="J82" s="301"/>
      <c r="K82" s="315"/>
    </row>
    <row r="83" s="1" customFormat="1" ht="15" customHeight="1">
      <c r="B83" s="326"/>
      <c r="C83" s="327" t="s">
        <v>1330</v>
      </c>
      <c r="D83" s="327"/>
      <c r="E83" s="327"/>
      <c r="F83" s="328" t="s">
        <v>1325</v>
      </c>
      <c r="G83" s="327"/>
      <c r="H83" s="327" t="s">
        <v>1331</v>
      </c>
      <c r="I83" s="327" t="s">
        <v>1322</v>
      </c>
      <c r="J83" s="327">
        <v>15</v>
      </c>
      <c r="K83" s="315"/>
    </row>
    <row r="84" s="1" customFormat="1" ht="15" customHeight="1">
      <c r="B84" s="326"/>
      <c r="C84" s="327" t="s">
        <v>1332</v>
      </c>
      <c r="D84" s="327"/>
      <c r="E84" s="327"/>
      <c r="F84" s="328" t="s">
        <v>1325</v>
      </c>
      <c r="G84" s="327"/>
      <c r="H84" s="327" t="s">
        <v>1333</v>
      </c>
      <c r="I84" s="327" t="s">
        <v>1322</v>
      </c>
      <c r="J84" s="327">
        <v>15</v>
      </c>
      <c r="K84" s="315"/>
    </row>
    <row r="85" s="1" customFormat="1" ht="15" customHeight="1">
      <c r="B85" s="326"/>
      <c r="C85" s="327" t="s">
        <v>1334</v>
      </c>
      <c r="D85" s="327"/>
      <c r="E85" s="327"/>
      <c r="F85" s="328" t="s">
        <v>1325</v>
      </c>
      <c r="G85" s="327"/>
      <c r="H85" s="327" t="s">
        <v>1335</v>
      </c>
      <c r="I85" s="327" t="s">
        <v>1322</v>
      </c>
      <c r="J85" s="327">
        <v>20</v>
      </c>
      <c r="K85" s="315"/>
    </row>
    <row r="86" s="1" customFormat="1" ht="15" customHeight="1">
      <c r="B86" s="326"/>
      <c r="C86" s="327" t="s">
        <v>1336</v>
      </c>
      <c r="D86" s="327"/>
      <c r="E86" s="327"/>
      <c r="F86" s="328" t="s">
        <v>1325</v>
      </c>
      <c r="G86" s="327"/>
      <c r="H86" s="327" t="s">
        <v>1337</v>
      </c>
      <c r="I86" s="327" t="s">
        <v>1322</v>
      </c>
      <c r="J86" s="327">
        <v>20</v>
      </c>
      <c r="K86" s="315"/>
    </row>
    <row r="87" s="1" customFormat="1" ht="15" customHeight="1">
      <c r="B87" s="326"/>
      <c r="C87" s="301" t="s">
        <v>1338</v>
      </c>
      <c r="D87" s="301"/>
      <c r="E87" s="301"/>
      <c r="F87" s="324" t="s">
        <v>1325</v>
      </c>
      <c r="G87" s="325"/>
      <c r="H87" s="301" t="s">
        <v>1339</v>
      </c>
      <c r="I87" s="301" t="s">
        <v>1322</v>
      </c>
      <c r="J87" s="301">
        <v>50</v>
      </c>
      <c r="K87" s="315"/>
    </row>
    <row r="88" s="1" customFormat="1" ht="15" customHeight="1">
      <c r="B88" s="326"/>
      <c r="C88" s="301" t="s">
        <v>1340</v>
      </c>
      <c r="D88" s="301"/>
      <c r="E88" s="301"/>
      <c r="F88" s="324" t="s">
        <v>1325</v>
      </c>
      <c r="G88" s="325"/>
      <c r="H88" s="301" t="s">
        <v>1341</v>
      </c>
      <c r="I88" s="301" t="s">
        <v>1322</v>
      </c>
      <c r="J88" s="301">
        <v>20</v>
      </c>
      <c r="K88" s="315"/>
    </row>
    <row r="89" s="1" customFormat="1" ht="15" customHeight="1">
      <c r="B89" s="326"/>
      <c r="C89" s="301" t="s">
        <v>1342</v>
      </c>
      <c r="D89" s="301"/>
      <c r="E89" s="301"/>
      <c r="F89" s="324" t="s">
        <v>1325</v>
      </c>
      <c r="G89" s="325"/>
      <c r="H89" s="301" t="s">
        <v>1343</v>
      </c>
      <c r="I89" s="301" t="s">
        <v>1322</v>
      </c>
      <c r="J89" s="301">
        <v>20</v>
      </c>
      <c r="K89" s="315"/>
    </row>
    <row r="90" s="1" customFormat="1" ht="15" customHeight="1">
      <c r="B90" s="326"/>
      <c r="C90" s="301" t="s">
        <v>1344</v>
      </c>
      <c r="D90" s="301"/>
      <c r="E90" s="301"/>
      <c r="F90" s="324" t="s">
        <v>1325</v>
      </c>
      <c r="G90" s="325"/>
      <c r="H90" s="301" t="s">
        <v>1345</v>
      </c>
      <c r="I90" s="301" t="s">
        <v>1322</v>
      </c>
      <c r="J90" s="301">
        <v>50</v>
      </c>
      <c r="K90" s="315"/>
    </row>
    <row r="91" s="1" customFormat="1" ht="15" customHeight="1">
      <c r="B91" s="326"/>
      <c r="C91" s="301" t="s">
        <v>1346</v>
      </c>
      <c r="D91" s="301"/>
      <c r="E91" s="301"/>
      <c r="F91" s="324" t="s">
        <v>1325</v>
      </c>
      <c r="G91" s="325"/>
      <c r="H91" s="301" t="s">
        <v>1346</v>
      </c>
      <c r="I91" s="301" t="s">
        <v>1322</v>
      </c>
      <c r="J91" s="301">
        <v>50</v>
      </c>
      <c r="K91" s="315"/>
    </row>
    <row r="92" s="1" customFormat="1" ht="15" customHeight="1">
      <c r="B92" s="326"/>
      <c r="C92" s="301" t="s">
        <v>1347</v>
      </c>
      <c r="D92" s="301"/>
      <c r="E92" s="301"/>
      <c r="F92" s="324" t="s">
        <v>1325</v>
      </c>
      <c r="G92" s="325"/>
      <c r="H92" s="301" t="s">
        <v>1348</v>
      </c>
      <c r="I92" s="301" t="s">
        <v>1322</v>
      </c>
      <c r="J92" s="301">
        <v>255</v>
      </c>
      <c r="K92" s="315"/>
    </row>
    <row r="93" s="1" customFormat="1" ht="15" customHeight="1">
      <c r="B93" s="326"/>
      <c r="C93" s="301" t="s">
        <v>1349</v>
      </c>
      <c r="D93" s="301"/>
      <c r="E93" s="301"/>
      <c r="F93" s="324" t="s">
        <v>1320</v>
      </c>
      <c r="G93" s="325"/>
      <c r="H93" s="301" t="s">
        <v>1350</v>
      </c>
      <c r="I93" s="301" t="s">
        <v>1351</v>
      </c>
      <c r="J93" s="301"/>
      <c r="K93" s="315"/>
    </row>
    <row r="94" s="1" customFormat="1" ht="15" customHeight="1">
      <c r="B94" s="326"/>
      <c r="C94" s="301" t="s">
        <v>1352</v>
      </c>
      <c r="D94" s="301"/>
      <c r="E94" s="301"/>
      <c r="F94" s="324" t="s">
        <v>1320</v>
      </c>
      <c r="G94" s="325"/>
      <c r="H94" s="301" t="s">
        <v>1353</v>
      </c>
      <c r="I94" s="301" t="s">
        <v>1354</v>
      </c>
      <c r="J94" s="301"/>
      <c r="K94" s="315"/>
    </row>
    <row r="95" s="1" customFormat="1" ht="15" customHeight="1">
      <c r="B95" s="326"/>
      <c r="C95" s="301" t="s">
        <v>1355</v>
      </c>
      <c r="D95" s="301"/>
      <c r="E95" s="301"/>
      <c r="F95" s="324" t="s">
        <v>1320</v>
      </c>
      <c r="G95" s="325"/>
      <c r="H95" s="301" t="s">
        <v>1355</v>
      </c>
      <c r="I95" s="301" t="s">
        <v>1354</v>
      </c>
      <c r="J95" s="301"/>
      <c r="K95" s="315"/>
    </row>
    <row r="96" s="1" customFormat="1" ht="15" customHeight="1">
      <c r="B96" s="326"/>
      <c r="C96" s="301" t="s">
        <v>39</v>
      </c>
      <c r="D96" s="301"/>
      <c r="E96" s="301"/>
      <c r="F96" s="324" t="s">
        <v>1320</v>
      </c>
      <c r="G96" s="325"/>
      <c r="H96" s="301" t="s">
        <v>1356</v>
      </c>
      <c r="I96" s="301" t="s">
        <v>1354</v>
      </c>
      <c r="J96" s="301"/>
      <c r="K96" s="315"/>
    </row>
    <row r="97" s="1" customFormat="1" ht="15" customHeight="1">
      <c r="B97" s="326"/>
      <c r="C97" s="301" t="s">
        <v>49</v>
      </c>
      <c r="D97" s="301"/>
      <c r="E97" s="301"/>
      <c r="F97" s="324" t="s">
        <v>1320</v>
      </c>
      <c r="G97" s="325"/>
      <c r="H97" s="301" t="s">
        <v>1357</v>
      </c>
      <c r="I97" s="301" t="s">
        <v>1354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1358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1314</v>
      </c>
      <c r="D103" s="316"/>
      <c r="E103" s="316"/>
      <c r="F103" s="316" t="s">
        <v>1315</v>
      </c>
      <c r="G103" s="317"/>
      <c r="H103" s="316" t="s">
        <v>55</v>
      </c>
      <c r="I103" s="316" t="s">
        <v>58</v>
      </c>
      <c r="J103" s="316" t="s">
        <v>1316</v>
      </c>
      <c r="K103" s="315"/>
    </row>
    <row r="104" s="1" customFormat="1" ht="17.25" customHeight="1">
      <c r="B104" s="313"/>
      <c r="C104" s="318" t="s">
        <v>1317</v>
      </c>
      <c r="D104" s="318"/>
      <c r="E104" s="318"/>
      <c r="F104" s="319" t="s">
        <v>1318</v>
      </c>
      <c r="G104" s="320"/>
      <c r="H104" s="318"/>
      <c r="I104" s="318"/>
      <c r="J104" s="318" t="s">
        <v>1319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54</v>
      </c>
      <c r="D106" s="323"/>
      <c r="E106" s="323"/>
      <c r="F106" s="324" t="s">
        <v>1320</v>
      </c>
      <c r="G106" s="301"/>
      <c r="H106" s="301" t="s">
        <v>1359</v>
      </c>
      <c r="I106" s="301" t="s">
        <v>1322</v>
      </c>
      <c r="J106" s="301">
        <v>20</v>
      </c>
      <c r="K106" s="315"/>
    </row>
    <row r="107" s="1" customFormat="1" ht="15" customHeight="1">
      <c r="B107" s="313"/>
      <c r="C107" s="301" t="s">
        <v>79</v>
      </c>
      <c r="D107" s="301"/>
      <c r="E107" s="301"/>
      <c r="F107" s="324" t="s">
        <v>1320</v>
      </c>
      <c r="G107" s="301"/>
      <c r="H107" s="301" t="s">
        <v>1359</v>
      </c>
      <c r="I107" s="301" t="s">
        <v>1322</v>
      </c>
      <c r="J107" s="301">
        <v>120</v>
      </c>
      <c r="K107" s="315"/>
    </row>
    <row r="108" s="1" customFormat="1" ht="15" customHeight="1">
      <c r="B108" s="326"/>
      <c r="C108" s="301" t="s">
        <v>1324</v>
      </c>
      <c r="D108" s="301"/>
      <c r="E108" s="301"/>
      <c r="F108" s="324" t="s">
        <v>1325</v>
      </c>
      <c r="G108" s="301"/>
      <c r="H108" s="301" t="s">
        <v>1359</v>
      </c>
      <c r="I108" s="301" t="s">
        <v>1322</v>
      </c>
      <c r="J108" s="301">
        <v>50</v>
      </c>
      <c r="K108" s="315"/>
    </row>
    <row r="109" s="1" customFormat="1" ht="15" customHeight="1">
      <c r="B109" s="326"/>
      <c r="C109" s="301" t="s">
        <v>1327</v>
      </c>
      <c r="D109" s="301"/>
      <c r="E109" s="301"/>
      <c r="F109" s="324" t="s">
        <v>1320</v>
      </c>
      <c r="G109" s="301"/>
      <c r="H109" s="301" t="s">
        <v>1359</v>
      </c>
      <c r="I109" s="301" t="s">
        <v>1329</v>
      </c>
      <c r="J109" s="301"/>
      <c r="K109" s="315"/>
    </row>
    <row r="110" s="1" customFormat="1" ht="15" customHeight="1">
      <c r="B110" s="326"/>
      <c r="C110" s="301" t="s">
        <v>1338</v>
      </c>
      <c r="D110" s="301"/>
      <c r="E110" s="301"/>
      <c r="F110" s="324" t="s">
        <v>1325</v>
      </c>
      <c r="G110" s="301"/>
      <c r="H110" s="301" t="s">
        <v>1359</v>
      </c>
      <c r="I110" s="301" t="s">
        <v>1322</v>
      </c>
      <c r="J110" s="301">
        <v>50</v>
      </c>
      <c r="K110" s="315"/>
    </row>
    <row r="111" s="1" customFormat="1" ht="15" customHeight="1">
      <c r="B111" s="326"/>
      <c r="C111" s="301" t="s">
        <v>1346</v>
      </c>
      <c r="D111" s="301"/>
      <c r="E111" s="301"/>
      <c r="F111" s="324" t="s">
        <v>1325</v>
      </c>
      <c r="G111" s="301"/>
      <c r="H111" s="301" t="s">
        <v>1359</v>
      </c>
      <c r="I111" s="301" t="s">
        <v>1322</v>
      </c>
      <c r="J111" s="301">
        <v>50</v>
      </c>
      <c r="K111" s="315"/>
    </row>
    <row r="112" s="1" customFormat="1" ht="15" customHeight="1">
      <c r="B112" s="326"/>
      <c r="C112" s="301" t="s">
        <v>1344</v>
      </c>
      <c r="D112" s="301"/>
      <c r="E112" s="301"/>
      <c r="F112" s="324" t="s">
        <v>1325</v>
      </c>
      <c r="G112" s="301"/>
      <c r="H112" s="301" t="s">
        <v>1359</v>
      </c>
      <c r="I112" s="301" t="s">
        <v>1322</v>
      </c>
      <c r="J112" s="301">
        <v>50</v>
      </c>
      <c r="K112" s="315"/>
    </row>
    <row r="113" s="1" customFormat="1" ht="15" customHeight="1">
      <c r="B113" s="326"/>
      <c r="C113" s="301" t="s">
        <v>54</v>
      </c>
      <c r="D113" s="301"/>
      <c r="E113" s="301"/>
      <c r="F113" s="324" t="s">
        <v>1320</v>
      </c>
      <c r="G113" s="301"/>
      <c r="H113" s="301" t="s">
        <v>1360</v>
      </c>
      <c r="I113" s="301" t="s">
        <v>1322</v>
      </c>
      <c r="J113" s="301">
        <v>20</v>
      </c>
      <c r="K113" s="315"/>
    </row>
    <row r="114" s="1" customFormat="1" ht="15" customHeight="1">
      <c r="B114" s="326"/>
      <c r="C114" s="301" t="s">
        <v>1361</v>
      </c>
      <c r="D114" s="301"/>
      <c r="E114" s="301"/>
      <c r="F114" s="324" t="s">
        <v>1320</v>
      </c>
      <c r="G114" s="301"/>
      <c r="H114" s="301" t="s">
        <v>1362</v>
      </c>
      <c r="I114" s="301" t="s">
        <v>1322</v>
      </c>
      <c r="J114" s="301">
        <v>120</v>
      </c>
      <c r="K114" s="315"/>
    </row>
    <row r="115" s="1" customFormat="1" ht="15" customHeight="1">
      <c r="B115" s="326"/>
      <c r="C115" s="301" t="s">
        <v>39</v>
      </c>
      <c r="D115" s="301"/>
      <c r="E115" s="301"/>
      <c r="F115" s="324" t="s">
        <v>1320</v>
      </c>
      <c r="G115" s="301"/>
      <c r="H115" s="301" t="s">
        <v>1363</v>
      </c>
      <c r="I115" s="301" t="s">
        <v>1354</v>
      </c>
      <c r="J115" s="301"/>
      <c r="K115" s="315"/>
    </row>
    <row r="116" s="1" customFormat="1" ht="15" customHeight="1">
      <c r="B116" s="326"/>
      <c r="C116" s="301" t="s">
        <v>49</v>
      </c>
      <c r="D116" s="301"/>
      <c r="E116" s="301"/>
      <c r="F116" s="324" t="s">
        <v>1320</v>
      </c>
      <c r="G116" s="301"/>
      <c r="H116" s="301" t="s">
        <v>1364</v>
      </c>
      <c r="I116" s="301" t="s">
        <v>1354</v>
      </c>
      <c r="J116" s="301"/>
      <c r="K116" s="315"/>
    </row>
    <row r="117" s="1" customFormat="1" ht="15" customHeight="1">
      <c r="B117" s="326"/>
      <c r="C117" s="301" t="s">
        <v>58</v>
      </c>
      <c r="D117" s="301"/>
      <c r="E117" s="301"/>
      <c r="F117" s="324" t="s">
        <v>1320</v>
      </c>
      <c r="G117" s="301"/>
      <c r="H117" s="301" t="s">
        <v>1365</v>
      </c>
      <c r="I117" s="301" t="s">
        <v>1366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1367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1314</v>
      </c>
      <c r="D123" s="316"/>
      <c r="E123" s="316"/>
      <c r="F123" s="316" t="s">
        <v>1315</v>
      </c>
      <c r="G123" s="317"/>
      <c r="H123" s="316" t="s">
        <v>55</v>
      </c>
      <c r="I123" s="316" t="s">
        <v>58</v>
      </c>
      <c r="J123" s="316" t="s">
        <v>1316</v>
      </c>
      <c r="K123" s="345"/>
    </row>
    <row r="124" s="1" customFormat="1" ht="17.25" customHeight="1">
      <c r="B124" s="344"/>
      <c r="C124" s="318" t="s">
        <v>1317</v>
      </c>
      <c r="D124" s="318"/>
      <c r="E124" s="318"/>
      <c r="F124" s="319" t="s">
        <v>1318</v>
      </c>
      <c r="G124" s="320"/>
      <c r="H124" s="318"/>
      <c r="I124" s="318"/>
      <c r="J124" s="318" t="s">
        <v>1319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79</v>
      </c>
      <c r="D126" s="323"/>
      <c r="E126" s="323"/>
      <c r="F126" s="324" t="s">
        <v>1320</v>
      </c>
      <c r="G126" s="301"/>
      <c r="H126" s="301" t="s">
        <v>1359</v>
      </c>
      <c r="I126" s="301" t="s">
        <v>1322</v>
      </c>
      <c r="J126" s="301">
        <v>120</v>
      </c>
      <c r="K126" s="349"/>
    </row>
    <row r="127" s="1" customFormat="1" ht="15" customHeight="1">
      <c r="B127" s="346"/>
      <c r="C127" s="301" t="s">
        <v>1368</v>
      </c>
      <c r="D127" s="301"/>
      <c r="E127" s="301"/>
      <c r="F127" s="324" t="s">
        <v>1320</v>
      </c>
      <c r="G127" s="301"/>
      <c r="H127" s="301" t="s">
        <v>1369</v>
      </c>
      <c r="I127" s="301" t="s">
        <v>1322</v>
      </c>
      <c r="J127" s="301" t="s">
        <v>1370</v>
      </c>
      <c r="K127" s="349"/>
    </row>
    <row r="128" s="1" customFormat="1" ht="15" customHeight="1">
      <c r="B128" s="346"/>
      <c r="C128" s="301" t="s">
        <v>1268</v>
      </c>
      <c r="D128" s="301"/>
      <c r="E128" s="301"/>
      <c r="F128" s="324" t="s">
        <v>1320</v>
      </c>
      <c r="G128" s="301"/>
      <c r="H128" s="301" t="s">
        <v>1371</v>
      </c>
      <c r="I128" s="301" t="s">
        <v>1322</v>
      </c>
      <c r="J128" s="301" t="s">
        <v>1370</v>
      </c>
      <c r="K128" s="349"/>
    </row>
    <row r="129" s="1" customFormat="1" ht="15" customHeight="1">
      <c r="B129" s="346"/>
      <c r="C129" s="301" t="s">
        <v>1330</v>
      </c>
      <c r="D129" s="301"/>
      <c r="E129" s="301"/>
      <c r="F129" s="324" t="s">
        <v>1325</v>
      </c>
      <c r="G129" s="301"/>
      <c r="H129" s="301" t="s">
        <v>1331</v>
      </c>
      <c r="I129" s="301" t="s">
        <v>1322</v>
      </c>
      <c r="J129" s="301">
        <v>15</v>
      </c>
      <c r="K129" s="349"/>
    </row>
    <row r="130" s="1" customFormat="1" ht="15" customHeight="1">
      <c r="B130" s="346"/>
      <c r="C130" s="327" t="s">
        <v>1332</v>
      </c>
      <c r="D130" s="327"/>
      <c r="E130" s="327"/>
      <c r="F130" s="328" t="s">
        <v>1325</v>
      </c>
      <c r="G130" s="327"/>
      <c r="H130" s="327" t="s">
        <v>1333</v>
      </c>
      <c r="I130" s="327" t="s">
        <v>1322</v>
      </c>
      <c r="J130" s="327">
        <v>15</v>
      </c>
      <c r="K130" s="349"/>
    </row>
    <row r="131" s="1" customFormat="1" ht="15" customHeight="1">
      <c r="B131" s="346"/>
      <c r="C131" s="327" t="s">
        <v>1334</v>
      </c>
      <c r="D131" s="327"/>
      <c r="E131" s="327"/>
      <c r="F131" s="328" t="s">
        <v>1325</v>
      </c>
      <c r="G131" s="327"/>
      <c r="H131" s="327" t="s">
        <v>1335</v>
      </c>
      <c r="I131" s="327" t="s">
        <v>1322</v>
      </c>
      <c r="J131" s="327">
        <v>20</v>
      </c>
      <c r="K131" s="349"/>
    </row>
    <row r="132" s="1" customFormat="1" ht="15" customHeight="1">
      <c r="B132" s="346"/>
      <c r="C132" s="327" t="s">
        <v>1336</v>
      </c>
      <c r="D132" s="327"/>
      <c r="E132" s="327"/>
      <c r="F132" s="328" t="s">
        <v>1325</v>
      </c>
      <c r="G132" s="327"/>
      <c r="H132" s="327" t="s">
        <v>1337</v>
      </c>
      <c r="I132" s="327" t="s">
        <v>1322</v>
      </c>
      <c r="J132" s="327">
        <v>20</v>
      </c>
      <c r="K132" s="349"/>
    </row>
    <row r="133" s="1" customFormat="1" ht="15" customHeight="1">
      <c r="B133" s="346"/>
      <c r="C133" s="301" t="s">
        <v>1324</v>
      </c>
      <c r="D133" s="301"/>
      <c r="E133" s="301"/>
      <c r="F133" s="324" t="s">
        <v>1325</v>
      </c>
      <c r="G133" s="301"/>
      <c r="H133" s="301" t="s">
        <v>1359</v>
      </c>
      <c r="I133" s="301" t="s">
        <v>1322</v>
      </c>
      <c r="J133" s="301">
        <v>50</v>
      </c>
      <c r="K133" s="349"/>
    </row>
    <row r="134" s="1" customFormat="1" ht="15" customHeight="1">
      <c r="B134" s="346"/>
      <c r="C134" s="301" t="s">
        <v>1338</v>
      </c>
      <c r="D134" s="301"/>
      <c r="E134" s="301"/>
      <c r="F134" s="324" t="s">
        <v>1325</v>
      </c>
      <c r="G134" s="301"/>
      <c r="H134" s="301" t="s">
        <v>1359</v>
      </c>
      <c r="I134" s="301" t="s">
        <v>1322</v>
      </c>
      <c r="J134" s="301">
        <v>50</v>
      </c>
      <c r="K134" s="349"/>
    </row>
    <row r="135" s="1" customFormat="1" ht="15" customHeight="1">
      <c r="B135" s="346"/>
      <c r="C135" s="301" t="s">
        <v>1344</v>
      </c>
      <c r="D135" s="301"/>
      <c r="E135" s="301"/>
      <c r="F135" s="324" t="s">
        <v>1325</v>
      </c>
      <c r="G135" s="301"/>
      <c r="H135" s="301" t="s">
        <v>1359</v>
      </c>
      <c r="I135" s="301" t="s">
        <v>1322</v>
      </c>
      <c r="J135" s="301">
        <v>50</v>
      </c>
      <c r="K135" s="349"/>
    </row>
    <row r="136" s="1" customFormat="1" ht="15" customHeight="1">
      <c r="B136" s="346"/>
      <c r="C136" s="301" t="s">
        <v>1346</v>
      </c>
      <c r="D136" s="301"/>
      <c r="E136" s="301"/>
      <c r="F136" s="324" t="s">
        <v>1325</v>
      </c>
      <c r="G136" s="301"/>
      <c r="H136" s="301" t="s">
        <v>1359</v>
      </c>
      <c r="I136" s="301" t="s">
        <v>1322</v>
      </c>
      <c r="J136" s="301">
        <v>50</v>
      </c>
      <c r="K136" s="349"/>
    </row>
    <row r="137" s="1" customFormat="1" ht="15" customHeight="1">
      <c r="B137" s="346"/>
      <c r="C137" s="301" t="s">
        <v>1347</v>
      </c>
      <c r="D137" s="301"/>
      <c r="E137" s="301"/>
      <c r="F137" s="324" t="s">
        <v>1325</v>
      </c>
      <c r="G137" s="301"/>
      <c r="H137" s="301" t="s">
        <v>1372</v>
      </c>
      <c r="I137" s="301" t="s">
        <v>1322</v>
      </c>
      <c r="J137" s="301">
        <v>255</v>
      </c>
      <c r="K137" s="349"/>
    </row>
    <row r="138" s="1" customFormat="1" ht="15" customHeight="1">
      <c r="B138" s="346"/>
      <c r="C138" s="301" t="s">
        <v>1349</v>
      </c>
      <c r="D138" s="301"/>
      <c r="E138" s="301"/>
      <c r="F138" s="324" t="s">
        <v>1320</v>
      </c>
      <c r="G138" s="301"/>
      <c r="H138" s="301" t="s">
        <v>1373</v>
      </c>
      <c r="I138" s="301" t="s">
        <v>1351</v>
      </c>
      <c r="J138" s="301"/>
      <c r="K138" s="349"/>
    </row>
    <row r="139" s="1" customFormat="1" ht="15" customHeight="1">
      <c r="B139" s="346"/>
      <c r="C139" s="301" t="s">
        <v>1352</v>
      </c>
      <c r="D139" s="301"/>
      <c r="E139" s="301"/>
      <c r="F139" s="324" t="s">
        <v>1320</v>
      </c>
      <c r="G139" s="301"/>
      <c r="H139" s="301" t="s">
        <v>1374</v>
      </c>
      <c r="I139" s="301" t="s">
        <v>1354</v>
      </c>
      <c r="J139" s="301"/>
      <c r="K139" s="349"/>
    </row>
    <row r="140" s="1" customFormat="1" ht="15" customHeight="1">
      <c r="B140" s="346"/>
      <c r="C140" s="301" t="s">
        <v>1355</v>
      </c>
      <c r="D140" s="301"/>
      <c r="E140" s="301"/>
      <c r="F140" s="324" t="s">
        <v>1320</v>
      </c>
      <c r="G140" s="301"/>
      <c r="H140" s="301" t="s">
        <v>1355</v>
      </c>
      <c r="I140" s="301" t="s">
        <v>1354</v>
      </c>
      <c r="J140" s="301"/>
      <c r="K140" s="349"/>
    </row>
    <row r="141" s="1" customFormat="1" ht="15" customHeight="1">
      <c r="B141" s="346"/>
      <c r="C141" s="301" t="s">
        <v>39</v>
      </c>
      <c r="D141" s="301"/>
      <c r="E141" s="301"/>
      <c r="F141" s="324" t="s">
        <v>1320</v>
      </c>
      <c r="G141" s="301"/>
      <c r="H141" s="301" t="s">
        <v>1375</v>
      </c>
      <c r="I141" s="301" t="s">
        <v>1354</v>
      </c>
      <c r="J141" s="301"/>
      <c r="K141" s="349"/>
    </row>
    <row r="142" s="1" customFormat="1" ht="15" customHeight="1">
      <c r="B142" s="346"/>
      <c r="C142" s="301" t="s">
        <v>1376</v>
      </c>
      <c r="D142" s="301"/>
      <c r="E142" s="301"/>
      <c r="F142" s="324" t="s">
        <v>1320</v>
      </c>
      <c r="G142" s="301"/>
      <c r="H142" s="301" t="s">
        <v>1377</v>
      </c>
      <c r="I142" s="301" t="s">
        <v>1354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1378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1314</v>
      </c>
      <c r="D148" s="316"/>
      <c r="E148" s="316"/>
      <c r="F148" s="316" t="s">
        <v>1315</v>
      </c>
      <c r="G148" s="317"/>
      <c r="H148" s="316" t="s">
        <v>55</v>
      </c>
      <c r="I148" s="316" t="s">
        <v>58</v>
      </c>
      <c r="J148" s="316" t="s">
        <v>1316</v>
      </c>
      <c r="K148" s="315"/>
    </row>
    <row r="149" s="1" customFormat="1" ht="17.25" customHeight="1">
      <c r="B149" s="313"/>
      <c r="C149" s="318" t="s">
        <v>1317</v>
      </c>
      <c r="D149" s="318"/>
      <c r="E149" s="318"/>
      <c r="F149" s="319" t="s">
        <v>1318</v>
      </c>
      <c r="G149" s="320"/>
      <c r="H149" s="318"/>
      <c r="I149" s="318"/>
      <c r="J149" s="318" t="s">
        <v>1319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79</v>
      </c>
      <c r="D151" s="301"/>
      <c r="E151" s="301"/>
      <c r="F151" s="354" t="s">
        <v>1320</v>
      </c>
      <c r="G151" s="301"/>
      <c r="H151" s="353" t="s">
        <v>1359</v>
      </c>
      <c r="I151" s="353" t="s">
        <v>1322</v>
      </c>
      <c r="J151" s="353">
        <v>120</v>
      </c>
      <c r="K151" s="349"/>
    </row>
    <row r="152" s="1" customFormat="1" ht="15" customHeight="1">
      <c r="B152" s="326"/>
      <c r="C152" s="353" t="s">
        <v>1368</v>
      </c>
      <c r="D152" s="301"/>
      <c r="E152" s="301"/>
      <c r="F152" s="354" t="s">
        <v>1320</v>
      </c>
      <c r="G152" s="301"/>
      <c r="H152" s="353" t="s">
        <v>1379</v>
      </c>
      <c r="I152" s="353" t="s">
        <v>1322</v>
      </c>
      <c r="J152" s="353" t="s">
        <v>1370</v>
      </c>
      <c r="K152" s="349"/>
    </row>
    <row r="153" s="1" customFormat="1" ht="15" customHeight="1">
      <c r="B153" s="326"/>
      <c r="C153" s="353" t="s">
        <v>1268</v>
      </c>
      <c r="D153" s="301"/>
      <c r="E153" s="301"/>
      <c r="F153" s="354" t="s">
        <v>1320</v>
      </c>
      <c r="G153" s="301"/>
      <c r="H153" s="353" t="s">
        <v>1380</v>
      </c>
      <c r="I153" s="353" t="s">
        <v>1322</v>
      </c>
      <c r="J153" s="353" t="s">
        <v>1370</v>
      </c>
      <c r="K153" s="349"/>
    </row>
    <row r="154" s="1" customFormat="1" ht="15" customHeight="1">
      <c r="B154" s="326"/>
      <c r="C154" s="353" t="s">
        <v>1324</v>
      </c>
      <c r="D154" s="301"/>
      <c r="E154" s="301"/>
      <c r="F154" s="354" t="s">
        <v>1325</v>
      </c>
      <c r="G154" s="301"/>
      <c r="H154" s="353" t="s">
        <v>1359</v>
      </c>
      <c r="I154" s="353" t="s">
        <v>1322</v>
      </c>
      <c r="J154" s="353">
        <v>50</v>
      </c>
      <c r="K154" s="349"/>
    </row>
    <row r="155" s="1" customFormat="1" ht="15" customHeight="1">
      <c r="B155" s="326"/>
      <c r="C155" s="353" t="s">
        <v>1327</v>
      </c>
      <c r="D155" s="301"/>
      <c r="E155" s="301"/>
      <c r="F155" s="354" t="s">
        <v>1320</v>
      </c>
      <c r="G155" s="301"/>
      <c r="H155" s="353" t="s">
        <v>1359</v>
      </c>
      <c r="I155" s="353" t="s">
        <v>1329</v>
      </c>
      <c r="J155" s="353"/>
      <c r="K155" s="349"/>
    </row>
    <row r="156" s="1" customFormat="1" ht="15" customHeight="1">
      <c r="B156" s="326"/>
      <c r="C156" s="353" t="s">
        <v>1338</v>
      </c>
      <c r="D156" s="301"/>
      <c r="E156" s="301"/>
      <c r="F156" s="354" t="s">
        <v>1325</v>
      </c>
      <c r="G156" s="301"/>
      <c r="H156" s="353" t="s">
        <v>1359</v>
      </c>
      <c r="I156" s="353" t="s">
        <v>1322</v>
      </c>
      <c r="J156" s="353">
        <v>50</v>
      </c>
      <c r="K156" s="349"/>
    </row>
    <row r="157" s="1" customFormat="1" ht="15" customHeight="1">
      <c r="B157" s="326"/>
      <c r="C157" s="353" t="s">
        <v>1346</v>
      </c>
      <c r="D157" s="301"/>
      <c r="E157" s="301"/>
      <c r="F157" s="354" t="s">
        <v>1325</v>
      </c>
      <c r="G157" s="301"/>
      <c r="H157" s="353" t="s">
        <v>1359</v>
      </c>
      <c r="I157" s="353" t="s">
        <v>1322</v>
      </c>
      <c r="J157" s="353">
        <v>50</v>
      </c>
      <c r="K157" s="349"/>
    </row>
    <row r="158" s="1" customFormat="1" ht="15" customHeight="1">
      <c r="B158" s="326"/>
      <c r="C158" s="353" t="s">
        <v>1344</v>
      </c>
      <c r="D158" s="301"/>
      <c r="E158" s="301"/>
      <c r="F158" s="354" t="s">
        <v>1325</v>
      </c>
      <c r="G158" s="301"/>
      <c r="H158" s="353" t="s">
        <v>1359</v>
      </c>
      <c r="I158" s="353" t="s">
        <v>1322</v>
      </c>
      <c r="J158" s="353">
        <v>50</v>
      </c>
      <c r="K158" s="349"/>
    </row>
    <row r="159" s="1" customFormat="1" ht="15" customHeight="1">
      <c r="B159" s="326"/>
      <c r="C159" s="353" t="s">
        <v>97</v>
      </c>
      <c r="D159" s="301"/>
      <c r="E159" s="301"/>
      <c r="F159" s="354" t="s">
        <v>1320</v>
      </c>
      <c r="G159" s="301"/>
      <c r="H159" s="353" t="s">
        <v>1381</v>
      </c>
      <c r="I159" s="353" t="s">
        <v>1322</v>
      </c>
      <c r="J159" s="353" t="s">
        <v>1382</v>
      </c>
      <c r="K159" s="349"/>
    </row>
    <row r="160" s="1" customFormat="1" ht="15" customHeight="1">
      <c r="B160" s="326"/>
      <c r="C160" s="353" t="s">
        <v>1383</v>
      </c>
      <c r="D160" s="301"/>
      <c r="E160" s="301"/>
      <c r="F160" s="354" t="s">
        <v>1320</v>
      </c>
      <c r="G160" s="301"/>
      <c r="H160" s="353" t="s">
        <v>1384</v>
      </c>
      <c r="I160" s="353" t="s">
        <v>1354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1385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1314</v>
      </c>
      <c r="D166" s="316"/>
      <c r="E166" s="316"/>
      <c r="F166" s="316" t="s">
        <v>1315</v>
      </c>
      <c r="G166" s="358"/>
      <c r="H166" s="359" t="s">
        <v>55</v>
      </c>
      <c r="I166" s="359" t="s">
        <v>58</v>
      </c>
      <c r="J166" s="316" t="s">
        <v>1316</v>
      </c>
      <c r="K166" s="293"/>
    </row>
    <row r="167" s="1" customFormat="1" ht="17.25" customHeight="1">
      <c r="B167" s="294"/>
      <c r="C167" s="318" t="s">
        <v>1317</v>
      </c>
      <c r="D167" s="318"/>
      <c r="E167" s="318"/>
      <c r="F167" s="319" t="s">
        <v>1318</v>
      </c>
      <c r="G167" s="360"/>
      <c r="H167" s="361"/>
      <c r="I167" s="361"/>
      <c r="J167" s="318" t="s">
        <v>1319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79</v>
      </c>
      <c r="D169" s="301"/>
      <c r="E169" s="301"/>
      <c r="F169" s="324" t="s">
        <v>1320</v>
      </c>
      <c r="G169" s="301"/>
      <c r="H169" s="301" t="s">
        <v>1359</v>
      </c>
      <c r="I169" s="301" t="s">
        <v>1322</v>
      </c>
      <c r="J169" s="301">
        <v>120</v>
      </c>
      <c r="K169" s="349"/>
    </row>
    <row r="170" s="1" customFormat="1" ht="15" customHeight="1">
      <c r="B170" s="326"/>
      <c r="C170" s="301" t="s">
        <v>1368</v>
      </c>
      <c r="D170" s="301"/>
      <c r="E170" s="301"/>
      <c r="F170" s="324" t="s">
        <v>1320</v>
      </c>
      <c r="G170" s="301"/>
      <c r="H170" s="301" t="s">
        <v>1369</v>
      </c>
      <c r="I170" s="301" t="s">
        <v>1322</v>
      </c>
      <c r="J170" s="301" t="s">
        <v>1370</v>
      </c>
      <c r="K170" s="349"/>
    </row>
    <row r="171" s="1" customFormat="1" ht="15" customHeight="1">
      <c r="B171" s="326"/>
      <c r="C171" s="301" t="s">
        <v>1268</v>
      </c>
      <c r="D171" s="301"/>
      <c r="E171" s="301"/>
      <c r="F171" s="324" t="s">
        <v>1320</v>
      </c>
      <c r="G171" s="301"/>
      <c r="H171" s="301" t="s">
        <v>1386</v>
      </c>
      <c r="I171" s="301" t="s">
        <v>1322</v>
      </c>
      <c r="J171" s="301" t="s">
        <v>1370</v>
      </c>
      <c r="K171" s="349"/>
    </row>
    <row r="172" s="1" customFormat="1" ht="15" customHeight="1">
      <c r="B172" s="326"/>
      <c r="C172" s="301" t="s">
        <v>1324</v>
      </c>
      <c r="D172" s="301"/>
      <c r="E172" s="301"/>
      <c r="F172" s="324" t="s">
        <v>1325</v>
      </c>
      <c r="G172" s="301"/>
      <c r="H172" s="301" t="s">
        <v>1386</v>
      </c>
      <c r="I172" s="301" t="s">
        <v>1322</v>
      </c>
      <c r="J172" s="301">
        <v>50</v>
      </c>
      <c r="K172" s="349"/>
    </row>
    <row r="173" s="1" customFormat="1" ht="15" customHeight="1">
      <c r="B173" s="326"/>
      <c r="C173" s="301" t="s">
        <v>1327</v>
      </c>
      <c r="D173" s="301"/>
      <c r="E173" s="301"/>
      <c r="F173" s="324" t="s">
        <v>1320</v>
      </c>
      <c r="G173" s="301"/>
      <c r="H173" s="301" t="s">
        <v>1386</v>
      </c>
      <c r="I173" s="301" t="s">
        <v>1329</v>
      </c>
      <c r="J173" s="301"/>
      <c r="K173" s="349"/>
    </row>
    <row r="174" s="1" customFormat="1" ht="15" customHeight="1">
      <c r="B174" s="326"/>
      <c r="C174" s="301" t="s">
        <v>1338</v>
      </c>
      <c r="D174" s="301"/>
      <c r="E174" s="301"/>
      <c r="F174" s="324" t="s">
        <v>1325</v>
      </c>
      <c r="G174" s="301"/>
      <c r="H174" s="301" t="s">
        <v>1386</v>
      </c>
      <c r="I174" s="301" t="s">
        <v>1322</v>
      </c>
      <c r="J174" s="301">
        <v>50</v>
      </c>
      <c r="K174" s="349"/>
    </row>
    <row r="175" s="1" customFormat="1" ht="15" customHeight="1">
      <c r="B175" s="326"/>
      <c r="C175" s="301" t="s">
        <v>1346</v>
      </c>
      <c r="D175" s="301"/>
      <c r="E175" s="301"/>
      <c r="F175" s="324" t="s">
        <v>1325</v>
      </c>
      <c r="G175" s="301"/>
      <c r="H175" s="301" t="s">
        <v>1386</v>
      </c>
      <c r="I175" s="301" t="s">
        <v>1322</v>
      </c>
      <c r="J175" s="301">
        <v>50</v>
      </c>
      <c r="K175" s="349"/>
    </row>
    <row r="176" s="1" customFormat="1" ht="15" customHeight="1">
      <c r="B176" s="326"/>
      <c r="C176" s="301" t="s">
        <v>1344</v>
      </c>
      <c r="D176" s="301"/>
      <c r="E176" s="301"/>
      <c r="F176" s="324" t="s">
        <v>1325</v>
      </c>
      <c r="G176" s="301"/>
      <c r="H176" s="301" t="s">
        <v>1386</v>
      </c>
      <c r="I176" s="301" t="s">
        <v>1322</v>
      </c>
      <c r="J176" s="301">
        <v>50</v>
      </c>
      <c r="K176" s="349"/>
    </row>
    <row r="177" s="1" customFormat="1" ht="15" customHeight="1">
      <c r="B177" s="326"/>
      <c r="C177" s="301" t="s">
        <v>113</v>
      </c>
      <c r="D177" s="301"/>
      <c r="E177" s="301"/>
      <c r="F177" s="324" t="s">
        <v>1320</v>
      </c>
      <c r="G177" s="301"/>
      <c r="H177" s="301" t="s">
        <v>1387</v>
      </c>
      <c r="I177" s="301" t="s">
        <v>1388</v>
      </c>
      <c r="J177" s="301"/>
      <c r="K177" s="349"/>
    </row>
    <row r="178" s="1" customFormat="1" ht="15" customHeight="1">
      <c r="B178" s="326"/>
      <c r="C178" s="301" t="s">
        <v>58</v>
      </c>
      <c r="D178" s="301"/>
      <c r="E178" s="301"/>
      <c r="F178" s="324" t="s">
        <v>1320</v>
      </c>
      <c r="G178" s="301"/>
      <c r="H178" s="301" t="s">
        <v>1389</v>
      </c>
      <c r="I178" s="301" t="s">
        <v>1390</v>
      </c>
      <c r="J178" s="301">
        <v>1</v>
      </c>
      <c r="K178" s="349"/>
    </row>
    <row r="179" s="1" customFormat="1" ht="15" customHeight="1">
      <c r="B179" s="326"/>
      <c r="C179" s="301" t="s">
        <v>54</v>
      </c>
      <c r="D179" s="301"/>
      <c r="E179" s="301"/>
      <c r="F179" s="324" t="s">
        <v>1320</v>
      </c>
      <c r="G179" s="301"/>
      <c r="H179" s="301" t="s">
        <v>1391</v>
      </c>
      <c r="I179" s="301" t="s">
        <v>1322</v>
      </c>
      <c r="J179" s="301">
        <v>20</v>
      </c>
      <c r="K179" s="349"/>
    </row>
    <row r="180" s="1" customFormat="1" ht="15" customHeight="1">
      <c r="B180" s="326"/>
      <c r="C180" s="301" t="s">
        <v>55</v>
      </c>
      <c r="D180" s="301"/>
      <c r="E180" s="301"/>
      <c r="F180" s="324" t="s">
        <v>1320</v>
      </c>
      <c r="G180" s="301"/>
      <c r="H180" s="301" t="s">
        <v>1392</v>
      </c>
      <c r="I180" s="301" t="s">
        <v>1322</v>
      </c>
      <c r="J180" s="301">
        <v>255</v>
      </c>
      <c r="K180" s="349"/>
    </row>
    <row r="181" s="1" customFormat="1" ht="15" customHeight="1">
      <c r="B181" s="326"/>
      <c r="C181" s="301" t="s">
        <v>114</v>
      </c>
      <c r="D181" s="301"/>
      <c r="E181" s="301"/>
      <c r="F181" s="324" t="s">
        <v>1320</v>
      </c>
      <c r="G181" s="301"/>
      <c r="H181" s="301" t="s">
        <v>1284</v>
      </c>
      <c r="I181" s="301" t="s">
        <v>1322</v>
      </c>
      <c r="J181" s="301">
        <v>10</v>
      </c>
      <c r="K181" s="349"/>
    </row>
    <row r="182" s="1" customFormat="1" ht="15" customHeight="1">
      <c r="B182" s="326"/>
      <c r="C182" s="301" t="s">
        <v>115</v>
      </c>
      <c r="D182" s="301"/>
      <c r="E182" s="301"/>
      <c r="F182" s="324" t="s">
        <v>1320</v>
      </c>
      <c r="G182" s="301"/>
      <c r="H182" s="301" t="s">
        <v>1393</v>
      </c>
      <c r="I182" s="301" t="s">
        <v>1354</v>
      </c>
      <c r="J182" s="301"/>
      <c r="K182" s="349"/>
    </row>
    <row r="183" s="1" customFormat="1" ht="15" customHeight="1">
      <c r="B183" s="326"/>
      <c r="C183" s="301" t="s">
        <v>1394</v>
      </c>
      <c r="D183" s="301"/>
      <c r="E183" s="301"/>
      <c r="F183" s="324" t="s">
        <v>1320</v>
      </c>
      <c r="G183" s="301"/>
      <c r="H183" s="301" t="s">
        <v>1395</v>
      </c>
      <c r="I183" s="301" t="s">
        <v>1354</v>
      </c>
      <c r="J183" s="301"/>
      <c r="K183" s="349"/>
    </row>
    <row r="184" s="1" customFormat="1" ht="15" customHeight="1">
      <c r="B184" s="326"/>
      <c r="C184" s="301" t="s">
        <v>1383</v>
      </c>
      <c r="D184" s="301"/>
      <c r="E184" s="301"/>
      <c r="F184" s="324" t="s">
        <v>1320</v>
      </c>
      <c r="G184" s="301"/>
      <c r="H184" s="301" t="s">
        <v>1396</v>
      </c>
      <c r="I184" s="301" t="s">
        <v>1354</v>
      </c>
      <c r="J184" s="301"/>
      <c r="K184" s="349"/>
    </row>
    <row r="185" s="1" customFormat="1" ht="15" customHeight="1">
      <c r="B185" s="326"/>
      <c r="C185" s="301" t="s">
        <v>117</v>
      </c>
      <c r="D185" s="301"/>
      <c r="E185" s="301"/>
      <c r="F185" s="324" t="s">
        <v>1325</v>
      </c>
      <c r="G185" s="301"/>
      <c r="H185" s="301" t="s">
        <v>1397</v>
      </c>
      <c r="I185" s="301" t="s">
        <v>1322</v>
      </c>
      <c r="J185" s="301">
        <v>50</v>
      </c>
      <c r="K185" s="349"/>
    </row>
    <row r="186" s="1" customFormat="1" ht="15" customHeight="1">
      <c r="B186" s="326"/>
      <c r="C186" s="301" t="s">
        <v>1398</v>
      </c>
      <c r="D186" s="301"/>
      <c r="E186" s="301"/>
      <c r="F186" s="324" t="s">
        <v>1325</v>
      </c>
      <c r="G186" s="301"/>
      <c r="H186" s="301" t="s">
        <v>1399</v>
      </c>
      <c r="I186" s="301" t="s">
        <v>1400</v>
      </c>
      <c r="J186" s="301"/>
      <c r="K186" s="349"/>
    </row>
    <row r="187" s="1" customFormat="1" ht="15" customHeight="1">
      <c r="B187" s="326"/>
      <c r="C187" s="301" t="s">
        <v>1401</v>
      </c>
      <c r="D187" s="301"/>
      <c r="E187" s="301"/>
      <c r="F187" s="324" t="s">
        <v>1325</v>
      </c>
      <c r="G187" s="301"/>
      <c r="H187" s="301" t="s">
        <v>1402</v>
      </c>
      <c r="I187" s="301" t="s">
        <v>1400</v>
      </c>
      <c r="J187" s="301"/>
      <c r="K187" s="349"/>
    </row>
    <row r="188" s="1" customFormat="1" ht="15" customHeight="1">
      <c r="B188" s="326"/>
      <c r="C188" s="301" t="s">
        <v>1403</v>
      </c>
      <c r="D188" s="301"/>
      <c r="E188" s="301"/>
      <c r="F188" s="324" t="s">
        <v>1325</v>
      </c>
      <c r="G188" s="301"/>
      <c r="H188" s="301" t="s">
        <v>1404</v>
      </c>
      <c r="I188" s="301" t="s">
        <v>1400</v>
      </c>
      <c r="J188" s="301"/>
      <c r="K188" s="349"/>
    </row>
    <row r="189" s="1" customFormat="1" ht="15" customHeight="1">
      <c r="B189" s="326"/>
      <c r="C189" s="362" t="s">
        <v>1405</v>
      </c>
      <c r="D189" s="301"/>
      <c r="E189" s="301"/>
      <c r="F189" s="324" t="s">
        <v>1325</v>
      </c>
      <c r="G189" s="301"/>
      <c r="H189" s="301" t="s">
        <v>1406</v>
      </c>
      <c r="I189" s="301" t="s">
        <v>1407</v>
      </c>
      <c r="J189" s="363" t="s">
        <v>1408</v>
      </c>
      <c r="K189" s="349"/>
    </row>
    <row r="190" s="1" customFormat="1" ht="15" customHeight="1">
      <c r="B190" s="326"/>
      <c r="C190" s="362" t="s">
        <v>43</v>
      </c>
      <c r="D190" s="301"/>
      <c r="E190" s="301"/>
      <c r="F190" s="324" t="s">
        <v>1320</v>
      </c>
      <c r="G190" s="301"/>
      <c r="H190" s="298" t="s">
        <v>1409</v>
      </c>
      <c r="I190" s="301" t="s">
        <v>1410</v>
      </c>
      <c r="J190" s="301"/>
      <c r="K190" s="349"/>
    </row>
    <row r="191" s="1" customFormat="1" ht="15" customHeight="1">
      <c r="B191" s="326"/>
      <c r="C191" s="362" t="s">
        <v>1411</v>
      </c>
      <c r="D191" s="301"/>
      <c r="E191" s="301"/>
      <c r="F191" s="324" t="s">
        <v>1320</v>
      </c>
      <c r="G191" s="301"/>
      <c r="H191" s="301" t="s">
        <v>1412</v>
      </c>
      <c r="I191" s="301" t="s">
        <v>1354</v>
      </c>
      <c r="J191" s="301"/>
      <c r="K191" s="349"/>
    </row>
    <row r="192" s="1" customFormat="1" ht="15" customHeight="1">
      <c r="B192" s="326"/>
      <c r="C192" s="362" t="s">
        <v>1413</v>
      </c>
      <c r="D192" s="301"/>
      <c r="E192" s="301"/>
      <c r="F192" s="324" t="s">
        <v>1320</v>
      </c>
      <c r="G192" s="301"/>
      <c r="H192" s="301" t="s">
        <v>1414</v>
      </c>
      <c r="I192" s="301" t="s">
        <v>1354</v>
      </c>
      <c r="J192" s="301"/>
      <c r="K192" s="349"/>
    </row>
    <row r="193" s="1" customFormat="1" ht="15" customHeight="1">
      <c r="B193" s="326"/>
      <c r="C193" s="362" t="s">
        <v>1415</v>
      </c>
      <c r="D193" s="301"/>
      <c r="E193" s="301"/>
      <c r="F193" s="324" t="s">
        <v>1325</v>
      </c>
      <c r="G193" s="301"/>
      <c r="H193" s="301" t="s">
        <v>1416</v>
      </c>
      <c r="I193" s="301" t="s">
        <v>1354</v>
      </c>
      <c r="J193" s="301"/>
      <c r="K193" s="349"/>
    </row>
    <row r="194" s="1" customFormat="1" ht="15" customHeight="1">
      <c r="B194" s="355"/>
      <c r="C194" s="364"/>
      <c r="D194" s="335"/>
      <c r="E194" s="335"/>
      <c r="F194" s="335"/>
      <c r="G194" s="335"/>
      <c r="H194" s="335"/>
      <c r="I194" s="335"/>
      <c r="J194" s="335"/>
      <c r="K194" s="356"/>
    </row>
    <row r="195" s="1" customFormat="1" ht="18.75" customHeight="1">
      <c r="B195" s="337"/>
      <c r="C195" s="347"/>
      <c r="D195" s="347"/>
      <c r="E195" s="347"/>
      <c r="F195" s="357"/>
      <c r="G195" s="347"/>
      <c r="H195" s="347"/>
      <c r="I195" s="347"/>
      <c r="J195" s="347"/>
      <c r="K195" s="337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1417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5" t="s">
        <v>1418</v>
      </c>
      <c r="D200" s="365"/>
      <c r="E200" s="365"/>
      <c r="F200" s="365" t="s">
        <v>1419</v>
      </c>
      <c r="G200" s="366"/>
      <c r="H200" s="365" t="s">
        <v>1420</v>
      </c>
      <c r="I200" s="365"/>
      <c r="J200" s="365"/>
      <c r="K200" s="293"/>
    </row>
    <row r="201" s="1" customFormat="1" ht="5.25" customHeight="1">
      <c r="B201" s="326"/>
      <c r="C201" s="321"/>
      <c r="D201" s="321"/>
      <c r="E201" s="321"/>
      <c r="F201" s="321"/>
      <c r="G201" s="347"/>
      <c r="H201" s="321"/>
      <c r="I201" s="321"/>
      <c r="J201" s="321"/>
      <c r="K201" s="349"/>
    </row>
    <row r="202" s="1" customFormat="1" ht="15" customHeight="1">
      <c r="B202" s="326"/>
      <c r="C202" s="301" t="s">
        <v>1410</v>
      </c>
      <c r="D202" s="301"/>
      <c r="E202" s="301"/>
      <c r="F202" s="324" t="s">
        <v>44</v>
      </c>
      <c r="G202" s="301"/>
      <c r="H202" s="301" t="s">
        <v>1421</v>
      </c>
      <c r="I202" s="301"/>
      <c r="J202" s="301"/>
      <c r="K202" s="349"/>
    </row>
    <row r="203" s="1" customFormat="1" ht="15" customHeight="1">
      <c r="B203" s="326"/>
      <c r="C203" s="301"/>
      <c r="D203" s="301"/>
      <c r="E203" s="301"/>
      <c r="F203" s="324" t="s">
        <v>45</v>
      </c>
      <c r="G203" s="301"/>
      <c r="H203" s="301" t="s">
        <v>1422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48</v>
      </c>
      <c r="G204" s="301"/>
      <c r="H204" s="301" t="s">
        <v>1423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46</v>
      </c>
      <c r="G205" s="301"/>
      <c r="H205" s="301" t="s">
        <v>1424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47</v>
      </c>
      <c r="G206" s="301"/>
      <c r="H206" s="301" t="s">
        <v>1425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/>
      <c r="G207" s="301"/>
      <c r="H207" s="301"/>
      <c r="I207" s="301"/>
      <c r="J207" s="301"/>
      <c r="K207" s="349"/>
    </row>
    <row r="208" s="1" customFormat="1" ht="15" customHeight="1">
      <c r="B208" s="326"/>
      <c r="C208" s="301" t="s">
        <v>1366</v>
      </c>
      <c r="D208" s="301"/>
      <c r="E208" s="301"/>
      <c r="F208" s="324" t="s">
        <v>80</v>
      </c>
      <c r="G208" s="301"/>
      <c r="H208" s="301" t="s">
        <v>1426</v>
      </c>
      <c r="I208" s="301"/>
      <c r="J208" s="301"/>
      <c r="K208" s="349"/>
    </row>
    <row r="209" s="1" customFormat="1" ht="15" customHeight="1">
      <c r="B209" s="326"/>
      <c r="C209" s="301"/>
      <c r="D209" s="301"/>
      <c r="E209" s="301"/>
      <c r="F209" s="324" t="s">
        <v>1262</v>
      </c>
      <c r="G209" s="301"/>
      <c r="H209" s="301" t="s">
        <v>1263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1260</v>
      </c>
      <c r="G210" s="301"/>
      <c r="H210" s="301" t="s">
        <v>1427</v>
      </c>
      <c r="I210" s="301"/>
      <c r="J210" s="301"/>
      <c r="K210" s="349"/>
    </row>
    <row r="211" s="1" customFormat="1" ht="15" customHeight="1">
      <c r="B211" s="367"/>
      <c r="C211" s="301"/>
      <c r="D211" s="301"/>
      <c r="E211" s="301"/>
      <c r="F211" s="324" t="s">
        <v>1264</v>
      </c>
      <c r="G211" s="362"/>
      <c r="H211" s="353" t="s">
        <v>1265</v>
      </c>
      <c r="I211" s="353"/>
      <c r="J211" s="353"/>
      <c r="K211" s="368"/>
    </row>
    <row r="212" s="1" customFormat="1" ht="15" customHeight="1">
      <c r="B212" s="367"/>
      <c r="C212" s="301"/>
      <c r="D212" s="301"/>
      <c r="E212" s="301"/>
      <c r="F212" s="324" t="s">
        <v>1266</v>
      </c>
      <c r="G212" s="362"/>
      <c r="H212" s="353" t="s">
        <v>1428</v>
      </c>
      <c r="I212" s="353"/>
      <c r="J212" s="353"/>
      <c r="K212" s="368"/>
    </row>
    <row r="213" s="1" customFormat="1" ht="15" customHeight="1">
      <c r="B213" s="367"/>
      <c r="C213" s="301"/>
      <c r="D213" s="301"/>
      <c r="E213" s="301"/>
      <c r="F213" s="324"/>
      <c r="G213" s="362"/>
      <c r="H213" s="353"/>
      <c r="I213" s="353"/>
      <c r="J213" s="353"/>
      <c r="K213" s="368"/>
    </row>
    <row r="214" s="1" customFormat="1" ht="15" customHeight="1">
      <c r="B214" s="367"/>
      <c r="C214" s="301" t="s">
        <v>1390</v>
      </c>
      <c r="D214" s="301"/>
      <c r="E214" s="301"/>
      <c r="F214" s="324">
        <v>1</v>
      </c>
      <c r="G214" s="362"/>
      <c r="H214" s="353" t="s">
        <v>1429</v>
      </c>
      <c r="I214" s="353"/>
      <c r="J214" s="353"/>
      <c r="K214" s="368"/>
    </row>
    <row r="215" s="1" customFormat="1" ht="15" customHeight="1">
      <c r="B215" s="367"/>
      <c r="C215" s="301"/>
      <c r="D215" s="301"/>
      <c r="E215" s="301"/>
      <c r="F215" s="324">
        <v>2</v>
      </c>
      <c r="G215" s="362"/>
      <c r="H215" s="353" t="s">
        <v>1430</v>
      </c>
      <c r="I215" s="353"/>
      <c r="J215" s="353"/>
      <c r="K215" s="368"/>
    </row>
    <row r="216" s="1" customFormat="1" ht="15" customHeight="1">
      <c r="B216" s="367"/>
      <c r="C216" s="301"/>
      <c r="D216" s="301"/>
      <c r="E216" s="301"/>
      <c r="F216" s="324">
        <v>3</v>
      </c>
      <c r="G216" s="362"/>
      <c r="H216" s="353" t="s">
        <v>1431</v>
      </c>
      <c r="I216" s="353"/>
      <c r="J216" s="353"/>
      <c r="K216" s="368"/>
    </row>
    <row r="217" s="1" customFormat="1" ht="15" customHeight="1">
      <c r="B217" s="367"/>
      <c r="C217" s="301"/>
      <c r="D217" s="301"/>
      <c r="E217" s="301"/>
      <c r="F217" s="324">
        <v>4</v>
      </c>
      <c r="G217" s="362"/>
      <c r="H217" s="353" t="s">
        <v>1432</v>
      </c>
      <c r="I217" s="353"/>
      <c r="J217" s="353"/>
      <c r="K217" s="368"/>
    </row>
    <row r="218" s="1" customFormat="1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2022-05-14T08:22:44Z</dcterms:created>
  <dcterms:modified xsi:type="dcterms:W3CDTF">2022-05-14T08:22:53Z</dcterms:modified>
</cp:coreProperties>
</file>