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ndra\Documents\onedrive\Desktop\"/>
    </mc:Choice>
  </mc:AlternateContent>
  <bookViews>
    <workbookView xWindow="0" yWindow="0" windowWidth="0" windowHeight="0"/>
  </bookViews>
  <sheets>
    <sheet name="Rekapitulace stavby" sheetId="1" r:id="rId1"/>
    <sheet name="000 - Vedlejší a ostatní ..." sheetId="2" r:id="rId2"/>
    <sheet name="001 - Stavební část" sheetId="3" r:id="rId3"/>
    <sheet name="002 - Veřejné osvětelní" sheetId="4" r:id="rId4"/>
    <sheet name="003 - Slaboproud" sheetId="5" r:id="rId5"/>
    <sheet name="004 - Dešťová kanalizace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'000 - Vedlejší a ostatní ...'!$C$83:$K$119</definedName>
    <definedName name="_xlnm.Print_Area" localSheetId="1">'000 - Vedlejší a ostatní ...'!$C$4:$J$39,'000 - Vedlejší a ostatní ...'!$C$45:$J$65,'000 - Vedlejší a ostatní ...'!$C$71:$K$119</definedName>
    <definedName name="_xlnm.Print_Titles" localSheetId="1">'000 - Vedlejší a ostatní ...'!$83:$83</definedName>
    <definedName name="_xlnm._FilterDatabase" localSheetId="2" hidden="1">'001 - Stavební část'!$C$89:$K$700</definedName>
    <definedName name="_xlnm.Print_Area" localSheetId="2">'001 - Stavební část'!$C$4:$J$39,'001 - Stavební část'!$C$45:$J$71,'001 - Stavební část'!$C$77:$K$700</definedName>
    <definedName name="_xlnm.Print_Titles" localSheetId="2">'001 - Stavební část'!$89:$89</definedName>
    <definedName name="_xlnm._FilterDatabase" localSheetId="3" hidden="1">'002 - Veřejné osvětelní'!$C$83:$K$241</definedName>
    <definedName name="_xlnm.Print_Area" localSheetId="3">'002 - Veřejné osvětelní'!$C$4:$J$39,'002 - Veřejné osvětelní'!$C$45:$J$65,'002 - Veřejné osvětelní'!$C$71:$K$241</definedName>
    <definedName name="_xlnm.Print_Titles" localSheetId="3">'002 - Veřejné osvětelní'!$83:$83</definedName>
    <definedName name="_xlnm._FilterDatabase" localSheetId="4" hidden="1">'003 - Slaboproud'!$C$80:$K$123</definedName>
    <definedName name="_xlnm.Print_Area" localSheetId="4">'003 - Slaboproud'!$C$4:$J$39,'003 - Slaboproud'!$C$45:$J$62,'003 - Slaboproud'!$C$68:$K$123</definedName>
    <definedName name="_xlnm.Print_Titles" localSheetId="4">'003 - Slaboproud'!$80:$80</definedName>
    <definedName name="_xlnm._FilterDatabase" localSheetId="5" hidden="1">'004 - Dešťová kanalizace'!$C$91:$K$288</definedName>
    <definedName name="_xlnm.Print_Area" localSheetId="5">'004 - Dešťová kanalizace'!$C$4:$J$39,'004 - Dešťová kanalizace'!$C$45:$J$73,'004 - Dešťová kanalizace'!$C$79:$K$288</definedName>
    <definedName name="_xlnm.Print_Titles" localSheetId="5">'004 - Dešťová kanalizace'!$91:$91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T265"/>
  <c r="R266"/>
  <c r="R265"/>
  <c r="P266"/>
  <c r="P265"/>
  <c r="BI263"/>
  <c r="BH263"/>
  <c r="BG263"/>
  <c r="BF263"/>
  <c r="T263"/>
  <c r="T262"/>
  <c r="R263"/>
  <c r="R262"/>
  <c r="P263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6"/>
  <c r="BH216"/>
  <c r="BG216"/>
  <c r="BF216"/>
  <c r="T216"/>
  <c r="R216"/>
  <c r="P216"/>
  <c r="BI214"/>
  <c r="BH214"/>
  <c r="BG214"/>
  <c r="BF214"/>
  <c r="T214"/>
  <c r="R214"/>
  <c r="P214"/>
  <c r="BI209"/>
  <c r="BH209"/>
  <c r="BG209"/>
  <c r="BF209"/>
  <c r="T209"/>
  <c r="R209"/>
  <c r="P209"/>
  <c r="BI205"/>
  <c r="BH205"/>
  <c r="BG205"/>
  <c r="BF205"/>
  <c r="T205"/>
  <c r="R205"/>
  <c r="P205"/>
  <c r="BI201"/>
  <c r="BH201"/>
  <c r="BG201"/>
  <c r="BF201"/>
  <c r="T201"/>
  <c r="R201"/>
  <c r="P201"/>
  <c r="BI193"/>
  <c r="BH193"/>
  <c r="BG193"/>
  <c r="BF193"/>
  <c r="T193"/>
  <c r="R193"/>
  <c r="P193"/>
  <c r="BI186"/>
  <c r="BH186"/>
  <c r="BG186"/>
  <c r="BF186"/>
  <c r="T186"/>
  <c r="R186"/>
  <c r="P186"/>
  <c r="BI181"/>
  <c r="BH181"/>
  <c r="BG181"/>
  <c r="BF181"/>
  <c r="T181"/>
  <c r="R181"/>
  <c r="P181"/>
  <c r="BI178"/>
  <c r="BH178"/>
  <c r="BG178"/>
  <c r="BF178"/>
  <c r="T178"/>
  <c r="R178"/>
  <c r="P178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0"/>
  <c r="BH160"/>
  <c r="BG160"/>
  <c r="BF160"/>
  <c r="T160"/>
  <c r="R160"/>
  <c r="P160"/>
  <c r="BI152"/>
  <c r="BH152"/>
  <c r="BG152"/>
  <c r="BF152"/>
  <c r="T152"/>
  <c r="R152"/>
  <c r="P152"/>
  <c r="BI148"/>
  <c r="BH148"/>
  <c r="BG148"/>
  <c r="BF148"/>
  <c r="T148"/>
  <c r="R148"/>
  <c r="P148"/>
  <c r="BI142"/>
  <c r="BH142"/>
  <c r="BG142"/>
  <c r="BF142"/>
  <c r="T142"/>
  <c r="R142"/>
  <c r="P142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2"/>
  <c r="BH112"/>
  <c r="BG112"/>
  <c r="BF112"/>
  <c r="T112"/>
  <c r="R112"/>
  <c r="P112"/>
  <c r="BI94"/>
  <c r="BH94"/>
  <c r="BG94"/>
  <c r="BF94"/>
  <c r="T94"/>
  <c r="R94"/>
  <c r="P94"/>
  <c r="F86"/>
  <c r="E84"/>
  <c r="F52"/>
  <c r="E50"/>
  <c r="J24"/>
  <c r="E24"/>
  <c r="J55"/>
  <c r="J23"/>
  <c r="J21"/>
  <c r="E21"/>
  <c r="J54"/>
  <c r="J20"/>
  <c r="J18"/>
  <c r="E18"/>
  <c r="F89"/>
  <c r="J17"/>
  <c r="J15"/>
  <c r="E15"/>
  <c r="F54"/>
  <c r="J14"/>
  <c r="J12"/>
  <c r="J52"/>
  <c r="E7"/>
  <c r="E48"/>
  <c i="5" r="J37"/>
  <c r="J36"/>
  <c i="1" r="AY58"/>
  <c i="5" r="J35"/>
  <c i="1" r="AX58"/>
  <c i="5"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87"/>
  <c r="BH87"/>
  <c r="BG87"/>
  <c r="BF87"/>
  <c r="T87"/>
  <c r="R87"/>
  <c r="P87"/>
  <c r="BI85"/>
  <c r="BH85"/>
  <c r="BG85"/>
  <c r="BF85"/>
  <c r="T85"/>
  <c r="R85"/>
  <c r="P85"/>
  <c r="BI83"/>
  <c r="BH83"/>
  <c r="BG83"/>
  <c r="BF83"/>
  <c r="T83"/>
  <c r="R83"/>
  <c r="P83"/>
  <c r="F75"/>
  <c r="E73"/>
  <c r="F52"/>
  <c r="E50"/>
  <c r="J24"/>
  <c r="E24"/>
  <c r="J78"/>
  <c r="J23"/>
  <c r="J21"/>
  <c r="E21"/>
  <c r="J54"/>
  <c r="J20"/>
  <c r="J18"/>
  <c r="E18"/>
  <c r="F55"/>
  <c r="J17"/>
  <c r="J15"/>
  <c r="E15"/>
  <c r="F54"/>
  <c r="J14"/>
  <c r="J12"/>
  <c r="J75"/>
  <c r="E7"/>
  <c r="E71"/>
  <c i="4" r="J37"/>
  <c r="J36"/>
  <c i="1" r="AY57"/>
  <c i="4" r="J35"/>
  <c i="1" r="AX57"/>
  <c i="4"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F78"/>
  <c r="E76"/>
  <c r="F52"/>
  <c r="E50"/>
  <c r="J24"/>
  <c r="E24"/>
  <c r="J81"/>
  <c r="J23"/>
  <c r="J21"/>
  <c r="E21"/>
  <c r="J54"/>
  <c r="J20"/>
  <c r="J18"/>
  <c r="E18"/>
  <c r="F81"/>
  <c r="J17"/>
  <c r="J15"/>
  <c r="E15"/>
  <c r="F54"/>
  <c r="J14"/>
  <c r="J12"/>
  <c r="J52"/>
  <c r="E7"/>
  <c r="E74"/>
  <c i="3" r="J37"/>
  <c r="J36"/>
  <c i="1" r="AY56"/>
  <c i="3" r="J35"/>
  <c i="1" r="AX56"/>
  <c i="3" r="BI698"/>
  <c r="BH698"/>
  <c r="BG698"/>
  <c r="BF698"/>
  <c r="T698"/>
  <c r="R698"/>
  <c r="P698"/>
  <c r="BI694"/>
  <c r="BH694"/>
  <c r="BG694"/>
  <c r="BF694"/>
  <c r="T694"/>
  <c r="R694"/>
  <c r="P694"/>
  <c r="BI688"/>
  <c r="BH688"/>
  <c r="BG688"/>
  <c r="BF688"/>
  <c r="T688"/>
  <c r="R688"/>
  <c r="P688"/>
  <c r="BI684"/>
  <c r="BH684"/>
  <c r="BG684"/>
  <c r="BF684"/>
  <c r="T684"/>
  <c r="R684"/>
  <c r="P684"/>
  <c r="BI680"/>
  <c r="BH680"/>
  <c r="BG680"/>
  <c r="BF680"/>
  <c r="T680"/>
  <c r="R680"/>
  <c r="P680"/>
  <c r="BI672"/>
  <c r="BH672"/>
  <c r="BG672"/>
  <c r="BF672"/>
  <c r="T672"/>
  <c r="R672"/>
  <c r="P672"/>
  <c r="BI667"/>
  <c r="BH667"/>
  <c r="BG667"/>
  <c r="BF667"/>
  <c r="T667"/>
  <c r="T666"/>
  <c r="R667"/>
  <c r="R666"/>
  <c r="P667"/>
  <c r="P666"/>
  <c r="BI662"/>
  <c r="BH662"/>
  <c r="BG662"/>
  <c r="BF662"/>
  <c r="T662"/>
  <c r="R662"/>
  <c r="P662"/>
  <c r="BI657"/>
  <c r="BH657"/>
  <c r="BG657"/>
  <c r="BF657"/>
  <c r="T657"/>
  <c r="R657"/>
  <c r="P657"/>
  <c r="BI652"/>
  <c r="BH652"/>
  <c r="BG652"/>
  <c r="BF652"/>
  <c r="T652"/>
  <c r="R652"/>
  <c r="P652"/>
  <c r="BI647"/>
  <c r="BH647"/>
  <c r="BG647"/>
  <c r="BF647"/>
  <c r="T647"/>
  <c r="R647"/>
  <c r="P647"/>
  <c r="BI642"/>
  <c r="BH642"/>
  <c r="BG642"/>
  <c r="BF642"/>
  <c r="T642"/>
  <c r="R642"/>
  <c r="P642"/>
  <c r="BI639"/>
  <c r="BH639"/>
  <c r="BG639"/>
  <c r="BF639"/>
  <c r="T639"/>
  <c r="R639"/>
  <c r="P639"/>
  <c r="BI634"/>
  <c r="BH634"/>
  <c r="BG634"/>
  <c r="BF634"/>
  <c r="T634"/>
  <c r="R634"/>
  <c r="P634"/>
  <c r="BI629"/>
  <c r="BH629"/>
  <c r="BG629"/>
  <c r="BF629"/>
  <c r="T629"/>
  <c r="R629"/>
  <c r="P629"/>
  <c r="BI624"/>
  <c r="BH624"/>
  <c r="BG624"/>
  <c r="BF624"/>
  <c r="T624"/>
  <c r="R624"/>
  <c r="P624"/>
  <c r="BI619"/>
  <c r="BH619"/>
  <c r="BG619"/>
  <c r="BF619"/>
  <c r="T619"/>
  <c r="R619"/>
  <c r="P619"/>
  <c r="BI615"/>
  <c r="BH615"/>
  <c r="BG615"/>
  <c r="BF615"/>
  <c r="T615"/>
  <c r="R615"/>
  <c r="P615"/>
  <c r="BI612"/>
  <c r="BH612"/>
  <c r="BG612"/>
  <c r="BF612"/>
  <c r="T612"/>
  <c r="R612"/>
  <c r="P612"/>
  <c r="BI606"/>
  <c r="BH606"/>
  <c r="BG606"/>
  <c r="BF606"/>
  <c r="T606"/>
  <c r="R606"/>
  <c r="P606"/>
  <c r="BI600"/>
  <c r="BH600"/>
  <c r="BG600"/>
  <c r="BF600"/>
  <c r="T600"/>
  <c r="R600"/>
  <c r="P600"/>
  <c r="BI594"/>
  <c r="BH594"/>
  <c r="BG594"/>
  <c r="BF594"/>
  <c r="T594"/>
  <c r="R594"/>
  <c r="P594"/>
  <c r="BI588"/>
  <c r="BH588"/>
  <c r="BG588"/>
  <c r="BF588"/>
  <c r="T588"/>
  <c r="R588"/>
  <c r="P588"/>
  <c r="BI582"/>
  <c r="BH582"/>
  <c r="BG582"/>
  <c r="BF582"/>
  <c r="T582"/>
  <c r="R582"/>
  <c r="P582"/>
  <c r="BI576"/>
  <c r="BH576"/>
  <c r="BG576"/>
  <c r="BF576"/>
  <c r="T576"/>
  <c r="R576"/>
  <c r="P576"/>
  <c r="BI566"/>
  <c r="BH566"/>
  <c r="BG566"/>
  <c r="BF566"/>
  <c r="T566"/>
  <c r="R566"/>
  <c r="P566"/>
  <c r="BI562"/>
  <c r="BH562"/>
  <c r="BG562"/>
  <c r="BF562"/>
  <c r="T562"/>
  <c r="R562"/>
  <c r="P562"/>
  <c r="BI556"/>
  <c r="BH556"/>
  <c r="BG556"/>
  <c r="BF556"/>
  <c r="T556"/>
  <c r="R556"/>
  <c r="P556"/>
  <c r="BI551"/>
  <c r="BH551"/>
  <c r="BG551"/>
  <c r="BF551"/>
  <c r="T551"/>
  <c r="R551"/>
  <c r="P551"/>
  <c r="BI547"/>
  <c r="BH547"/>
  <c r="BG547"/>
  <c r="BF547"/>
  <c r="T547"/>
  <c r="R547"/>
  <c r="P547"/>
  <c r="BI543"/>
  <c r="BH543"/>
  <c r="BG543"/>
  <c r="BF543"/>
  <c r="T543"/>
  <c r="R543"/>
  <c r="P543"/>
  <c r="BI537"/>
  <c r="BH537"/>
  <c r="BG537"/>
  <c r="BF537"/>
  <c r="T537"/>
  <c r="R537"/>
  <c r="P537"/>
  <c r="BI533"/>
  <c r="BH533"/>
  <c r="BG533"/>
  <c r="BF533"/>
  <c r="T533"/>
  <c r="R533"/>
  <c r="P533"/>
  <c r="BI527"/>
  <c r="BH527"/>
  <c r="BG527"/>
  <c r="BF527"/>
  <c r="T527"/>
  <c r="R527"/>
  <c r="P527"/>
  <c r="BI523"/>
  <c r="BH523"/>
  <c r="BG523"/>
  <c r="BF523"/>
  <c r="T523"/>
  <c r="R523"/>
  <c r="P523"/>
  <c r="BI519"/>
  <c r="BH519"/>
  <c r="BG519"/>
  <c r="BF519"/>
  <c r="T519"/>
  <c r="R519"/>
  <c r="P519"/>
  <c r="BI515"/>
  <c r="BH515"/>
  <c r="BG515"/>
  <c r="BF515"/>
  <c r="T515"/>
  <c r="R515"/>
  <c r="P515"/>
  <c r="BI508"/>
  <c r="BH508"/>
  <c r="BG508"/>
  <c r="BF508"/>
  <c r="T508"/>
  <c r="R508"/>
  <c r="P508"/>
  <c r="BI504"/>
  <c r="BH504"/>
  <c r="BG504"/>
  <c r="BF504"/>
  <c r="T504"/>
  <c r="R504"/>
  <c r="P504"/>
  <c r="BI498"/>
  <c r="BH498"/>
  <c r="BG498"/>
  <c r="BF498"/>
  <c r="T498"/>
  <c r="R498"/>
  <c r="P498"/>
  <c r="BI495"/>
  <c r="BH495"/>
  <c r="BG495"/>
  <c r="BF495"/>
  <c r="T495"/>
  <c r="R495"/>
  <c r="P495"/>
  <c r="BI487"/>
  <c r="BH487"/>
  <c r="BG487"/>
  <c r="BF487"/>
  <c r="T487"/>
  <c r="R487"/>
  <c r="P487"/>
  <c r="BI485"/>
  <c r="BH485"/>
  <c r="BG485"/>
  <c r="BF485"/>
  <c r="T485"/>
  <c r="R485"/>
  <c r="P485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55"/>
  <c r="BH455"/>
  <c r="BG455"/>
  <c r="BF455"/>
  <c r="T455"/>
  <c r="R455"/>
  <c r="P455"/>
  <c r="BI447"/>
  <c r="BH447"/>
  <c r="BG447"/>
  <c r="BF447"/>
  <c r="T447"/>
  <c r="T439"/>
  <c r="R447"/>
  <c r="R439"/>
  <c r="P447"/>
  <c r="P439"/>
  <c r="BI440"/>
  <c r="BH440"/>
  <c r="BG440"/>
  <c r="BF440"/>
  <c r="T440"/>
  <c r="R440"/>
  <c r="P440"/>
  <c r="BI434"/>
  <c r="BH434"/>
  <c r="BG434"/>
  <c r="BF434"/>
  <c r="T434"/>
  <c r="R434"/>
  <c r="P434"/>
  <c r="BI430"/>
  <c r="BH430"/>
  <c r="BG430"/>
  <c r="BF430"/>
  <c r="T430"/>
  <c r="R430"/>
  <c r="P430"/>
  <c r="BI424"/>
  <c r="BH424"/>
  <c r="BG424"/>
  <c r="BF424"/>
  <c r="T424"/>
  <c r="R424"/>
  <c r="P424"/>
  <c r="BI418"/>
  <c r="BH418"/>
  <c r="BG418"/>
  <c r="BF418"/>
  <c r="T418"/>
  <c r="R418"/>
  <c r="P418"/>
  <c r="BI413"/>
  <c r="BH413"/>
  <c r="BG413"/>
  <c r="BF413"/>
  <c r="T413"/>
  <c r="R413"/>
  <c r="P413"/>
  <c r="BI408"/>
  <c r="BH408"/>
  <c r="BG408"/>
  <c r="BF408"/>
  <c r="T408"/>
  <c r="R408"/>
  <c r="P408"/>
  <c r="BI402"/>
  <c r="BH402"/>
  <c r="BG402"/>
  <c r="BF402"/>
  <c r="T402"/>
  <c r="R402"/>
  <c r="P402"/>
  <c r="BI396"/>
  <c r="BH396"/>
  <c r="BG396"/>
  <c r="BF396"/>
  <c r="T396"/>
  <c r="R396"/>
  <c r="P396"/>
  <c r="BI390"/>
  <c r="BH390"/>
  <c r="BG390"/>
  <c r="BF390"/>
  <c r="T390"/>
  <c r="R390"/>
  <c r="P390"/>
  <c r="BI384"/>
  <c r="BH384"/>
  <c r="BG384"/>
  <c r="BF384"/>
  <c r="T384"/>
  <c r="R384"/>
  <c r="P384"/>
  <c r="BI378"/>
  <c r="BH378"/>
  <c r="BG378"/>
  <c r="BF378"/>
  <c r="T378"/>
  <c r="R378"/>
  <c r="P378"/>
  <c r="BI372"/>
  <c r="BH372"/>
  <c r="BG372"/>
  <c r="BF372"/>
  <c r="T372"/>
  <c r="R372"/>
  <c r="P372"/>
  <c r="BI366"/>
  <c r="BH366"/>
  <c r="BG366"/>
  <c r="BF366"/>
  <c r="T366"/>
  <c r="R366"/>
  <c r="P366"/>
  <c r="BI360"/>
  <c r="BH360"/>
  <c r="BG360"/>
  <c r="BF360"/>
  <c r="T360"/>
  <c r="R360"/>
  <c r="P360"/>
  <c r="BI354"/>
  <c r="BH354"/>
  <c r="BG354"/>
  <c r="BF354"/>
  <c r="T354"/>
  <c r="R354"/>
  <c r="P354"/>
  <c r="BI348"/>
  <c r="BH348"/>
  <c r="BG348"/>
  <c r="BF348"/>
  <c r="T348"/>
  <c r="R348"/>
  <c r="P348"/>
  <c r="BI342"/>
  <c r="BH342"/>
  <c r="BG342"/>
  <c r="BF342"/>
  <c r="T342"/>
  <c r="R342"/>
  <c r="P342"/>
  <c r="BI336"/>
  <c r="BH336"/>
  <c r="BG336"/>
  <c r="BF336"/>
  <c r="T336"/>
  <c r="R336"/>
  <c r="P336"/>
  <c r="BI330"/>
  <c r="BH330"/>
  <c r="BG330"/>
  <c r="BF330"/>
  <c r="T330"/>
  <c r="R330"/>
  <c r="P330"/>
  <c r="BI322"/>
  <c r="BH322"/>
  <c r="BG322"/>
  <c r="BF322"/>
  <c r="T322"/>
  <c r="R322"/>
  <c r="P322"/>
  <c r="BI316"/>
  <c r="BH316"/>
  <c r="BG316"/>
  <c r="BF316"/>
  <c r="T316"/>
  <c r="R316"/>
  <c r="P316"/>
  <c r="BI309"/>
  <c r="BH309"/>
  <c r="BG309"/>
  <c r="BF309"/>
  <c r="T309"/>
  <c r="R309"/>
  <c r="P309"/>
  <c r="BI301"/>
  <c r="BH301"/>
  <c r="BG301"/>
  <c r="BF301"/>
  <c r="T301"/>
  <c r="R301"/>
  <c r="P301"/>
  <c r="BI294"/>
  <c r="BH294"/>
  <c r="BG294"/>
  <c r="BF294"/>
  <c r="T294"/>
  <c r="R294"/>
  <c r="P294"/>
  <c r="BI287"/>
  <c r="BH287"/>
  <c r="BG287"/>
  <c r="BF287"/>
  <c r="T287"/>
  <c r="R287"/>
  <c r="P287"/>
  <c r="BI280"/>
  <c r="BH280"/>
  <c r="BG280"/>
  <c r="BF280"/>
  <c r="T280"/>
  <c r="R280"/>
  <c r="P280"/>
  <c r="BI273"/>
  <c r="BH273"/>
  <c r="BG273"/>
  <c r="BF273"/>
  <c r="T273"/>
  <c r="R273"/>
  <c r="P273"/>
  <c r="BI267"/>
  <c r="BH267"/>
  <c r="BG267"/>
  <c r="BF267"/>
  <c r="T267"/>
  <c r="R267"/>
  <c r="P267"/>
  <c r="BI256"/>
  <c r="BH256"/>
  <c r="BG256"/>
  <c r="BF256"/>
  <c r="T256"/>
  <c r="R256"/>
  <c r="P256"/>
  <c r="BI252"/>
  <c r="BH252"/>
  <c r="BG252"/>
  <c r="BF252"/>
  <c r="T252"/>
  <c r="R252"/>
  <c r="P252"/>
  <c r="BI246"/>
  <c r="BH246"/>
  <c r="BG246"/>
  <c r="BF246"/>
  <c r="T246"/>
  <c r="R246"/>
  <c r="P246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3"/>
  <c r="BH223"/>
  <c r="BG223"/>
  <c r="BF223"/>
  <c r="T223"/>
  <c r="R223"/>
  <c r="P223"/>
  <c r="BI218"/>
  <c r="BH218"/>
  <c r="BG218"/>
  <c r="BF218"/>
  <c r="T218"/>
  <c r="R218"/>
  <c r="P218"/>
  <c r="BI212"/>
  <c r="BH212"/>
  <c r="BG212"/>
  <c r="BF212"/>
  <c r="T212"/>
  <c r="R212"/>
  <c r="P212"/>
  <c r="BI205"/>
  <c r="BH205"/>
  <c r="BG205"/>
  <c r="BF205"/>
  <c r="T205"/>
  <c r="R205"/>
  <c r="P205"/>
  <c r="BI199"/>
  <c r="BH199"/>
  <c r="BG199"/>
  <c r="BF199"/>
  <c r="T199"/>
  <c r="R199"/>
  <c r="P199"/>
  <c r="BI190"/>
  <c r="BH190"/>
  <c r="BG190"/>
  <c r="BF190"/>
  <c r="T190"/>
  <c r="R190"/>
  <c r="P190"/>
  <c r="BI184"/>
  <c r="BH184"/>
  <c r="BG184"/>
  <c r="BF184"/>
  <c r="T184"/>
  <c r="R184"/>
  <c r="P184"/>
  <c r="BI178"/>
  <c r="BH178"/>
  <c r="BG178"/>
  <c r="BF178"/>
  <c r="T178"/>
  <c r="R178"/>
  <c r="P178"/>
  <c r="BI172"/>
  <c r="BH172"/>
  <c r="BG172"/>
  <c r="BF172"/>
  <c r="T172"/>
  <c r="R172"/>
  <c r="P172"/>
  <c r="BI166"/>
  <c r="BH166"/>
  <c r="BG166"/>
  <c r="BF166"/>
  <c r="T166"/>
  <c r="R166"/>
  <c r="P166"/>
  <c r="BI159"/>
  <c r="BH159"/>
  <c r="BG159"/>
  <c r="BF159"/>
  <c r="T159"/>
  <c r="R159"/>
  <c r="P159"/>
  <c r="BI153"/>
  <c r="BH153"/>
  <c r="BG153"/>
  <c r="BF153"/>
  <c r="T153"/>
  <c r="R153"/>
  <c r="P153"/>
  <c r="BI147"/>
  <c r="BH147"/>
  <c r="BG147"/>
  <c r="BF147"/>
  <c r="T147"/>
  <c r="R147"/>
  <c r="P147"/>
  <c r="BI141"/>
  <c r="BH141"/>
  <c r="BG141"/>
  <c r="BF141"/>
  <c r="T141"/>
  <c r="R141"/>
  <c r="P141"/>
  <c r="BI135"/>
  <c r="BH135"/>
  <c r="BG135"/>
  <c r="BF135"/>
  <c r="T135"/>
  <c r="R135"/>
  <c r="P135"/>
  <c r="BI129"/>
  <c r="BH129"/>
  <c r="BG129"/>
  <c r="BF129"/>
  <c r="T129"/>
  <c r="R129"/>
  <c r="P129"/>
  <c r="BI123"/>
  <c r="BH123"/>
  <c r="BG123"/>
  <c r="BF123"/>
  <c r="T123"/>
  <c r="R123"/>
  <c r="P123"/>
  <c r="BI117"/>
  <c r="BH117"/>
  <c r="BG117"/>
  <c r="BF117"/>
  <c r="T117"/>
  <c r="R117"/>
  <c r="P117"/>
  <c r="BI111"/>
  <c r="BH111"/>
  <c r="BG111"/>
  <c r="BF111"/>
  <c r="T111"/>
  <c r="R111"/>
  <c r="P111"/>
  <c r="BI105"/>
  <c r="BH105"/>
  <c r="BG105"/>
  <c r="BF105"/>
  <c r="T105"/>
  <c r="R105"/>
  <c r="P105"/>
  <c r="BI99"/>
  <c r="BH99"/>
  <c r="BG99"/>
  <c r="BF99"/>
  <c r="T99"/>
  <c r="R99"/>
  <c r="P99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84"/>
  <c r="E7"/>
  <c r="E48"/>
  <c i="2" r="J37"/>
  <c r="J36"/>
  <c i="1" r="AY55"/>
  <c i="2" r="J35"/>
  <c i="1" r="AX55"/>
  <c i="2" r="BI117"/>
  <c r="BH117"/>
  <c r="BG117"/>
  <c r="BF117"/>
  <c r="T117"/>
  <c r="R117"/>
  <c r="P117"/>
  <c r="BI114"/>
  <c r="BH114"/>
  <c r="BG114"/>
  <c r="BF114"/>
  <c r="T114"/>
  <c r="R114"/>
  <c r="P114"/>
  <c r="BI107"/>
  <c r="BH107"/>
  <c r="BG107"/>
  <c r="BF107"/>
  <c r="T107"/>
  <c r="T106"/>
  <c r="R107"/>
  <c r="R106"/>
  <c r="P107"/>
  <c r="P106"/>
  <c r="BI100"/>
  <c r="BH100"/>
  <c r="BG100"/>
  <c r="BF100"/>
  <c r="T100"/>
  <c r="T93"/>
  <c r="R100"/>
  <c r="R93"/>
  <c r="P100"/>
  <c r="P93"/>
  <c r="BI94"/>
  <c r="BH94"/>
  <c r="BG94"/>
  <c r="BF94"/>
  <c r="T94"/>
  <c r="R94"/>
  <c r="P94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48"/>
  <c i="1" r="L50"/>
  <c r="AM50"/>
  <c r="AM49"/>
  <c r="L49"/>
  <c r="AM47"/>
  <c r="L47"/>
  <c r="L45"/>
  <c r="L44"/>
  <c i="3" r="BK455"/>
  <c r="J467"/>
  <c r="J434"/>
  <c r="BK495"/>
  <c i="4" r="J204"/>
  <c r="J192"/>
  <c r="BK192"/>
  <c i="5" r="BK107"/>
  <c i="6" r="BK283"/>
  <c r="BK178"/>
  <c i="2" r="BK87"/>
  <c i="3" r="J280"/>
  <c r="J178"/>
  <c r="J487"/>
  <c i="4" r="BK178"/>
  <c r="BK169"/>
  <c r="J190"/>
  <c i="5" r="BK109"/>
  <c i="6" r="J132"/>
  <c i="2" r="BK100"/>
  <c i="3" r="BK360"/>
  <c r="BK166"/>
  <c r="J612"/>
  <c r="BK418"/>
  <c i="4" r="J218"/>
  <c r="BK111"/>
  <c r="J169"/>
  <c i="5" r="BK115"/>
  <c i="6" r="J287"/>
  <c r="BK170"/>
  <c i="3" r="J440"/>
  <c r="J418"/>
  <c r="BK205"/>
  <c r="BK465"/>
  <c i="4" r="J149"/>
  <c r="J157"/>
  <c r="BK234"/>
  <c i="5" r="J99"/>
  <c i="6" r="BK193"/>
  <c r="J246"/>
  <c i="3" r="BK615"/>
  <c r="J205"/>
  <c r="J322"/>
  <c r="BK698"/>
  <c r="J199"/>
  <c i="4" r="BK123"/>
  <c r="J223"/>
  <c r="BK236"/>
  <c i="5" r="J118"/>
  <c i="6" r="J173"/>
  <c r="BK275"/>
  <c r="BK168"/>
  <c i="2" r="J90"/>
  <c i="3" r="J455"/>
  <c r="J504"/>
  <c r="BK562"/>
  <c i="4" r="J184"/>
  <c r="BK99"/>
  <c r="BK131"/>
  <c i="5" r="BK97"/>
  <c i="6" r="J168"/>
  <c r="BK238"/>
  <c i="3" r="BK316"/>
  <c r="J240"/>
  <c r="BK447"/>
  <c r="J366"/>
  <c r="J294"/>
  <c i="4" r="BK223"/>
  <c r="J86"/>
  <c r="J178"/>
  <c i="5" r="BK99"/>
  <c i="6" r="BK114"/>
  <c r="J136"/>
  <c i="2" r="BK90"/>
  <c i="3" r="J348"/>
  <c r="J629"/>
  <c r="J153"/>
  <c r="BK396"/>
  <c i="4" r="BK151"/>
  <c r="BK225"/>
  <c r="J123"/>
  <c i="5" r="J83"/>
  <c i="6" r="BK279"/>
  <c r="BK94"/>
  <c i="3" r="J360"/>
  <c r="J129"/>
  <c r="J223"/>
  <c r="BK508"/>
  <c i="4" r="J202"/>
  <c r="J91"/>
  <c r="BK200"/>
  <c r="BK91"/>
  <c i="5" r="J95"/>
  <c i="6" r="J285"/>
  <c i="2" r="J100"/>
  <c i="3" r="J390"/>
  <c r="J111"/>
  <c r="J667"/>
  <c r="BK475"/>
  <c r="BK629"/>
  <c i="4" r="BK190"/>
  <c r="J165"/>
  <c r="BK220"/>
  <c i="5" r="J87"/>
  <c i="6" r="BK136"/>
  <c r="J279"/>
  <c i="3" r="BK672"/>
  <c r="J212"/>
  <c r="J519"/>
  <c r="J672"/>
  <c i="4" r="BK149"/>
  <c r="J228"/>
  <c r="J95"/>
  <c i="6" r="BK246"/>
  <c r="BK248"/>
  <c r="J263"/>
  <c i="3" r="J533"/>
  <c r="BK434"/>
  <c r="BK547"/>
  <c r="BK184"/>
  <c i="4" r="BK210"/>
  <c r="J186"/>
  <c r="J125"/>
  <c i="5" r="BK101"/>
  <c i="6" r="BK234"/>
  <c r="J114"/>
  <c r="J148"/>
  <c i="2" r="BK114"/>
  <c i="3" r="BK336"/>
  <c r="J619"/>
  <c r="J523"/>
  <c r="BK424"/>
  <c i="4" r="J216"/>
  <c r="BK204"/>
  <c r="J176"/>
  <c i="5" r="BK103"/>
  <c i="6" r="J209"/>
  <c r="J121"/>
  <c i="3" r="BK639"/>
  <c r="BK667"/>
  <c r="BK680"/>
  <c r="BK123"/>
  <c r="BK141"/>
  <c i="4" r="J182"/>
  <c r="J172"/>
  <c r="BK196"/>
  <c r="J137"/>
  <c i="6" r="BK244"/>
  <c r="BK112"/>
  <c r="J201"/>
  <c r="BK273"/>
  <c i="3" r="BK348"/>
  <c r="J652"/>
  <c r="BK498"/>
  <c r="BK280"/>
  <c r="BK99"/>
  <c i="4" r="J129"/>
  <c r="J200"/>
  <c i="5" r="J115"/>
  <c i="6" r="BK181"/>
  <c r="J160"/>
  <c i="2" r="BK107"/>
  <c i="3" r="J606"/>
  <c r="J471"/>
  <c r="BK652"/>
  <c r="BK372"/>
  <c i="4" r="J220"/>
  <c r="BK159"/>
  <c r="J93"/>
  <c i="5" r="J85"/>
  <c i="6" r="J181"/>
  <c r="J225"/>
  <c i="3" r="J287"/>
  <c r="BK402"/>
  <c r="J93"/>
  <c i="4" r="BK240"/>
  <c r="BK133"/>
  <c r="J133"/>
  <c r="BK141"/>
  <c i="6" r="BK121"/>
  <c r="BK225"/>
  <c i="3" r="BK267"/>
  <c r="BK212"/>
  <c r="J342"/>
  <c r="BK504"/>
  <c r="BK408"/>
  <c i="4" r="BK180"/>
  <c r="BK165"/>
  <c r="J107"/>
  <c r="BK97"/>
  <c i="5" r="J93"/>
  <c i="6" r="BK216"/>
  <c r="BK287"/>
  <c i="2" r="J117"/>
  <c i="3" r="BK223"/>
  <c r="J527"/>
  <c r="J256"/>
  <c r="BK619"/>
  <c r="BK287"/>
  <c i="4" r="J167"/>
  <c r="BK137"/>
  <c r="BK186"/>
  <c i="5" r="J120"/>
  <c i="6" r="J258"/>
  <c r="J256"/>
  <c i="3" r="BK515"/>
  <c r="BK634"/>
  <c r="BK533"/>
  <c r="J508"/>
  <c r="BK172"/>
  <c i="4" r="BK153"/>
  <c i="5" r="J101"/>
  <c i="6" r="J248"/>
  <c r="BK152"/>
  <c i="3" r="J556"/>
  <c r="J402"/>
  <c r="BK342"/>
  <c r="BK273"/>
  <c r="BK440"/>
  <c i="4" r="BK208"/>
  <c r="J238"/>
  <c r="BK109"/>
  <c i="5" r="J105"/>
  <c i="6" r="J193"/>
  <c r="BK129"/>
  <c i="3" r="BK159"/>
  <c r="BK551"/>
  <c r="BK600"/>
  <c r="BK662"/>
  <c i="4" r="BK139"/>
  <c r="BK86"/>
  <c r="BK238"/>
  <c i="5" r="BK85"/>
  <c i="6" r="J234"/>
  <c r="BK240"/>
  <c i="3" r="J543"/>
  <c r="J639"/>
  <c r="BK135"/>
  <c r="J135"/>
  <c r="J330"/>
  <c i="4" r="BK135"/>
  <c r="BK121"/>
  <c i="6" r="J240"/>
  <c r="J244"/>
  <c i="3" r="J485"/>
  <c r="J600"/>
  <c r="BK543"/>
  <c r="J267"/>
  <c i="4" r="J206"/>
  <c r="J99"/>
  <c r="J214"/>
  <c i="5" r="BK122"/>
  <c i="6" r="J242"/>
  <c r="J129"/>
  <c i="3" r="BK594"/>
  <c r="BK147"/>
  <c r="BK582"/>
  <c r="BK117"/>
  <c r="J309"/>
  <c r="J316"/>
  <c i="4" r="J105"/>
  <c r="BK161"/>
  <c r="BK182"/>
  <c i="5" r="BK83"/>
  <c i="6" r="J216"/>
  <c i="2" r="J94"/>
  <c i="3" r="BK366"/>
  <c r="J684"/>
  <c r="J465"/>
  <c r="BK684"/>
  <c i="4" r="BK232"/>
  <c r="BK155"/>
  <c r="BK129"/>
  <c i="6" r="J266"/>
  <c r="BK201"/>
  <c r="BK236"/>
  <c i="3" r="BK413"/>
  <c r="BK642"/>
  <c r="J642"/>
  <c r="J384"/>
  <c r="BK322"/>
  <c i="4" r="BK115"/>
  <c r="BK117"/>
  <c r="J131"/>
  <c i="6" r="BK214"/>
  <c r="BK186"/>
  <c r="BK205"/>
  <c i="3" r="J408"/>
  <c r="BK235"/>
  <c r="J495"/>
  <c r="J680"/>
  <c r="J123"/>
  <c i="4" r="J174"/>
  <c r="J188"/>
  <c r="BK230"/>
  <c i="5" r="J109"/>
  <c i="6" r="J273"/>
  <c r="J214"/>
  <c r="BK142"/>
  <c i="3" r="BK519"/>
  <c r="J230"/>
  <c r="BK190"/>
  <c r="BK612"/>
  <c i="4" r="BK218"/>
  <c r="J161"/>
  <c r="BK194"/>
  <c i="5" r="J113"/>
  <c i="6" r="J238"/>
  <c r="BK160"/>
  <c i="3" r="J301"/>
  <c r="J424"/>
  <c r="J184"/>
  <c r="J588"/>
  <c i="4" r="BK145"/>
  <c r="J212"/>
  <c r="J151"/>
  <c r="J111"/>
  <c i="6" r="J152"/>
  <c r="J260"/>
  <c i="3" r="BK606"/>
  <c r="BK527"/>
  <c r="J336"/>
  <c r="BK199"/>
  <c r="J159"/>
  <c i="4" r="BK172"/>
  <c r="J236"/>
  <c i="5" r="J111"/>
  <c i="6" r="BK242"/>
  <c r="J170"/>
  <c i="3" r="J473"/>
  <c r="J615"/>
  <c r="BK469"/>
  <c r="BK576"/>
  <c r="J551"/>
  <c i="4" r="J97"/>
  <c r="J210"/>
  <c r="J198"/>
  <c i="5" r="BK93"/>
  <c i="6" r="J269"/>
  <c r="J275"/>
  <c r="BK132"/>
  <c i="3" r="BK430"/>
  <c r="BK256"/>
  <c r="BK537"/>
  <c r="J537"/>
  <c i="4" r="BK163"/>
  <c r="BK184"/>
  <c r="BK119"/>
  <c i="5" r="J122"/>
  <c i="6" r="BK277"/>
  <c r="J281"/>
  <c r="BK256"/>
  <c i="3" r="BK330"/>
  <c r="BK153"/>
  <c r="BK178"/>
  <c r="J688"/>
  <c r="BK129"/>
  <c i="4" r="J145"/>
  <c r="BK214"/>
  <c r="BK216"/>
  <c r="BK101"/>
  <c i="6" r="J271"/>
  <c i="2" r="J87"/>
  <c i="3" r="J172"/>
  <c r="BK566"/>
  <c r="J657"/>
  <c r="BK523"/>
  <c i="4" r="J127"/>
  <c r="J109"/>
  <c r="BK125"/>
  <c r="J240"/>
  <c i="5" r="J97"/>
  <c i="6" r="J283"/>
  <c r="BK250"/>
  <c r="BK260"/>
  <c i="2" r="J114"/>
  <c i="3" r="BK471"/>
  <c r="J273"/>
  <c r="J147"/>
  <c r="BK694"/>
  <c r="BK301"/>
  <c i="4" r="J101"/>
  <c r="J135"/>
  <c r="J163"/>
  <c i="6" r="BK118"/>
  <c r="J229"/>
  <c i="3" r="J447"/>
  <c r="J105"/>
  <c r="J547"/>
  <c r="J430"/>
  <c r="J252"/>
  <c r="BK240"/>
  <c i="4" r="BK88"/>
  <c r="BK93"/>
  <c r="J180"/>
  <c i="5" r="J103"/>
  <c i="6" r="J236"/>
  <c r="J178"/>
  <c i="3" r="BK657"/>
  <c r="J498"/>
  <c r="J647"/>
  <c r="BK354"/>
  <c r="J515"/>
  <c i="4" r="J117"/>
  <c r="J153"/>
  <c r="BK107"/>
  <c i="5" r="BK95"/>
  <c i="6" r="J186"/>
  <c r="BK271"/>
  <c i="1" r="AS54"/>
  <c i="3" r="J166"/>
  <c i="4" r="J230"/>
  <c r="BK206"/>
  <c r="BK147"/>
  <c i="5" r="J107"/>
  <c i="6" r="J94"/>
  <c r="J118"/>
  <c r="BK285"/>
  <c i="3" r="J576"/>
  <c r="J662"/>
  <c r="BK105"/>
  <c r="BK378"/>
  <c i="4" r="BK198"/>
  <c r="J119"/>
  <c r="J155"/>
  <c r="BK188"/>
  <c i="6" r="BK209"/>
  <c r="J277"/>
  <c i="3" r="BK218"/>
  <c r="BK246"/>
  <c r="BK384"/>
  <c r="BK111"/>
  <c i="4" r="J143"/>
  <c r="J196"/>
  <c i="6" r="BK258"/>
  <c r="J221"/>
  <c i="2" r="J107"/>
  <c i="3" r="BK93"/>
  <c r="BK556"/>
  <c r="J562"/>
  <c r="J698"/>
  <c r="J372"/>
  <c i="4" r="J113"/>
  <c r="J159"/>
  <c r="BK167"/>
  <c i="5" r="BK105"/>
  <c i="6" r="J112"/>
  <c r="BK266"/>
  <c r="BK173"/>
  <c i="2" r="BK94"/>
  <c i="3" r="J624"/>
  <c r="J413"/>
  <c r="BK294"/>
  <c r="J218"/>
  <c i="4" r="J234"/>
  <c r="BK113"/>
  <c r="J103"/>
  <c r="BK105"/>
  <c i="6" r="J252"/>
  <c r="BK263"/>
  <c i="3" r="BK647"/>
  <c r="J475"/>
  <c r="J566"/>
  <c r="J694"/>
  <c r="J117"/>
  <c i="4" r="J139"/>
  <c r="J225"/>
  <c i="5" r="BK111"/>
  <c i="6" r="BK229"/>
  <c r="J250"/>
  <c i="3" r="J235"/>
  <c r="BK252"/>
  <c r="J99"/>
  <c r="BK688"/>
  <c i="4" r="BK176"/>
  <c r="BK127"/>
  <c r="J194"/>
  <c r="BK103"/>
  <c i="6" r="BK281"/>
  <c r="BK221"/>
  <c r="BK252"/>
  <c i="3" r="J378"/>
  <c r="BK309"/>
  <c r="J594"/>
  <c r="J582"/>
  <c r="BK230"/>
  <c i="4" r="BK95"/>
  <c r="BK157"/>
  <c i="5" r="BK120"/>
  <c i="6" r="J205"/>
  <c r="J142"/>
  <c i="2" r="BK117"/>
  <c i="3" r="J354"/>
  <c r="J141"/>
  <c r="BK390"/>
  <c r="BK485"/>
  <c i="4" r="J121"/>
  <c r="J232"/>
  <c r="BK228"/>
  <c i="5" r="BK118"/>
  <c i="6" r="BK254"/>
  <c r="BK148"/>
  <c i="3" r="BK624"/>
  <c r="BK487"/>
  <c r="J396"/>
  <c r="J190"/>
  <c r="J246"/>
  <c i="4" r="BK202"/>
  <c r="J141"/>
  <c r="BK174"/>
  <c r="BK212"/>
  <c i="5" r="BK87"/>
  <c i="6" r="J254"/>
  <c i="3" r="J469"/>
  <c r="BK588"/>
  <c r="BK473"/>
  <c r="J634"/>
  <c r="BK467"/>
  <c i="4" r="J208"/>
  <c r="BK143"/>
  <c r="J147"/>
  <c r="J88"/>
  <c r="J115"/>
  <c i="5" r="BK113"/>
  <c i="6" r="BK269"/>
  <c i="2" l="1" r="R86"/>
  <c i="3" r="R279"/>
  <c r="BK454"/>
  <c r="J454"/>
  <c r="J65"/>
  <c r="T671"/>
  <c i="4" r="P85"/>
  <c r="R171"/>
  <c i="5" r="R117"/>
  <c i="6" r="P120"/>
  <c r="P131"/>
  <c r="BK192"/>
  <c r="J192"/>
  <c r="J66"/>
  <c i="3" r="T279"/>
  <c r="R454"/>
  <c r="P687"/>
  <c i="4" r="T90"/>
  <c r="R222"/>
  <c i="5" r="BK82"/>
  <c r="J82"/>
  <c r="J60"/>
  <c r="T117"/>
  <c i="6" r="P93"/>
  <c r="R141"/>
  <c r="R192"/>
  <c r="T220"/>
  <c i="2" r="BK113"/>
  <c r="J113"/>
  <c r="J64"/>
  <c i="3" r="BK279"/>
  <c r="J279"/>
  <c r="J62"/>
  <c r="T454"/>
  <c r="BK687"/>
  <c r="J687"/>
  <c r="J70"/>
  <c i="4" r="R85"/>
  <c r="T171"/>
  <c r="T222"/>
  <c i="5" r="P117"/>
  <c i="6" r="BK120"/>
  <c r="J120"/>
  <c r="J61"/>
  <c r="BK131"/>
  <c r="J131"/>
  <c r="J62"/>
  <c r="BK172"/>
  <c r="J172"/>
  <c r="J64"/>
  <c r="T192"/>
  <c r="BK233"/>
  <c r="J233"/>
  <c r="J69"/>
  <c i="3" r="BK92"/>
  <c r="T308"/>
  <c r="R618"/>
  <c r="BK671"/>
  <c r="BK670"/>
  <c r="J670"/>
  <c r="J68"/>
  <c i="4" r="BK85"/>
  <c r="J85"/>
  <c r="J60"/>
  <c r="T85"/>
  <c r="P171"/>
  <c r="BK227"/>
  <c r="J227"/>
  <c r="J64"/>
  <c i="5" r="P82"/>
  <c r="P81"/>
  <c i="1" r="AU58"/>
  <c i="6" r="P141"/>
  <c r="BK180"/>
  <c r="J180"/>
  <c r="J65"/>
  <c r="BK213"/>
  <c r="J213"/>
  <c r="J67"/>
  <c r="T233"/>
  <c i="2" r="BK86"/>
  <c r="J86"/>
  <c r="J61"/>
  <c r="T86"/>
  <c i="3" r="T92"/>
  <c r="BK308"/>
  <c r="J308"/>
  <c r="J63"/>
  <c r="BK618"/>
  <c r="J618"/>
  <c r="J66"/>
  <c r="P671"/>
  <c r="P670"/>
  <c i="4" r="R90"/>
  <c r="P222"/>
  <c r="P227"/>
  <c i="5" r="R82"/>
  <c r="R81"/>
  <c i="6" r="R120"/>
  <c r="R131"/>
  <c r="R172"/>
  <c r="R180"/>
  <c r="BK220"/>
  <c r="J220"/>
  <c r="J68"/>
  <c r="R233"/>
  <c r="BK268"/>
  <c r="J268"/>
  <c r="J72"/>
  <c i="2" r="P113"/>
  <c i="3" r="P92"/>
  <c r="R308"/>
  <c r="P618"/>
  <c r="R687"/>
  <c i="4" r="P90"/>
  <c r="P84"/>
  <c i="1" r="AU57"/>
  <c i="4" r="BK222"/>
  <c r="J222"/>
  <c r="J63"/>
  <c r="R227"/>
  <c i="5" r="BK117"/>
  <c r="J117"/>
  <c r="J61"/>
  <c i="6" r="T93"/>
  <c r="T141"/>
  <c r="P192"/>
  <c r="T213"/>
  <c r="R220"/>
  <c r="P268"/>
  <c i="2" r="T113"/>
  <c i="3" r="R92"/>
  <c r="R91"/>
  <c r="R90"/>
  <c r="P308"/>
  <c r="T618"/>
  <c r="R671"/>
  <c r="R670"/>
  <c i="6" r="BK93"/>
  <c r="J93"/>
  <c r="J60"/>
  <c r="T120"/>
  <c r="T131"/>
  <c r="P172"/>
  <c r="P180"/>
  <c r="P213"/>
  <c r="P233"/>
  <c r="T268"/>
  <c i="2" r="P86"/>
  <c r="P85"/>
  <c r="P84"/>
  <c i="1" r="AU55"/>
  <c i="2" r="R113"/>
  <c i="3" r="P279"/>
  <c r="P454"/>
  <c r="T687"/>
  <c i="4" r="BK90"/>
  <c r="J90"/>
  <c r="J61"/>
  <c r="BK171"/>
  <c r="J171"/>
  <c r="J62"/>
  <c r="T227"/>
  <c i="5" r="T82"/>
  <c r="T81"/>
  <c i="6" r="R93"/>
  <c r="BK141"/>
  <c r="J141"/>
  <c r="J63"/>
  <c r="T172"/>
  <c r="T180"/>
  <c r="R213"/>
  <c r="P220"/>
  <c r="R268"/>
  <c i="3" r="BK666"/>
  <c r="J666"/>
  <c r="J67"/>
  <c i="6" r="BK262"/>
  <c r="J262"/>
  <c r="J70"/>
  <c i="2" r="BK93"/>
  <c r="J93"/>
  <c r="J62"/>
  <c i="6" r="BK265"/>
  <c r="J265"/>
  <c r="J71"/>
  <c i="3" r="BK439"/>
  <c r="J439"/>
  <c r="J64"/>
  <c i="2" r="BK106"/>
  <c r="J106"/>
  <c r="J63"/>
  <c i="6" r="BE121"/>
  <c r="BE148"/>
  <c r="BE258"/>
  <c r="J86"/>
  <c r="BE118"/>
  <c r="BE229"/>
  <c r="BE252"/>
  <c r="F55"/>
  <c r="J88"/>
  <c r="BE129"/>
  <c r="BE181"/>
  <c r="BE186"/>
  <c r="BE193"/>
  <c r="BE205"/>
  <c r="BE209"/>
  <c r="BE214"/>
  <c r="BE216"/>
  <c r="BE248"/>
  <c r="BE283"/>
  <c r="F88"/>
  <c r="BE94"/>
  <c r="BE112"/>
  <c r="BE114"/>
  <c r="BE266"/>
  <c r="BE275"/>
  <c r="E82"/>
  <c r="BE132"/>
  <c r="BE173"/>
  <c r="BE178"/>
  <c r="BE240"/>
  <c r="BE242"/>
  <c r="BE246"/>
  <c r="BE260"/>
  <c r="BE271"/>
  <c r="BE281"/>
  <c r="BE285"/>
  <c r="J89"/>
  <c r="BE152"/>
  <c r="BE221"/>
  <c r="BE244"/>
  <c r="BE254"/>
  <c r="BE273"/>
  <c r="BE279"/>
  <c r="BE160"/>
  <c r="BE168"/>
  <c r="BE234"/>
  <c r="BE236"/>
  <c r="BE250"/>
  <c r="BE263"/>
  <c r="BE287"/>
  <c i="5" r="BK81"/>
  <c r="J81"/>
  <c r="J59"/>
  <c i="6" r="BE136"/>
  <c r="BE142"/>
  <c r="BE170"/>
  <c r="BE201"/>
  <c r="BE225"/>
  <c r="BE238"/>
  <c r="BE256"/>
  <c r="BE269"/>
  <c r="BE277"/>
  <c i="4" r="BK84"/>
  <c r="J84"/>
  <c i="5" r="J52"/>
  <c r="J55"/>
  <c r="BE83"/>
  <c r="BE85"/>
  <c r="BE87"/>
  <c r="BE93"/>
  <c r="BE101"/>
  <c r="F78"/>
  <c r="BE99"/>
  <c r="BE105"/>
  <c r="BE107"/>
  <c r="F77"/>
  <c r="BE109"/>
  <c r="BE111"/>
  <c r="BE122"/>
  <c r="E48"/>
  <c r="BE97"/>
  <c r="J77"/>
  <c r="BE118"/>
  <c r="BE120"/>
  <c r="BE103"/>
  <c r="BE95"/>
  <c r="BE113"/>
  <c r="BE115"/>
  <c i="3" r="J671"/>
  <c r="J69"/>
  <c i="4" r="E48"/>
  <c r="J78"/>
  <c r="BE86"/>
  <c r="BE88"/>
  <c r="BE119"/>
  <c r="BE153"/>
  <c r="BE157"/>
  <c r="BE159"/>
  <c r="BE172"/>
  <c r="BE174"/>
  <c r="BE178"/>
  <c r="BE186"/>
  <c r="BE202"/>
  <c r="BE204"/>
  <c r="BE206"/>
  <c r="BE208"/>
  <c r="BE210"/>
  <c r="J55"/>
  <c r="J80"/>
  <c r="BE105"/>
  <c r="BE115"/>
  <c r="BE117"/>
  <c r="BE127"/>
  <c r="BE133"/>
  <c r="BE141"/>
  <c r="BE143"/>
  <c r="BE147"/>
  <c r="BE163"/>
  <c r="BE188"/>
  <c r="F80"/>
  <c r="BE95"/>
  <c r="BE99"/>
  <c r="BE149"/>
  <c r="BE167"/>
  <c i="3" r="J92"/>
  <c r="J61"/>
  <c i="4" r="BE151"/>
  <c r="BE161"/>
  <c r="BE214"/>
  <c r="BE218"/>
  <c r="BE91"/>
  <c r="BE97"/>
  <c r="BE107"/>
  <c r="BE109"/>
  <c r="BE123"/>
  <c r="BE165"/>
  <c r="BE182"/>
  <c r="BE190"/>
  <c r="BE200"/>
  <c r="BE212"/>
  <c r="BE232"/>
  <c r="BE234"/>
  <c r="BE236"/>
  <c r="BE121"/>
  <c r="BE129"/>
  <c r="BE131"/>
  <c r="BE135"/>
  <c r="BE137"/>
  <c r="BE145"/>
  <c r="BE220"/>
  <c r="BE228"/>
  <c r="BE230"/>
  <c r="BE238"/>
  <c r="BE240"/>
  <c r="F55"/>
  <c r="BE103"/>
  <c r="BE139"/>
  <c r="BE176"/>
  <c r="BE184"/>
  <c r="BE216"/>
  <c r="BE223"/>
  <c r="BE225"/>
  <c r="BE93"/>
  <c r="BE101"/>
  <c r="BE111"/>
  <c r="BE113"/>
  <c r="BE125"/>
  <c r="BE155"/>
  <c r="BE169"/>
  <c r="BE180"/>
  <c r="BE192"/>
  <c r="BE194"/>
  <c r="BE196"/>
  <c r="BE198"/>
  <c i="3" r="F87"/>
  <c r="BE147"/>
  <c r="BE153"/>
  <c r="BE184"/>
  <c r="BE212"/>
  <c r="BE235"/>
  <c r="BE252"/>
  <c r="BE256"/>
  <c r="BE354"/>
  <c r="BE372"/>
  <c r="BE402"/>
  <c r="BE447"/>
  <c r="BE455"/>
  <c r="BE487"/>
  <c r="BE556"/>
  <c r="BE600"/>
  <c r="BE619"/>
  <c r="BE624"/>
  <c r="BE657"/>
  <c r="BE667"/>
  <c r="BE684"/>
  <c r="BE688"/>
  <c r="BE694"/>
  <c r="BE698"/>
  <c r="J52"/>
  <c r="BE99"/>
  <c r="BE105"/>
  <c r="BE159"/>
  <c r="BE240"/>
  <c r="BE246"/>
  <c r="BE348"/>
  <c r="BE360"/>
  <c r="BE396"/>
  <c r="BE413"/>
  <c r="BE418"/>
  <c r="BE430"/>
  <c r="BE547"/>
  <c r="BE551"/>
  <c r="BE566"/>
  <c r="BE594"/>
  <c r="BE606"/>
  <c r="BE629"/>
  <c r="BE634"/>
  <c r="BE639"/>
  <c r="BE117"/>
  <c r="BE123"/>
  <c r="BE129"/>
  <c r="BE135"/>
  <c r="BE434"/>
  <c r="BE515"/>
  <c r="BE523"/>
  <c r="E80"/>
  <c r="BE301"/>
  <c r="BE309"/>
  <c r="BE378"/>
  <c r="BE504"/>
  <c r="BE508"/>
  <c r="BE576"/>
  <c r="BE588"/>
  <c r="BE652"/>
  <c r="BE672"/>
  <c r="BE680"/>
  <c r="BE519"/>
  <c r="BE527"/>
  <c r="BE533"/>
  <c r="BE537"/>
  <c r="BE582"/>
  <c r="BE662"/>
  <c r="BE111"/>
  <c r="BE218"/>
  <c r="BE267"/>
  <c r="BE336"/>
  <c r="BE390"/>
  <c r="BE408"/>
  <c r="BE440"/>
  <c r="BE465"/>
  <c r="BE485"/>
  <c r="BE612"/>
  <c i="2" r="BK85"/>
  <c r="J85"/>
  <c r="J60"/>
  <c i="3" r="BE166"/>
  <c r="BE172"/>
  <c r="BE178"/>
  <c r="BE199"/>
  <c r="BE205"/>
  <c r="BE223"/>
  <c r="BE280"/>
  <c r="BE287"/>
  <c r="BE294"/>
  <c r="BE330"/>
  <c r="BE469"/>
  <c r="BE473"/>
  <c r="BE498"/>
  <c r="BE543"/>
  <c r="BE642"/>
  <c r="BE647"/>
  <c r="BE93"/>
  <c r="BE141"/>
  <c r="BE190"/>
  <c r="BE230"/>
  <c r="BE273"/>
  <c r="BE316"/>
  <c r="BE322"/>
  <c r="BE342"/>
  <c r="BE366"/>
  <c r="BE384"/>
  <c r="BE424"/>
  <c r="BE467"/>
  <c r="BE471"/>
  <c r="BE475"/>
  <c r="BE495"/>
  <c r="BE562"/>
  <c r="BE615"/>
  <c i="2" r="E74"/>
  <c r="F81"/>
  <c r="BE94"/>
  <c r="BE100"/>
  <c r="BE114"/>
  <c r="BE87"/>
  <c r="J78"/>
  <c r="BE107"/>
  <c r="BE117"/>
  <c r="BE90"/>
  <c i="6" r="F34"/>
  <c i="1" r="BA59"/>
  <c i="4" r="J34"/>
  <c i="1" r="AW57"/>
  <c i="2" r="F37"/>
  <c i="1" r="BD55"/>
  <c i="4" r="F34"/>
  <c i="1" r="BA57"/>
  <c i="5" r="J34"/>
  <c i="1" r="AW58"/>
  <c i="4" r="J30"/>
  <c i="6" r="F37"/>
  <c i="1" r="BD59"/>
  <c i="6" r="J34"/>
  <c i="1" r="AW59"/>
  <c i="5" r="F36"/>
  <c i="1" r="BC58"/>
  <c i="2" r="J34"/>
  <c i="1" r="AW55"/>
  <c i="2" r="F36"/>
  <c i="1" r="BC55"/>
  <c i="3" r="F37"/>
  <c i="1" r="BD56"/>
  <c i="3" r="F34"/>
  <c i="1" r="BA56"/>
  <c i="3" r="J34"/>
  <c i="1" r="AW56"/>
  <c i="4" r="F36"/>
  <c i="1" r="BC57"/>
  <c i="5" r="F35"/>
  <c i="1" r="BB58"/>
  <c i="3" r="F36"/>
  <c i="1" r="BC56"/>
  <c i="3" r="F35"/>
  <c i="1" r="BB56"/>
  <c i="4" r="F35"/>
  <c i="1" r="BB57"/>
  <c i="5" r="F34"/>
  <c i="1" r="BA58"/>
  <c i="6" r="F35"/>
  <c i="1" r="BB59"/>
  <c i="2" r="F34"/>
  <c i="1" r="BA55"/>
  <c i="2" r="F35"/>
  <c i="1" r="BB55"/>
  <c i="4" r="F37"/>
  <c i="1" r="BD57"/>
  <c i="6" r="F36"/>
  <c i="1" r="BC59"/>
  <c i="5" r="F37"/>
  <c i="1" r="BD58"/>
  <c i="6" l="1" r="R92"/>
  <c i="3" r="T91"/>
  <c r="BK91"/>
  <c r="J91"/>
  <c r="J60"/>
  <c i="4" r="R84"/>
  <c r="T84"/>
  <c i="3" r="T670"/>
  <c i="6" r="T92"/>
  <c r="P92"/>
  <c i="1" r="AU59"/>
  <c i="3" r="P91"/>
  <c r="P90"/>
  <c i="1" r="AU56"/>
  <c i="2" r="T85"/>
  <c r="T84"/>
  <c r="R85"/>
  <c r="R84"/>
  <c i="6" r="BK92"/>
  <c r="J92"/>
  <c r="J59"/>
  <c i="1" r="AG57"/>
  <c i="4" r="J59"/>
  <c i="2" r="BK84"/>
  <c r="J84"/>
  <c i="1" r="BA54"/>
  <c r="W30"/>
  <c i="2" r="F33"/>
  <c i="1" r="AZ55"/>
  <c i="6" r="J33"/>
  <c i="1" r="AV59"/>
  <c r="AT59"/>
  <c i="3" r="F33"/>
  <c i="1" r="AZ56"/>
  <c i="2" r="J33"/>
  <c i="1" r="AV55"/>
  <c r="AT55"/>
  <c r="BD54"/>
  <c r="W33"/>
  <c i="3" r="J33"/>
  <c i="1" r="AV56"/>
  <c r="AT56"/>
  <c i="4" r="F33"/>
  <c i="1" r="AZ57"/>
  <c i="5" r="J30"/>
  <c i="1" r="AG58"/>
  <c i="6" r="F33"/>
  <c i="1" r="AZ59"/>
  <c r="BC54"/>
  <c r="AY54"/>
  <c i="5" r="F33"/>
  <c i="1" r="AZ58"/>
  <c i="5" r="J33"/>
  <c i="1" r="AV58"/>
  <c r="AT58"/>
  <c i="2" r="J30"/>
  <c i="1" r="AG55"/>
  <c r="BB54"/>
  <c r="AX54"/>
  <c i="4" r="J33"/>
  <c i="1" r="AV57"/>
  <c r="AT57"/>
  <c r="AN57"/>
  <c i="3" l="1" r="T90"/>
  <c r="BK90"/>
  <c r="J90"/>
  <c r="J59"/>
  <c i="1" r="AN58"/>
  <c i="5" r="J39"/>
  <c i="4" r="J39"/>
  <c i="1" r="AN55"/>
  <c i="2" r="J59"/>
  <c r="J39"/>
  <c i="6" r="J30"/>
  <c i="1" r="AG59"/>
  <c r="W31"/>
  <c r="AZ54"/>
  <c r="AV54"/>
  <c r="AK29"/>
  <c r="W32"/>
  <c r="AU54"/>
  <c r="AW54"/>
  <c r="AK30"/>
  <c i="6" l="1" r="J39"/>
  <c i="1" r="AN59"/>
  <c r="AT54"/>
  <c i="3" r="J30"/>
  <c i="1" r="AG56"/>
  <c r="AN56"/>
  <c r="W29"/>
  <c i="3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<sst xmlns="http://schemas.openxmlformats.org/spreadsheetml/2006/main">
  <si>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</si>
  <si>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</si>
  <si>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</si>
  <si>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</si>
  <si>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</si>
  <si>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{f0c37dc6-79c1-46f5-bc87-a4323f7742bd}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</si>
  <si>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</si>
  <si>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</si>
  <si>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</si>
  <si>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</si>
  <si>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</si>
  <si>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</si>
  <si>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</si>
  <si>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</si>
  <si>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2022/002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</si>
  <si>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</si>
  <si>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</si>
  <si>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ROZŠÍŘENÍ PARKOVACÍCH PLOCH V AREÁLU NEMOCNICE VE FRÝDKU-MÍSTKU - LOKALITA 1</t>
  </si>
  <si>
    <t>KSO:</t>
  </si>
  <si>
    <t/>
  </si>
  <si>
    <t>CC-CZ:</t>
  </si>
  <si>
    <t>Místo:</t>
  </si>
  <si>
    <t xml:space="preserve"> </t>
  </si>
  <si>
    <t>Datum:</t>
  </si>
  <si>
    <t>19. 1. 2022</t>
  </si>
  <si>
    <t>Zadavatel:</t>
  </si>
  <si>
    <t>IČ:</t>
  </si>
  <si>
    <t>Nemocnice ve Frýdku - Místku, p.o.</t>
  </si>
  <si>
    <t>DIČ:</t>
  </si>
  <si>
    <t>Uchazeč:</t>
  </si>
  <si>
    <t>Vyplň údaj</t>
  </si>
  <si>
    <t>Projektant:</t>
  </si>
  <si>
    <t>Forsing projekt s.r.o.</t>
  </si>
  <si>
    <t>True</t>
  </si>
  <si>
    <t>Zpracovatel:</t>
  </si>
  <si>
    <t>Jindřich Jansa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</si>
  <si>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</si>
  <si>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</si>
  <si>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</si>
  <si>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</si>
  <si>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</si>
  <si>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</si>
  <si>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</si>
  <si>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</si>
  <si>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</si>
  <si>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</si>
  <si>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</si>
  <si>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</si>
  <si>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</si>
  <si>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</si>
  <si>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</si>
  <si>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</si>
  <si>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</si>
  <si>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</si>
  <si>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</si>
  <si>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</si>
  <si>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</si>
  <si>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</si>
  <si>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</si>
  <si>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</si>
  <si>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</si>
  <si>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</si>
  <si>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</si>
  <si>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</si>
  <si>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</si>
  <si>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</si>
  <si>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</si>
  <si>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</si>
  <si>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</si>
  <si>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</si>
  <si>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</si>
  <si>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</si>
  <si>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</si>
  <si>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</si>
  <si>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</si>
  <si>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</si>
  <si>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</si>
  <si>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</si>
  <si>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a ostatní náklady</t>
  </si>
  <si>
    <t>STA</t>
  </si>
  <si>
    <t>1</t>
  </si>
  <si>
    <t>{1ca3f0f5-757b-44d7-92ce-8ceea7339e36}</t>
  </si>
  <si>
    <t>2</t>
  </si>
  <si>
    <t>001</t>
  </si>
  <si>
    <t>Stavební část</t>
  </si>
  <si>
    <t>{34ce7ebd-f12f-41ce-9033-6f83f8e71665}</t>
  </si>
  <si>
    <t>002</t>
  </si>
  <si>
    <t>Veřejné osvětelní</t>
  </si>
  <si>
    <t>{98bde899-95e5-4849-8207-9a2b71853407}</t>
  </si>
  <si>
    <t>003</t>
  </si>
  <si>
    <t>Slaboproud</t>
  </si>
  <si>
    <t>{7f480494-e32f-467c-a4a0-fe0ea9edf50f}</t>
  </si>
  <si>
    <t>004</t>
  </si>
  <si>
    <t>Dešťová kanalizace</t>
  </si>
  <si>
    <t>{3b07b8d4-6f8e-4afe-b2eb-5f8b4feb4c7d}</t>
  </si>
  <si>
    <t>KRYCÍ LIST SOUPISU PRACÍ</t>
  </si>
  <si>
    <t>Objekt:</t>
  </si>
  <si>
    <t>000 - Vedlejší a ostatní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</si>
  <si>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</si>
  <si>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</si>
  <si>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</si>
  <si>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</si>
  <si>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</si>
  <si>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</si>
  <si>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</si>
  <si>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</si>
  <si>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</si>
  <si>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</si>
  <si>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</si>
  <si>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</si>
  <si>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</si>
  <si>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</si>
  <si>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</si>
  <si>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</si>
  <si>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</si>
  <si>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</si>
  <si>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</si>
  <si>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</si>
  <si>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</si>
  <si>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</si>
  <si>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</si>
  <si>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</si>
  <si>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</si>
  <si>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</si>
  <si>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</si>
  <si>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</si>
  <si>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</si>
  <si>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013254000</t>
  </si>
  <si>
    <t>Dokumentace skutečného provedení stavby</t>
  </si>
  <si>
    <t>kpl</t>
  </si>
  <si>
    <t>CS ÚRS 2022 01</t>
  </si>
  <si>
    <t>1024</t>
  </si>
  <si>
    <t>-162982880</t>
  </si>
  <si>
    <t>PP</t>
  </si>
  <si>
    <t>Online PSC</t>
  </si>
  <si>
    <t>https://podminky.urs.cz/item/CS_URS_2022_01/013254000</t>
  </si>
  <si>
    <t>013294000</t>
  </si>
  <si>
    <t>Dílenská dokumentace zábradlí</t>
  </si>
  <si>
    <t>-1434125455</t>
  </si>
  <si>
    <t>https://podminky.urs.cz/item/CS_URS_2022_01/013294000</t>
  </si>
  <si>
    <t>VRN3</t>
  </si>
  <si>
    <t>Zařízení staveniště</t>
  </si>
  <si>
    <t>3</t>
  </si>
  <si>
    <t>030001000</t>
  </si>
  <si>
    <t>-567788968</t>
  </si>
  <si>
    <t>https://podminky.urs.cz/item/CS_URS_2022_01/030001000</t>
  </si>
  <si>
    <t>VV</t>
  </si>
  <si>
    <t>"náklady na zařízení staveniště, spotřeby energií atd."</t>
  </si>
  <si>
    <t>Součet</t>
  </si>
  <si>
    <t>4</t>
  </si>
  <si>
    <t>034103000</t>
  </si>
  <si>
    <t>Oplocení staveniště</t>
  </si>
  <si>
    <t>72506183</t>
  </si>
  <si>
    <t>https://podminky.urs.cz/item/CS_URS_2022_01/034103000</t>
  </si>
  <si>
    <t>"oplocení, opáskování staveniště vč. výstražných tabulek"</t>
  </si>
  <si>
    <t>VRN4</t>
  </si>
  <si>
    <t>Inženýrská činnost</t>
  </si>
  <si>
    <t>043002000</t>
  </si>
  <si>
    <t>Zkoušky a ostatní měření</t>
  </si>
  <si>
    <t>-107614026</t>
  </si>
  <si>
    <t>https://podminky.urs.cz/item/CS_URS_2022_01/043002000</t>
  </si>
  <si>
    <t>"veškeré potřebné zkoušky, kontroly a revize potřebné pro dokončení díla"</t>
  </si>
  <si>
    <t>VRN7</t>
  </si>
  <si>
    <t>Provozní vlivy</t>
  </si>
  <si>
    <t>6</t>
  </si>
  <si>
    <t>071103000</t>
  </si>
  <si>
    <t>Provoz investora</t>
  </si>
  <si>
    <t>-2114372216</t>
  </si>
  <si>
    <t>https://podminky.urs.cz/item/CS_URS_2022_01/071103000</t>
  </si>
  <si>
    <t>7</t>
  </si>
  <si>
    <t>072002000</t>
  </si>
  <si>
    <t>Provizorní dopravní značení</t>
  </si>
  <si>
    <t>-174057150</t>
  </si>
  <si>
    <t>https://podminky.urs.cz/item/CS_URS_2022_01/072002000</t>
  </si>
  <si>
    <t>001 - Stavební část</t>
  </si>
  <si>
    <t>HSV - Práce a dodávky HSV</t>
  </si>
  <si>
    <t xml:space="preserve">    1 - Zemní práce</t>
  </si>
  <si>
    <t xml:space="preserve">    3 - Svislé a kompletní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</si>
  <si>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</si>
  <si>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</si>
  <si>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</si>
  <si>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</si>
  <si>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</si>
  <si>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</si>
  <si>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</si>
  <si>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</si>
  <si>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HSV</t>
  </si>
  <si>
    <t>Práce a dodávky HSV</t>
  </si>
  <si>
    <t>Zemní práce</t>
  </si>
  <si>
    <t>113106123</t>
  </si>
  <si>
    <t>Rozebrání dlažeb ze zámkových dlaždic komunikací pro pěší ručně</t>
  </si>
  <si>
    <t>m2</t>
  </si>
  <si>
    <t>228239087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</si>
  <si>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</si>
  <si>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https://podminky.urs.cz/item/CS_URS_2022_01/113106123</t>
  </si>
  <si>
    <t>"dle výkresu číslo 101"</t>
  </si>
  <si>
    <t>"odstranění zpevněné plochy pro nové IS" 0,5</t>
  </si>
  <si>
    <t>113106144</t>
  </si>
  <si>
    <t>Rozebrání dlažeb ze zámkových dlaždic komunikací pro pěší strojně pl přes 50 m2</t>
  </si>
  <si>
    <t>1231951550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</si>
  <si>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</si>
  <si>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https://podminky.urs.cz/item/CS_URS_2022_01/113106144</t>
  </si>
  <si>
    <t>"odstranění zpevněné plochy" 135</t>
  </si>
  <si>
    <t>113107122</t>
  </si>
  <si>
    <t>Odstranění podkladu z kameniva drceného tl přes 100 do 200 mm ručně</t>
  </si>
  <si>
    <t>-684094797</t>
  </si>
  <si>
    <t>Odstranění podkladů nebo krytů ručně s přemístěním hmot na skládku na vzdálenost do 3 m nebo s naložením na dopravní prostředek z kameniva hrubého drceného, o tl. vrstvy přes 100 do 200 mm</t>
  </si>
  <si>
    <t>https://podminky.urs.cz/item/CS_URS_2022_01/113107122</t>
  </si>
  <si>
    <t>"odstranění podkladu asfaltové plochy pro nové IS" 2</t>
  </si>
  <si>
    <t>113107124</t>
  </si>
  <si>
    <t>Odstranění podkladu z kameniva drceného tl přes 300 do 400 mm ručně</t>
  </si>
  <si>
    <t>593644270</t>
  </si>
  <si>
    <t>Odstranění podkladů nebo krytů ručně s přemístěním hmot na skládku na vzdálenost do 3 m nebo s naložením na dopravní prostředek z kameniva hrubého drceného, o tl. vrstvy přes 300 do 400 mm</t>
  </si>
  <si>
    <t>https://podminky.urs.cz/item/CS_URS_2022_01/113107124</t>
  </si>
  <si>
    <t>113107131</t>
  </si>
  <si>
    <t>Odstranění podkladu z betonu prostého tl přes 100 do 150 mm ručně</t>
  </si>
  <si>
    <t>1300022058</t>
  </si>
  <si>
    <t>Odstranění podkladů nebo krytů ručně s přemístěním hmot na skládku na vzdálenost do 3 m nebo s naložením na dopravní prostředek z betonu prostého, o tl. vrstvy přes 100 do 150 mm</t>
  </si>
  <si>
    <t>https://podminky.urs.cz/item/CS_URS_2022_01/113107131</t>
  </si>
  <si>
    <t>113107142</t>
  </si>
  <si>
    <t>Odstranění podkladu živičného tl přes 50 do 100 mm ručně</t>
  </si>
  <si>
    <t>522000062</t>
  </si>
  <si>
    <t>Odstranění podkladů nebo krytů ručně s přemístěním hmot na skládku na vzdálenost do 3 m nebo s naložením na dopravní prostředek živičných, o tl. vrstvy přes 50 do 100 mm</t>
  </si>
  <si>
    <t>https://podminky.urs.cz/item/CS_URS_2022_01/113107142</t>
  </si>
  <si>
    <t>"odstranění asfaltové plochy pro nové IS" 2</t>
  </si>
  <si>
    <t>113107162</t>
  </si>
  <si>
    <t>Odstranění podkladu z kameniva drceného tl přes 100 do 200 mm strojně pl přes 50 do 200 m2</t>
  </si>
  <si>
    <t>493491072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</si>
  <si>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</si>
  <si>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https://podminky.urs.cz/item/CS_URS_2022_01/113107162</t>
  </si>
  <si>
    <t>"odstranění kačírku tl. 150mm" 89</t>
  </si>
  <si>
    <t>8</t>
  </si>
  <si>
    <t>113107164</t>
  </si>
  <si>
    <t>Odstranění podkladu z kameniva drceného tl přes 300 do 400 mm strojně pl přes 50 do 200 m2</t>
  </si>
  <si>
    <t>-540452265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</si>
  <si>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</si>
  <si>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>https://podminky.urs.cz/item/CS_URS_2022_01/113107164</t>
  </si>
  <si>
    <t>"odstranění podkladu zpevněné plochy" 135</t>
  </si>
  <si>
    <t>9</t>
  </si>
  <si>
    <t>113107222</t>
  </si>
  <si>
    <t>Odstranění podkladu z kameniva drceného tl přes 100 do 200 mm strojně pl přes 200 m2</t>
  </si>
  <si>
    <t>366238958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</si>
  <si>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</si>
  <si>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https://podminky.urs.cz/item/CS_URS_2022_01/113107222</t>
  </si>
  <si>
    <t>"odstranění podkladu asfaltové plochy" 550</t>
  </si>
  <si>
    <t>10</t>
  </si>
  <si>
    <t>113107231</t>
  </si>
  <si>
    <t>Odstranění podkladu z betonu prostého tl přes 100 do 150 mm strojně pl přes 200 m2</t>
  </si>
  <si>
    <t>545401704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</si>
  <si>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</si>
  <si>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https://podminky.urs.cz/item/CS_URS_2022_01/113107231</t>
  </si>
  <si>
    <t>11</t>
  </si>
  <si>
    <t>113107242</t>
  </si>
  <si>
    <t>Odstranění podkladu živičného tl přes 50 do 100 mm strojně pl přes 200 m2</t>
  </si>
  <si>
    <t>-2069925304</t>
  </si>
  <si>
    <t>Odstranění podkladů nebo krytů strojně plochy jednotlivě přes 200 m2 s přemístěním hmot na skládku na vzdálenost do 20 m nebo s naložením na dopravní prostředek živičných, o tl. vrstvy přes 50 do 100 mm</t>
  </si>
  <si>
    <t>https://podminky.urs.cz/item/CS_URS_2022_01/113107242</t>
  </si>
  <si>
    <t>"odstranění asfaltové plochy" 550</t>
  </si>
  <si>
    <t>12</t>
  </si>
  <si>
    <t>113202111</t>
  </si>
  <si>
    <t>Vytrhání obrub krajníků obrubníků stojatých</t>
  </si>
  <si>
    <t>m</t>
  </si>
  <si>
    <t>651416366</t>
  </si>
  <si>
    <t>Vytrhání obrub s vybouráním lože, s přemístěním hmot na skládku na vzdálenost do 3 m nebo s naložením na dopravní prostředek z krajníků nebo obrubníků stojatých</t>
  </si>
  <si>
    <t>https://podminky.urs.cz/item/CS_URS_2022_01/113202111</t>
  </si>
  <si>
    <t>"odstranění obrub kolem asfaltové plochy" 230</t>
  </si>
  <si>
    <t>"odstranění obrub kolem zpevněné plochy" 48</t>
  </si>
  <si>
    <t>13</t>
  </si>
  <si>
    <t>121112004</t>
  </si>
  <si>
    <t>Sejmutí ornice tl vrstvy přes 200 do 250 mm ručně</t>
  </si>
  <si>
    <t>-1753038313</t>
  </si>
  <si>
    <t>Sejmutí ornice ručně při souvislé ploše, tl. vrstvy přes 200 do 250 mm</t>
  </si>
  <si>
    <t>https://podminky.urs.cz/item/CS_URS_2022_01/121112004</t>
  </si>
  <si>
    <t>"pro ruční výkop rýhy pro nové IS" 19</t>
  </si>
  <si>
    <t>14</t>
  </si>
  <si>
    <t>121151124</t>
  </si>
  <si>
    <t>Sejmutí ornice plochy přes 500 m2 tl vrstvy přes 200 do 250 mm strojně</t>
  </si>
  <si>
    <t>356365222</t>
  </si>
  <si>
    <t>Sejmutí ornice strojně při souvislé ploše přes 500 m2, tl. vrstvy přes 200 do 250 mm</t>
  </si>
  <si>
    <t>https://podminky.urs.cz/item/CS_URS_2022_01/121151124</t>
  </si>
  <si>
    <t>"sejmutí ornice pro výkop na potřebnou úroveň" 1200</t>
  </si>
  <si>
    <t>131251102</t>
  </si>
  <si>
    <t>Hloubení jam nezapažených v hornině třídy těžitelnosti I skupiny 3 objem do 50 m3 strojně</t>
  </si>
  <si>
    <t>m3</t>
  </si>
  <si>
    <t>-1628528806</t>
  </si>
  <si>
    <t>Hloubení nezapažených jam a zářezů strojně s urovnáním dna do předepsaného profilu a spádu v hornině třídy těžitelnosti I skupiny 3 přes 20 do 50 m3</t>
  </si>
  <si>
    <t>https://podminky.urs.cz/item/CS_URS_2022_01/131251102</t>
  </si>
  <si>
    <t>"odkop zeminy po odstranění kačírku" 89*0,6</t>
  </si>
  <si>
    <t>16</t>
  </si>
  <si>
    <t>131251105</t>
  </si>
  <si>
    <t>Hloubení jam nezapažených v hornině třídy těžitelnosti I skupiny 3 objemu do 1000 m3 strojně</t>
  </si>
  <si>
    <t>-814732264</t>
  </si>
  <si>
    <t>Hloubení nezapažených jam a zářezů strojně s urovnáním dna do předepsaného profilu a spádu v hornině třídy těžitelnosti I skupiny 3 přes 500 do 1 000 m3</t>
  </si>
  <si>
    <t>https://podminky.urs.cz/item/CS_URS_2022_01/131251105</t>
  </si>
  <si>
    <t>"výkopy na potřebnou úroveň po sejmutí ornice" 1200*0,5</t>
  </si>
  <si>
    <t>17</t>
  </si>
  <si>
    <t>132212131</t>
  </si>
  <si>
    <t>Hloubení nezapažených rýh šířky do 800 mm v soudržných horninách třídy těžitelnosti I skupiny 3 ručně</t>
  </si>
  <si>
    <t>-753717274</t>
  </si>
  <si>
    <t>Hloubení nezapažených rýh šířky do 800 mm ručně s urovnáním dna do předepsaného profilu a spádu v hornině třídy těžitelnosti I skupiny 3 soudržných</t>
  </si>
  <si>
    <t>https://podminky.urs.cz/item/CS_URS_2022_01/132212131</t>
  </si>
  <si>
    <t>"výkopy rýh pro nové IS""</t>
  </si>
  <si>
    <t>"po odstranění ornice" 19*0,5</t>
  </si>
  <si>
    <t>"po odstranění asf. vozovky" 2*0,3</t>
  </si>
  <si>
    <t>"po odstranění zp. plochy" 0,5*0,3</t>
  </si>
  <si>
    <t>18</t>
  </si>
  <si>
    <t>133212811</t>
  </si>
  <si>
    <t>Hloubení nezapažených šachet v hornině třídy těžitelnosti I skupiny 3 plocha výkopu do 4 m2 ručně</t>
  </si>
  <si>
    <t>-494793301</t>
  </si>
  <si>
    <t>Hloubení nezapažených šachet ručně v horninách třídy těžitelnosti I skupiny 3, půdorysná plocha výkopu do 4 m2</t>
  </si>
  <si>
    <t>https://podminky.urs.cz/item/CS_URS_2022_01/133212811</t>
  </si>
  <si>
    <t>"kopané sondy pro upřesnění a potvrzení existence a polohy IS" 1*1*1*6</t>
  </si>
  <si>
    <t>19</t>
  </si>
  <si>
    <t>162351103</t>
  </si>
  <si>
    <t>Vodorovné přemístění přes 50 do 500 m výkopku/sypaniny z horniny třídy těžitelnosti I skupiny 1 až 3</t>
  </si>
  <si>
    <t>-2121223928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</si>
  <si>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</si>
  <si>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https://podminky.urs.cz/item/CS_URS_2022_01/162351103</t>
  </si>
  <si>
    <t>"na meziskládku a zpět"</t>
  </si>
  <si>
    <t>"ornice pro zpětné použití" 260*0,15*2</t>
  </si>
  <si>
    <t>"zemina pro zpětné použití" 78*2</t>
  </si>
  <si>
    <t>20</t>
  </si>
  <si>
    <t>162751117</t>
  </si>
  <si>
    <t>Vodorovné přemístění přes 9 000 do 10000 m výkopku/sypaniny z horniny třídy těžitelnosti I skupiny 1 až 3</t>
  </si>
  <si>
    <t>-2035035285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</si>
  <si>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</si>
  <si>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</si>
  <si>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>"odvoz přebytečné ornice a zeminy na veřejnou skládku"</t>
  </si>
  <si>
    <t>19*0,25+1200*0,25+53,4+600+10,25+6-260*0,15-78</t>
  </si>
  <si>
    <t>162751119</t>
  </si>
  <si>
    <t>Příplatek k vodorovnému přemístění výkopku/sypaniny z horniny třídy těžitelnosti I skupiny 1 až 3 ZKD 1000 m přes 10000 m</t>
  </si>
  <si>
    <t>794882900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</si>
  <si>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</si>
  <si>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https://podminky.urs.cz/item/CS_URS_2022_01/162751119</t>
  </si>
  <si>
    <t>857,4*10</t>
  </si>
  <si>
    <t>22</t>
  </si>
  <si>
    <t>167151101</t>
  </si>
  <si>
    <t>Nakládání výkopku z hornin třídy těžitelnosti I skupiny 1 až 3 do 100 m3</t>
  </si>
  <si>
    <t>620167133</t>
  </si>
  <si>
    <t>Nakládání, skládání a překládání neulehlého výkopku nebo sypaniny strojně nakládání, množství do 100 m3, z horniny třídy těžitelnosti I, skupiny 1 až 3</t>
  </si>
  <si>
    <t>https://podminky.urs.cz/item/CS_URS_2022_01/167151101</t>
  </si>
  <si>
    <t>"z meziskládky"</t>
  </si>
  <si>
    <t>"ornice pro zpětné použití" 260*0,15</t>
  </si>
  <si>
    <t>"zemina pro zpětné použití" 78</t>
  </si>
  <si>
    <t>23</t>
  </si>
  <si>
    <t>171251201</t>
  </si>
  <si>
    <t>Uložení sypaniny na skládky nebo meziskládky</t>
  </si>
  <si>
    <t>-1903227282</t>
  </si>
  <si>
    <t>Uložení sypaniny na skládky nebo meziskládky bez hutnění s upravením uložené sypaniny do předepsaného tvaru</t>
  </si>
  <si>
    <t>https://podminky.urs.cz/item/CS_URS_2022_01/171251201</t>
  </si>
  <si>
    <t>117+857,4</t>
  </si>
  <si>
    <t>24</t>
  </si>
  <si>
    <t>171201221</t>
  </si>
  <si>
    <t>Poplatek za uložení na skládce (skládkovné) zeminy a kamení kód odpadu 17 05 04</t>
  </si>
  <si>
    <t>t</t>
  </si>
  <si>
    <t>-1020019583</t>
  </si>
  <si>
    <t>Poplatek za uložení stavebního odpadu na skládce (skládkovné) zeminy a kamení zatříděného do Katalogu odpadů pod kódem 17 05 04</t>
  </si>
  <si>
    <t>https://podminky.urs.cz/item/CS_URS_2022_01/171201221</t>
  </si>
  <si>
    <t>857,4*1,7</t>
  </si>
  <si>
    <t>25</t>
  </si>
  <si>
    <t>174151101</t>
  </si>
  <si>
    <t>Zásyp jam, šachet rýh nebo kolem objektů sypaninou se zhutněním</t>
  </si>
  <si>
    <t>749212569</t>
  </si>
  <si>
    <t>Zásyp sypaninou z jakékoliv horniny strojně s uložením výkopku ve vrstvách se zhutněním jam, šachet, rýh nebo kolem objektů v těchto vykopávkách</t>
  </si>
  <si>
    <t>https://podminky.urs.cz/item/CS_URS_2022_01/174151101</t>
  </si>
  <si>
    <t>"dle výkresu číslo 102"</t>
  </si>
  <si>
    <t>"Skladba E - podsyp" 260*0,3</t>
  </si>
  <si>
    <t>26</t>
  </si>
  <si>
    <t>181411132</t>
  </si>
  <si>
    <t>Založení parkového trávníku výsevem pl do 1000 m2 ve svahu přes 1:5 do 1:2</t>
  </si>
  <si>
    <t>22137673</t>
  </si>
  <si>
    <t>Založení trávníku na půdě předem připravené plochy do 1000 m2 výsevem včetně utažení parkového na svahu přes 1:5 do 1:2</t>
  </si>
  <si>
    <t>https://podminky.urs.cz/item/CS_URS_2022_01/181411132</t>
  </si>
  <si>
    <t>"Skladba E" 260</t>
  </si>
  <si>
    <t>27</t>
  </si>
  <si>
    <t>M</t>
  </si>
  <si>
    <t>00572410</t>
  </si>
  <si>
    <t>osivo směs travní parková</t>
  </si>
  <si>
    <t>kg</t>
  </si>
  <si>
    <t>-1648251366</t>
  </si>
  <si>
    <t>260*0,025*1,03</t>
  </si>
  <si>
    <t>28</t>
  </si>
  <si>
    <t>181951112</t>
  </si>
  <si>
    <t>Úprava pláně v hornině třídy těžitelnosti I skupiny 1 až 3 se zhutněním strojně</t>
  </si>
  <si>
    <t>1816610766</t>
  </si>
  <si>
    <t>Úprava pláně vyrovnáním výškových rozdílů strojně v hornině třídy těžitelnosti I, skupiny 1 až 3 se zhutněním</t>
  </si>
  <si>
    <t>https://podminky.urs.cz/item/CS_URS_2022_01/181951112</t>
  </si>
  <si>
    <t>"Skladba A" 805</t>
  </si>
  <si>
    <t>"Skladba B" 562</t>
  </si>
  <si>
    <t>"Skladba C" 180+17,5+17,5</t>
  </si>
  <si>
    <t>"Skladba D" 28</t>
  </si>
  <si>
    <t>"pod obrubami a stěnami" 0,5*(239+9+2+39+12)+0,3*76+278*0,3+48*0,3+0,3*74+0,45*8+0,5*0,5*6</t>
  </si>
  <si>
    <t>29</t>
  </si>
  <si>
    <t>182251101</t>
  </si>
  <si>
    <t>Svahování násypů strojně</t>
  </si>
  <si>
    <t>1435946946</t>
  </si>
  <si>
    <t>Svahování trvalých svahů do projektovaných profilů strojně s potřebným přemístěním výkopku při svahování násypů v jakékoliv hornině</t>
  </si>
  <si>
    <t>https://podminky.urs.cz/item/CS_URS_2022_01/182251101</t>
  </si>
  <si>
    <t>30</t>
  </si>
  <si>
    <t>182351023</t>
  </si>
  <si>
    <t>Rozprostření ornice pl do 100 m2 ve svahu přes 1:5 tl vrstvy do 200 mm strojně</t>
  </si>
  <si>
    <t>7642808</t>
  </si>
  <si>
    <t>Rozprostření a urovnání ornice ve svahu sklonu přes 1:5 strojně při souvislé ploše do 100 m2, tl. vrstvy do 200 mm</t>
  </si>
  <si>
    <t>https://podminky.urs.cz/item/CS_URS_2022_01/182351023</t>
  </si>
  <si>
    <t>Svislé a kompletní konstrukce</t>
  </si>
  <si>
    <t>31</t>
  </si>
  <si>
    <t>327122111</t>
  </si>
  <si>
    <t>Opěrná zeď samonosná ze ŽB dílců tvaru L v 550 mm</t>
  </si>
  <si>
    <t>-606862731</t>
  </si>
  <si>
    <t>Opěrné zdi samonosné ze železobetonových dílců tvaru L se základem z betonu prostého přímé, výšky 550 mm</t>
  </si>
  <si>
    <t>https://podminky.urs.cz/item/CS_URS_2022_01/327122111</t>
  </si>
  <si>
    <t>"vč. betonového lože min. C 20/25XF3"</t>
  </si>
  <si>
    <t>"odkaz 5" 74</t>
  </si>
  <si>
    <t>32</t>
  </si>
  <si>
    <t>327122112</t>
  </si>
  <si>
    <t>Opěrná zeď samonosná ze ŽB dílců tvaru L v 800 mm</t>
  </si>
  <si>
    <t>-2086864663</t>
  </si>
  <si>
    <t>Opěrné zdi samonosné ze železobetonových dílců tvaru L se základem z betonu prostého přímé, výšky 800 mm</t>
  </si>
  <si>
    <t>https://podminky.urs.cz/item/CS_URS_2022_01/327122112</t>
  </si>
  <si>
    <t>"odkaz 6" 8</t>
  </si>
  <si>
    <t>33</t>
  </si>
  <si>
    <t>327122211</t>
  </si>
  <si>
    <t>Opěrná zeď samonosná rohový dílec ze ŽB tvaru L v 550 mm</t>
  </si>
  <si>
    <t>kus</t>
  </si>
  <si>
    <t>751217907</t>
  </si>
  <si>
    <t>Opěrné zdi samonosné ze železobetonových dílců tvaru L se základem z betonu prostého rohový dílec, výšky 600 mm</t>
  </si>
  <si>
    <t>https://podminky.urs.cz/item/CS_URS_2022_01/327122211</t>
  </si>
  <si>
    <t>"odkaz 5" 4</t>
  </si>
  <si>
    <t>34</t>
  </si>
  <si>
    <t>327122212</t>
  </si>
  <si>
    <t>Opěrná zeď samonosná rohový dílec ze ŽB tvaru L v 800 mm</t>
  </si>
  <si>
    <t>383768986</t>
  </si>
  <si>
    <t>Opěrné zdi samonosné ze železobetonových dílců tvaru L se základem z betonu prostého rohový dílec, výšky 800 mm</t>
  </si>
  <si>
    <t>https://podminky.urs.cz/item/CS_URS_2022_01/327122212</t>
  </si>
  <si>
    <t>"odkaz 6" 2</t>
  </si>
  <si>
    <t>Komunikace pozemní</t>
  </si>
  <si>
    <t>35</t>
  </si>
  <si>
    <t>564851011</t>
  </si>
  <si>
    <t>Podklad ze štěrkodrtě ŠD fr.0-63mm plochy do 100 m2 tl 150 mm</t>
  </si>
  <si>
    <t>-591975944</t>
  </si>
  <si>
    <t>Podklad ze štěrkodrti ŠD s rozprostřením a zhutněním plochy jednotlivě do 100 m2, po zhutnění tl. 150 mm</t>
  </si>
  <si>
    <t>https://podminky.urs.cz/item/CS_URS_2022_01/564851011</t>
  </si>
  <si>
    <t>"Skladba C" 17,5+17,5</t>
  </si>
  <si>
    <t>36</t>
  </si>
  <si>
    <t>564851012</t>
  </si>
  <si>
    <t>Podklad ze štěrkodrtě ŠD fr.0-32mm plochy do 100 m2 tl 150 mm</t>
  </si>
  <si>
    <t>-1766011994</t>
  </si>
  <si>
    <t>https://podminky.urs.cz/item/CS_URS_2022_01/564851012</t>
  </si>
  <si>
    <t>37</t>
  </si>
  <si>
    <t>564851111</t>
  </si>
  <si>
    <t>Podklad ze štěrkodrtě ŠD fr.0-63mm plochy přes 100 m2 tl 150 mm</t>
  </si>
  <si>
    <t>178180879</t>
  </si>
  <si>
    <t>Podklad ze štěrkodrti ŠD s rozprostřením a zhutněním plochy přes 100 m2, po zhutnění tl. 150 mm</t>
  </si>
  <si>
    <t>https://podminky.urs.cz/item/CS_URS_2022_01/564851111</t>
  </si>
  <si>
    <t>"Skladba C" 180</t>
  </si>
  <si>
    <t>38</t>
  </si>
  <si>
    <t>564851112</t>
  </si>
  <si>
    <t>Podklad ze štěrkodrtě ŠD fr.0-32mm plochy přes 100 m2 tl 150 mm</t>
  </si>
  <si>
    <t>1176111999</t>
  </si>
  <si>
    <t>https://podminky.urs.cz/item/CS_URS_2022_01/564851112</t>
  </si>
  <si>
    <t>39</t>
  </si>
  <si>
    <t>564851114</t>
  </si>
  <si>
    <t>Podklad ze štěrkodrtě ŠD fr.0-32mm plochy přes 100 m2 tl 180 mm</t>
  </si>
  <si>
    <t>-322898954</t>
  </si>
  <si>
    <t>Podklad ze štěrkodrti ŠD s rozprostřením a zhutněním plochy přes 100 m2, po zhutnění tl. 180 mm</t>
  </si>
  <si>
    <t>https://podminky.urs.cz/item/CS_URS_2022_01/564851114</t>
  </si>
  <si>
    <t>40</t>
  </si>
  <si>
    <t>564861011</t>
  </si>
  <si>
    <t>Podklad ze štěrkodrtě ŠD fr.0-32mm plochy do 100 m2 tl 200 mm</t>
  </si>
  <si>
    <t>-285050003</t>
  </si>
  <si>
    <t>Podklad ze štěrkodrti ŠD s rozprostřením a zhutněním plochy jednotlivě do 100 m2, po zhutnění tl. 200 mm</t>
  </si>
  <si>
    <t>https://podminky.urs.cz/item/CS_URS_2022_01/564861011</t>
  </si>
  <si>
    <t>41</t>
  </si>
  <si>
    <t>564861111</t>
  </si>
  <si>
    <t xml:space="preserve">Podklad ze štěrkodrtě ŠD fr.0-32mm  plochy přes 100 m2 tl 200 mm</t>
  </si>
  <si>
    <t>2113071781</t>
  </si>
  <si>
    <t>Podklad ze štěrkodrti ŠD s rozprostřením a zhutněním plochy přes 100 m2, po zhutnění tl. 200 mm</t>
  </si>
  <si>
    <t>https://podminky.urs.cz/item/CS_URS_2022_01/564861111</t>
  </si>
  <si>
    <t>42</t>
  </si>
  <si>
    <t>565135121</t>
  </si>
  <si>
    <t>Asfaltový beton vrstva podkladní ACP 16+ (obalované kamenivo OKS) tl 50 mm š přes 3 m</t>
  </si>
  <si>
    <t>801136990</t>
  </si>
  <si>
    <t>Asfaltový beton vrstva podkladní ACP 16 (obalované kamenivo střednězrnné - OKS) s rozprostřením a zhutněním v pruhu šířky přes 3 m, po zhutnění tl. 50 mm</t>
  </si>
  <si>
    <t>https://podminky.urs.cz/item/CS_URS_2022_01/565135121</t>
  </si>
  <si>
    <t>43</t>
  </si>
  <si>
    <t>565145121</t>
  </si>
  <si>
    <t>Asfaltový beton vrstva podkladní ACP 16+ (obalované kamenivo OKS) tl 60 mm š přes 3 m</t>
  </si>
  <si>
    <t>974067974</t>
  </si>
  <si>
    <t>Asfaltový beton vrstva podkladní ACP 16 (obalované kamenivo střednězrnné - OKS) s rozprostřením a zhutněním v pruhu šířky přes 3 m, po zhutnění tl. 60 mm</t>
  </si>
  <si>
    <t>https://podminky.urs.cz/item/CS_URS_2022_01/565145121</t>
  </si>
  <si>
    <t>44</t>
  </si>
  <si>
    <t>571908111</t>
  </si>
  <si>
    <t>Kryt vymývaným dekoračním kamenivem (kačírkem) tl 150 mm</t>
  </si>
  <si>
    <t>-1246027815</t>
  </si>
  <si>
    <t>Kryt vymývaným dekoračním kamenivem (kačírkem) tl. 150 mm</t>
  </si>
  <si>
    <t>https://podminky.urs.cz/item/CS_URS_2022_01/571908111</t>
  </si>
  <si>
    <t>45</t>
  </si>
  <si>
    <t>573111113</t>
  </si>
  <si>
    <t>Postřik živičný infiltrační s posypem z asfaltu množství 1,5 kg/m2</t>
  </si>
  <si>
    <t>-126460463</t>
  </si>
  <si>
    <t>Postřik infiltrační PI z asfaltu silničního s posypem kamenivem, v množství 1,50 kg/m2</t>
  </si>
  <si>
    <t>https://podminky.urs.cz/item/CS_URS_2022_01/573111113</t>
  </si>
  <si>
    <t>46</t>
  </si>
  <si>
    <t>573211109</t>
  </si>
  <si>
    <t>Postřik živičný spojovací z asfaltu v množství 0,50 kg/m2</t>
  </si>
  <si>
    <t>-1926114527</t>
  </si>
  <si>
    <t>Postřik spojovací PS bez posypu kamenivem z asfaltu silničního, v množství 0,50 kg/m2</t>
  </si>
  <si>
    <t>https://podminky.urs.cz/item/CS_URS_2022_01/573211109</t>
  </si>
  <si>
    <t>"Skladba A" 805*2</t>
  </si>
  <si>
    <t>47</t>
  </si>
  <si>
    <t>577134121</t>
  </si>
  <si>
    <t>Asfaltový beton vrstva obrusná ACO 11+ (ABS) tř. I tl 40 mm š přes 3 m z nemodifikovaného asfaltu</t>
  </si>
  <si>
    <t>1671857221</t>
  </si>
  <si>
    <t>Asfaltový beton vrstva obrusná ACO 11 (ABS) s rozprostřením a se zhutněním z nemodifikovaného asfaltu v pruhu šířky přes 3 m tř. I, po zhutnění tl. 40 mm</t>
  </si>
  <si>
    <t>https://podminky.urs.cz/item/CS_URS_2022_01/577134121</t>
  </si>
  <si>
    <t>48</t>
  </si>
  <si>
    <t>596211110</t>
  </si>
  <si>
    <t>Kladení zámkové dlažby komunikací pro pěší ručně tl 60 mm skupiny A pl do 50 m2</t>
  </si>
  <si>
    <t>1931119109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</si>
  <si>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</t>
  </si>
  <si>
    <t>https://podminky.urs.cz/item/CS_URS_2022_01/596211110</t>
  </si>
  <si>
    <t>"Skladba C - znovupoužitá stávající vybouraná zámková dlažba" 17,5</t>
  </si>
  <si>
    <t>49</t>
  </si>
  <si>
    <t>596211112</t>
  </si>
  <si>
    <t>Kladení zámkové dlažby komunikací pro pěší ručně tl 60 mm skupiny A pl přes 100 do 300 m2</t>
  </si>
  <si>
    <t>-479274476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</si>
  <si>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</si>
  <si>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https://podminky.urs.cz/item/CS_URS_2022_01/596211112</t>
  </si>
  <si>
    <t>50</t>
  </si>
  <si>
    <t>596211120</t>
  </si>
  <si>
    <t>Kladení zámkové dlažby komunikací pro pěší ručně tl 60 mm skupiny B pl do 50 m2</t>
  </si>
  <si>
    <t>-526884237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</si>
  <si>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B, pro ploc</t>
  </si>
  <si>
    <t>https://podminky.urs.cz/item/CS_URS_2022_01/596211120</t>
  </si>
  <si>
    <t>"Skladba C - slepecká" 17,5</t>
  </si>
  <si>
    <t>51</t>
  </si>
  <si>
    <t>59245018</t>
  </si>
  <si>
    <t>dlažba tvar obdélník betonová 200x100x60mm přírodní</t>
  </si>
  <si>
    <t>106414191</t>
  </si>
  <si>
    <t>"Skladba C" 180*1,05</t>
  </si>
  <si>
    <t>52</t>
  </si>
  <si>
    <t>59245006</t>
  </si>
  <si>
    <t>dlažba tvar obdélník betonová pro nevidomé 200x100x60mm barevná</t>
  </si>
  <si>
    <t>-1390872742</t>
  </si>
  <si>
    <t>"Skladba C" 17,5*1,05</t>
  </si>
  <si>
    <t>53</t>
  </si>
  <si>
    <t>59245212</t>
  </si>
  <si>
    <t>dlažba zámková tvaru I 196x161x60mm přírodní</t>
  </si>
  <si>
    <t>-1195949269</t>
  </si>
  <si>
    <t>"dle stávající - doplnění 1/4 nové dlažby"</t>
  </si>
  <si>
    <t>"Skladba C" 17,5*0,25*1,05</t>
  </si>
  <si>
    <t>54</t>
  </si>
  <si>
    <t>596212213</t>
  </si>
  <si>
    <t>Kladení zámkové dlažby pozemních komunikací ručně tl 80 mm skupiny A pl přes 300 m2</t>
  </si>
  <si>
    <t>960535723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</si>
  <si>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300 m2</t>
  </si>
  <si>
    <t>https://podminky.urs.cz/item/CS_URS_2022_01/596212213</t>
  </si>
  <si>
    <t>55</t>
  </si>
  <si>
    <t>59245020</t>
  </si>
  <si>
    <t>dlažba tvar obdélník betonová 200x100x80mm přírodní</t>
  </si>
  <si>
    <t>-1416342578</t>
  </si>
  <si>
    <t>(562-0,1*5*39)*1,05</t>
  </si>
  <si>
    <t>56</t>
  </si>
  <si>
    <t>59245005</t>
  </si>
  <si>
    <t>dlažba tvar obdélník betonová 200x100x80mm barevná</t>
  </si>
  <si>
    <t>1779171247</t>
  </si>
  <si>
    <t>"vyznačení stání"</t>
  </si>
  <si>
    <t>0,1*5*39*1,05</t>
  </si>
  <si>
    <t>Trubní vedení</t>
  </si>
  <si>
    <t>57</t>
  </si>
  <si>
    <t>890411811</t>
  </si>
  <si>
    <t>Bourání šachet z prefabrikovaných skruží ručně obestavěného prostoru do 1,5 m3</t>
  </si>
  <si>
    <t>-145163683</t>
  </si>
  <si>
    <t>Bourání šachet a jímek ručně velikosti obestavěného prostoru do 1,5 m3 z prefabrikovaných skruží</t>
  </si>
  <si>
    <t>https://podminky.urs.cz/item/CS_URS_2022_01/890411811</t>
  </si>
  <si>
    <t>"zrušení stávajících uličních vpustí" 1,5*3,14*0,5*0,5*2</t>
  </si>
  <si>
    <t>"demontáž vyrovnávacích prstenců a přechodového dílce stávajících šachtic pro jejich výškovou úpravu" 1*3,14*0,5*0,5*3</t>
  </si>
  <si>
    <t>58</t>
  </si>
  <si>
    <t>899102211</t>
  </si>
  <si>
    <t>Demontáž poklopů litinových nebo ocelových včetně rámů hmotnosti přes 50 do 100 kg</t>
  </si>
  <si>
    <t>1346713864</t>
  </si>
  <si>
    <t>Demontáž poklopů litinových a ocelových včetně rámů, hmotnosti jednotlivě přes 50 do 100 Kg</t>
  </si>
  <si>
    <t>https://podminky.urs.cz/item/CS_URS_2022_01/899102211</t>
  </si>
  <si>
    <t>"zrušení vpustí" 2</t>
  </si>
  <si>
    <t>"výšková úprava šachtic" 3</t>
  </si>
  <si>
    <t>Ostatní konstrukce a práce, bourání</t>
  </si>
  <si>
    <t>59</t>
  </si>
  <si>
    <t>914111111</t>
  </si>
  <si>
    <t>Montáž svislé dopravní značky do velikosti 1 m2 objímkami na sloupek nebo konzolu</t>
  </si>
  <si>
    <t>-582196031</t>
  </si>
  <si>
    <t>Montáž svislé dopravní značky základní velikosti do 1 m2 objímkami na sloupky nebo konzoly</t>
  </si>
  <si>
    <t>https://podminky.urs.cz/item/CS_URS_2022_01/914111111</t>
  </si>
  <si>
    <t>"dle výkresu číslo 105"</t>
  </si>
  <si>
    <t>"B2" 1</t>
  </si>
  <si>
    <t>"P4" 3</t>
  </si>
  <si>
    <t>"IP11a" 1</t>
  </si>
  <si>
    <t>"IP11a+E8e" 1+1</t>
  </si>
  <si>
    <t>"IP4b" 1</t>
  </si>
  <si>
    <t>60</t>
  </si>
  <si>
    <t>40445608</t>
  </si>
  <si>
    <t>značky upravující přednost P4 700mm</t>
  </si>
  <si>
    <t>-200838064</t>
  </si>
  <si>
    <t>61</t>
  </si>
  <si>
    <t>40445620</t>
  </si>
  <si>
    <t>zákazové, příkazové dopravní značky B2 700mm</t>
  </si>
  <si>
    <t>-1858805902</t>
  </si>
  <si>
    <t>62</t>
  </si>
  <si>
    <t>40445625</t>
  </si>
  <si>
    <t>informativní značky provozní IP11a 500x700mm</t>
  </si>
  <si>
    <t>-541452327</t>
  </si>
  <si>
    <t>63</t>
  </si>
  <si>
    <t>40445621</t>
  </si>
  <si>
    <t>informativní značky provozní IP4b 500x500mm</t>
  </si>
  <si>
    <t>463215287</t>
  </si>
  <si>
    <t>64</t>
  </si>
  <si>
    <t>40445638</t>
  </si>
  <si>
    <t>informativní značky - doplňkové tabulky E8e 500x200mm</t>
  </si>
  <si>
    <t>-1695549057</t>
  </si>
  <si>
    <t>65</t>
  </si>
  <si>
    <t>914511112</t>
  </si>
  <si>
    <t>Montáž sloupku dopravních značek délky do 3,5 m s betonovým základem a patkou</t>
  </si>
  <si>
    <t>1576336115</t>
  </si>
  <si>
    <t>Montáž sloupku dopravních značek délky do 3,5 m do hliníkové patky</t>
  </si>
  <si>
    <t>https://podminky.urs.cz/item/CS_URS_2022_01/914511112</t>
  </si>
  <si>
    <t>"IP11a+E8e" 1</t>
  </si>
  <si>
    <t>66</t>
  </si>
  <si>
    <t>40445225</t>
  </si>
  <si>
    <t>sloupek pro dopravní značku Zn D 60mm v 3,5m</t>
  </si>
  <si>
    <t>2004682809</t>
  </si>
  <si>
    <t>67</t>
  </si>
  <si>
    <t>915131111</t>
  </si>
  <si>
    <t>Vodorovné dopravní značení přechody pro chodce, šipky, symboly základní bílá barva</t>
  </si>
  <si>
    <t>696259741</t>
  </si>
  <si>
    <t>Vodorovné dopravní značení stříkané barvou přechody pro chodce, šipky, symboly bílé základní</t>
  </si>
  <si>
    <t>https://podminky.urs.cz/item/CS_URS_2022_01/915131111</t>
  </si>
  <si>
    <t>"V09a" 2*3</t>
  </si>
  <si>
    <t>"symbol vyhrazeného parkoviště pro imobilní" 3*4</t>
  </si>
  <si>
    <t>"symbol vyhrazeného parkoviště pro rodiny s dětmi" 4</t>
  </si>
  <si>
    <t>68</t>
  </si>
  <si>
    <t>915621111</t>
  </si>
  <si>
    <t>Předznačení vodorovného plošného značení</t>
  </si>
  <si>
    <t>-674148651</t>
  </si>
  <si>
    <t>Předznačení pro vodorovné značení stříkané barvou nebo prováděné z nátěrových hmot plošné šipky, symboly, nápisy</t>
  </si>
  <si>
    <t>https://podminky.urs.cz/item/CS_URS_2022_01/915621111</t>
  </si>
  <si>
    <t>69</t>
  </si>
  <si>
    <t>916111123</t>
  </si>
  <si>
    <t>Osazení obruby z drobných kostek s boční opěrou do lože z betonu prostého</t>
  </si>
  <si>
    <t>1111441226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</si>
  <si>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</si>
  <si>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https://podminky.urs.cz/item/CS_URS_2022_01/916111123</t>
  </si>
  <si>
    <t>"odkaz 3" 48*2</t>
  </si>
  <si>
    <t>70</t>
  </si>
  <si>
    <t>58381015</t>
  </si>
  <si>
    <t>kostka řezanoštípaná dlažební žula 10x10x10cm</t>
  </si>
  <si>
    <t>-911053461</t>
  </si>
  <si>
    <t>96*0,1*1,05</t>
  </si>
  <si>
    <t>71</t>
  </si>
  <si>
    <t>916131213</t>
  </si>
  <si>
    <t>Osazení silničního obrubníku betonového stojatého s boční opěrou do lože z betonu prostého</t>
  </si>
  <si>
    <t>1735001049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</si>
  <si>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</si>
  <si>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https://podminky.urs.cz/item/CS_URS_2022_01/916131213</t>
  </si>
  <si>
    <t>"odkaz 1" 239</t>
  </si>
  <si>
    <t>"odkaz 4" 39+12</t>
  </si>
  <si>
    <t>72</t>
  </si>
  <si>
    <t>59217034</t>
  </si>
  <si>
    <t>obrubník betonový silniční 1000x150x300mm</t>
  </si>
  <si>
    <t>-1535016026</t>
  </si>
  <si>
    <t>239*1,05</t>
  </si>
  <si>
    <t>73</t>
  </si>
  <si>
    <t>59217029</t>
  </si>
  <si>
    <t>obrubník betonový silniční nájezdový 1000x150x150mm</t>
  </si>
  <si>
    <t>-93899906</t>
  </si>
  <si>
    <t>39*1,05</t>
  </si>
  <si>
    <t>74</t>
  </si>
  <si>
    <t>59217030</t>
  </si>
  <si>
    <t>obrubník betonový silniční přechodový 1000x150x150-250mm</t>
  </si>
  <si>
    <t>-1282219398</t>
  </si>
  <si>
    <t>12*1,05</t>
  </si>
  <si>
    <t>75</t>
  </si>
  <si>
    <t>916132113</t>
  </si>
  <si>
    <t>Osazení obruby z betonové přídlažby s boční opěrou do lože z betonu prostého</t>
  </si>
  <si>
    <t>-1722768320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</si>
  <si>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</si>
  <si>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https://podminky.urs.cz/item/CS_URS_2022_01/916132113</t>
  </si>
  <si>
    <t>"odkaz 3" 278</t>
  </si>
  <si>
    <t>76</t>
  </si>
  <si>
    <t>59218002</t>
  </si>
  <si>
    <t>krajník betonový silniční 500x250x100mm</t>
  </si>
  <si>
    <t>-108208754</t>
  </si>
  <si>
    <t>278*1,05</t>
  </si>
  <si>
    <t>77</t>
  </si>
  <si>
    <t>916133112</t>
  </si>
  <si>
    <t>Osazení silničního obrubníku betonového ke kruhovým objezdům do lože z betonu prostého s boční opěrou</t>
  </si>
  <si>
    <t>-719661941</t>
  </si>
  <si>
    <t>Osazení silničního obrubníku ke kruhovým objezdům se zřízením lože tl. do 150 mm, s vyplněním a zatřením spár cementovou maltou betonového, do lože z betonu prostého s boční opěrou</t>
  </si>
  <si>
    <t>https://podminky.urs.cz/item/CS_URS_2022_01/916133112</t>
  </si>
  <si>
    <t>"odkaz 1" 7,2+1,6</t>
  </si>
  <si>
    <t>78</t>
  </si>
  <si>
    <t>59217053</t>
  </si>
  <si>
    <t>obrubník betonový pro kruhový objezd vnější R1 150x250x780mm</t>
  </si>
  <si>
    <t>-1478787264</t>
  </si>
  <si>
    <t>2*1,05</t>
  </si>
  <si>
    <t>79</t>
  </si>
  <si>
    <t>59217052</t>
  </si>
  <si>
    <t>obrubník betonový pro kruhový objezd vnější R0,5 150x250x780mm</t>
  </si>
  <si>
    <t>184697378</t>
  </si>
  <si>
    <t>9*1,05</t>
  </si>
  <si>
    <t>80</t>
  </si>
  <si>
    <t>91613-uprava</t>
  </si>
  <si>
    <t>Úprava - řezání obrubníku</t>
  </si>
  <si>
    <t>-1948019043</t>
  </si>
  <si>
    <t>2+1+4+1</t>
  </si>
  <si>
    <t>81</t>
  </si>
  <si>
    <t>916231213</t>
  </si>
  <si>
    <t>Osazení chodníkového obrubníku betonového stojatého s boční opěrou do lože z betonu prostého</t>
  </si>
  <si>
    <t>615713329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</si>
  <si>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</si>
  <si>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https://podminky.urs.cz/item/CS_URS_2022_01/916231213</t>
  </si>
  <si>
    <t>"odkaz 2" 76</t>
  </si>
  <si>
    <t>82</t>
  </si>
  <si>
    <t>59217024</t>
  </si>
  <si>
    <t>obrubník betonový chodníkový 500x100x250mm</t>
  </si>
  <si>
    <t>1156252050</t>
  </si>
  <si>
    <t>160*1,05</t>
  </si>
  <si>
    <t>83</t>
  </si>
  <si>
    <t>916991121</t>
  </si>
  <si>
    <t>Lože pod obrubníky, krajníky nebo obruby z dlažebních kostek z betonu prostého</t>
  </si>
  <si>
    <t>-96520597</t>
  </si>
  <si>
    <t>Lože pod obrubníky, krajníky nebo obruby z dlažebních kostek z betonu prostého</t>
  </si>
  <si>
    <t>https://podminky.urs.cz/item/CS_URS_2022_01/916991121</t>
  </si>
  <si>
    <t>"min. C20/25 XF3"</t>
  </si>
  <si>
    <t>"odkaz 1" (239+7,2+1,6)*0,2*0,4</t>
  </si>
  <si>
    <t>"odkaz 2" 76*0,2*0,1</t>
  </si>
  <si>
    <t>"odkaz 3" 278*0,3*0,1+48*0,3*0,1</t>
  </si>
  <si>
    <t>"odkaz 4" (39+12)*0,2*0,4</t>
  </si>
  <si>
    <t>84</t>
  </si>
  <si>
    <t>919732211</t>
  </si>
  <si>
    <t>Styčná spára napojení nového živičného povrchu na stávající za tepla š 15 mm hl 25 mm s prořezáním</t>
  </si>
  <si>
    <t>1423654371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</si>
  <si>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</si>
  <si>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https://podminky.urs.cz/item/CS_URS_2022_01/919732211</t>
  </si>
  <si>
    <t>"mezi stávajícím a novým asfaltovým krytem" 150</t>
  </si>
  <si>
    <t>85</t>
  </si>
  <si>
    <t>919735115</t>
  </si>
  <si>
    <t>Řezání stávajícího živičného krytu hl přes 200 do 250 mm</t>
  </si>
  <si>
    <t>1544855007</t>
  </si>
  <si>
    <t>Řezání stávajícího živičného krytu nebo podkladu hloubky přes 200 do 250 mm</t>
  </si>
  <si>
    <t>https://podminky.urs.cz/item/CS_URS_2022_01/919735115</t>
  </si>
  <si>
    <t>150</t>
  </si>
  <si>
    <t>86</t>
  </si>
  <si>
    <t>961055111</t>
  </si>
  <si>
    <t>Bourání základů ze ŽB</t>
  </si>
  <si>
    <t>-496442570</t>
  </si>
  <si>
    <t>Bourání základů z betonu železového</t>
  </si>
  <si>
    <t>https://podminky.urs.cz/item/CS_URS_2022_01/961055111</t>
  </si>
  <si>
    <t>"základy stávajících stožárů VO" 6*0,6*0,6*1</t>
  </si>
  <si>
    <t>87</t>
  </si>
  <si>
    <t>96-R1</t>
  </si>
  <si>
    <t>Demontáž lampy VO vč. stožáru v.4m vč. přesunu do 500m a uskladnění po dobu výstavby (dle upřesnění zadavatele)</t>
  </si>
  <si>
    <t>1756812588</t>
  </si>
  <si>
    <t>"vč. nákladů na zvedací a dopravní prostředky"</t>
  </si>
  <si>
    <t>88</t>
  </si>
  <si>
    <t>979054451</t>
  </si>
  <si>
    <t>Očištění vybouraných zámkových dlaždic s původním spárováním z kameniva těženého</t>
  </si>
  <si>
    <t>1253134070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</si>
  <si>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</si>
  <si>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https://podminky.urs.cz/item/CS_URS_2022_01/979054451</t>
  </si>
  <si>
    <t>"Skladba C" 17,5</t>
  </si>
  <si>
    <t>89</t>
  </si>
  <si>
    <t>985331212</t>
  </si>
  <si>
    <t>Dodatečné vlepování betonářské výztuže D 10 mm do chemické malty včetně vyvrtání otvoru</t>
  </si>
  <si>
    <t>362780914</t>
  </si>
  <si>
    <t>Dodatečné vlepování betonářské výztuže včetně vyvrtání a vyčištění otvoru chemickou maltou průměr výztuže 10 mm</t>
  </si>
  <si>
    <t>https://podminky.urs.cz/item/CS_URS_2022_01/985331212</t>
  </si>
  <si>
    <t>"dle výkresu číslo 104"</t>
  </si>
  <si>
    <t>"kotvení patních desek" 0,075*30</t>
  </si>
  <si>
    <t>90</t>
  </si>
  <si>
    <t>RMAT0001</t>
  </si>
  <si>
    <t>Závitová tyč nerez M8x10 + podložka + matka</t>
  </si>
  <si>
    <t>-979110878</t>
  </si>
  <si>
    <t>91</t>
  </si>
  <si>
    <t>985331912</t>
  </si>
  <si>
    <t>Příplatek k dodatečnému vlepování betonářské výztuže za délku do 1 m jednotlivě</t>
  </si>
  <si>
    <t>-336550012</t>
  </si>
  <si>
    <t>Dodatečné vlepování betonářské výztuže Příplatek k cenám za délku do 1 m jednotlivě</t>
  </si>
  <si>
    <t>https://podminky.urs.cz/item/CS_URS_2022_01/985331912</t>
  </si>
  <si>
    <t>997</t>
  </si>
  <si>
    <t>Přesun sutě</t>
  </si>
  <si>
    <t>92</t>
  </si>
  <si>
    <t>997221551</t>
  </si>
  <si>
    <t>Vodorovná doprava suti ze sypkých materiálů do 1 km</t>
  </si>
  <si>
    <t>-587942421</t>
  </si>
  <si>
    <t>Vodorovná doprava suti bez naložení, ale se složením a s hrubým urovnáním ze sypkých materiálů, na vzdálenost do 1 km</t>
  </si>
  <si>
    <t>https://podminky.urs.cz/item/CS_URS_2022_01/997221551</t>
  </si>
  <si>
    <t>25,81+78,3+159,5+0,58+0,29</t>
  </si>
  <si>
    <t>93</t>
  </si>
  <si>
    <t>997221559</t>
  </si>
  <si>
    <t>Příplatek ZKD 1 km u vodorovné dopravy suti ze sypkých materiálů</t>
  </si>
  <si>
    <t>193857015</t>
  </si>
  <si>
    <t>Vodorovná doprava suti bez naložení, ale se složením a s hrubým urovnáním Příplatek k ceně za každý další i započatý 1 km přes 1 km</t>
  </si>
  <si>
    <t>https://podminky.urs.cz/item/CS_URS_2022_01/997221559</t>
  </si>
  <si>
    <t>264,48*19</t>
  </si>
  <si>
    <t>94</t>
  </si>
  <si>
    <t>997221561</t>
  </si>
  <si>
    <t>Vodorovná doprava suti z kusových materiálů do 1 km</t>
  </si>
  <si>
    <t>-1279023176</t>
  </si>
  <si>
    <t>Vodorovná doprava suti bez naložení, ale se složením a s hrubým urovnáním z kusových materiálů, na vzdálenost do 1 km</t>
  </si>
  <si>
    <t>https://podminky.urs.cz/item/CS_URS_2022_01/997221561</t>
  </si>
  <si>
    <t>35,1+178,75+121+56,99+9,043+0,5+5,184+0,44+0,13+0,65</t>
  </si>
  <si>
    <t>95</t>
  </si>
  <si>
    <t>997221569</t>
  </si>
  <si>
    <t>Příplatek ZKD 1 km u vodorovné dopravy suti z kusových materiálů</t>
  </si>
  <si>
    <t>-1960705754</t>
  </si>
  <si>
    <t>https://podminky.urs.cz/item/CS_URS_2022_01/997221569</t>
  </si>
  <si>
    <t>407,787*19</t>
  </si>
  <si>
    <t>96</t>
  </si>
  <si>
    <t>997221611</t>
  </si>
  <si>
    <t>Nakládání suti na dopravní prostředky pro vodorovnou dopravu</t>
  </si>
  <si>
    <t>2050211397</t>
  </si>
  <si>
    <t>Nakládání na dopravní prostředky pro vodorovnou dopravu suti</t>
  </si>
  <si>
    <t>https://podminky.urs.cz/item/CS_URS_2022_01/997221611</t>
  </si>
  <si>
    <t>97</t>
  </si>
  <si>
    <t>997221615</t>
  </si>
  <si>
    <t>Poplatek za uložení na skládce (skládkovné) stavebního odpadu betonového kód odpadu 17 01 01</t>
  </si>
  <si>
    <t>1848897894</t>
  </si>
  <si>
    <t>Poplatek za uložení stavebního odpadu na skládce (skládkovné) z prostého betonu zatříděného do Katalogu odpadů pod kódem 17 01 01</t>
  </si>
  <si>
    <t>https://podminky.urs.cz/item/CS_URS_2022_01/997221615</t>
  </si>
  <si>
    <t>35,1+178,75+56,99+0,65+0,13</t>
  </si>
  <si>
    <t>98</t>
  </si>
  <si>
    <t>997221625</t>
  </si>
  <si>
    <t>Poplatek za uložení na skládce (skládkovné) stavebního odpadu železobetonového kód odpadu 17 01 01</t>
  </si>
  <si>
    <t>1519652220</t>
  </si>
  <si>
    <t>Poplatek za uložení stavebního odpadu na skládce (skládkovné) z armovaného betonu zatříděného do Katalogu odpadů pod kódem 17 01 01</t>
  </si>
  <si>
    <t>https://podminky.urs.cz/item/CS_URS_2022_01/997221625</t>
  </si>
  <si>
    <t>9,043+5,184</t>
  </si>
  <si>
    <t>99</t>
  </si>
  <si>
    <t>997221645</t>
  </si>
  <si>
    <t>Poplatek za uložení na skládce (skládkovné) odpadu asfaltového bez dehtu kód odpadu 17 03 02</t>
  </si>
  <si>
    <t>-1462624526</t>
  </si>
  <si>
    <t>Poplatek za uložení stavebního odpadu na skládce (skládkovné) asfaltového bez obsahu dehtu zatříděného do Katalogu odpadů pod kódem 17 03 02</t>
  </si>
  <si>
    <t>https://podminky.urs.cz/item/CS_URS_2022_01/997221645</t>
  </si>
  <si>
    <t>121+0,44</t>
  </si>
  <si>
    <t>100</t>
  </si>
  <si>
    <t>997221655</t>
  </si>
  <si>
    <t>-637640585</t>
  </si>
  <si>
    <t>https://podminky.urs.cz/item/CS_URS_2022_01/997221655</t>
  </si>
  <si>
    <t>25,81+78,3+159,5+0,29+0,58</t>
  </si>
  <si>
    <t>101</t>
  </si>
  <si>
    <t>9970138-R1</t>
  </si>
  <si>
    <t>Výnos z prodeje kovového odpadu</t>
  </si>
  <si>
    <t>-1231568655</t>
  </si>
  <si>
    <t>0,5</t>
  </si>
  <si>
    <t>998</t>
  </si>
  <si>
    <t>Přesun hmot</t>
  </si>
  <si>
    <t>102</t>
  </si>
  <si>
    <t>998225111</t>
  </si>
  <si>
    <t>Přesun hmot pro pozemní komunikace s krytem z kamene, monolitickým betonovým nebo živičným</t>
  </si>
  <si>
    <t>-2090911252</t>
  </si>
  <si>
    <t>Přesun hmot pro komunikace s krytem z kameniva, monolitickým betonovým nebo živičným dopravní vzdálenost do 200 m jakékoliv délky objektu</t>
  </si>
  <si>
    <t>https://podminky.urs.cz/item/CS_URS_2022_01/998225111</t>
  </si>
  <si>
    <t>PSV</t>
  </si>
  <si>
    <t>Práce a dodávky PSV</t>
  </si>
  <si>
    <t>711</t>
  </si>
  <si>
    <t>Izolace proti vodě, vlhkosti a plynům</t>
  </si>
  <si>
    <t>103</t>
  </si>
  <si>
    <t>711161273</t>
  </si>
  <si>
    <t>Provedení izolace proti zemní vlhkosti svislé z nopové fólie</t>
  </si>
  <si>
    <t>-1208605828</t>
  </si>
  <si>
    <t>Provedení izolace proti zemní vlhkosti nopovou fólií na ploše svislé S z nopové fólie</t>
  </si>
  <si>
    <t>https://podminky.urs.cz/item/CS_URS_2022_01/711161273</t>
  </si>
  <si>
    <t>"u opěrných stěn"</t>
  </si>
  <si>
    <t>"odkaz 5" 74*0,75+1,2*0,75*4</t>
  </si>
  <si>
    <t>"odkaz 6" 8*1+1,2*1*2</t>
  </si>
  <si>
    <t>104</t>
  </si>
  <si>
    <t>28323005</t>
  </si>
  <si>
    <t>fólie profilovaná (nopová) drenážní HDPE s výškou nopů 8mm</t>
  </si>
  <si>
    <t>681832775</t>
  </si>
  <si>
    <t>69,5*1,2</t>
  </si>
  <si>
    <t>105</t>
  </si>
  <si>
    <t>998711101</t>
  </si>
  <si>
    <t>Přesun hmot tonážní pro izolace proti vodě, vlhkosti a plynům v objektech v do 6 m</t>
  </si>
  <si>
    <t>-1931496366</t>
  </si>
  <si>
    <t>Přesun hmot pro izolace proti vodě, vlhkosti a plynům stanovený z hmotnosti přesunovaného materiálu vodorovná dopravní vzdálenost do 50 m v objektech výšky do 6 m</t>
  </si>
  <si>
    <t>https://podminky.urs.cz/item/CS_URS_2022_01/998711101</t>
  </si>
  <si>
    <t>767</t>
  </si>
  <si>
    <t>Konstrukce zámečnické</t>
  </si>
  <si>
    <t>106</t>
  </si>
  <si>
    <t>767995114</t>
  </si>
  <si>
    <t>Montáž atypických zámečnických konstrukcí hm přes 20 do 50 kg</t>
  </si>
  <si>
    <t>-1326287857</t>
  </si>
  <si>
    <t>Montáž ostatních atypických zámečnických konstrukcí hmotnosti přes 20 do 50 kg</t>
  </si>
  <si>
    <t>https://podminky.urs.cz/item/CS_URS_2022_01/767995114</t>
  </si>
  <si>
    <t>"zábradlí rampy" 127,6</t>
  </si>
  <si>
    <t>107</t>
  </si>
  <si>
    <t>RMAT0002</t>
  </si>
  <si>
    <t>Zábradlí rampy nerez</t>
  </si>
  <si>
    <t>-252973672</t>
  </si>
  <si>
    <t>atypická zámečnická konstrukce</t>
  </si>
  <si>
    <t>127,6*1,08</t>
  </si>
  <si>
    <t>108</t>
  </si>
  <si>
    <t>998767101</t>
  </si>
  <si>
    <t>Přesun hmot tonážní pro zámečnické konstrukce v objektech v do 6 m</t>
  </si>
  <si>
    <t>-1627431837</t>
  </si>
  <si>
    <t>Přesun hmot pro zámečnické konstrukce stanovený z hmotnosti přesunovaného materiálu vodorovná dopravní vzdálenost do 50 m v objektech výšky do 6 m</t>
  </si>
  <si>
    <t>https://podminky.urs.cz/item/CS_URS_2022_01/998767101</t>
  </si>
  <si>
    <t>002 - Veřejné osvětelní</t>
  </si>
  <si>
    <t xml:space="preserve">D1 - Rozvaděče </t>
  </si>
  <si>
    <t>D2 - Elektoinstalační materiál</t>
  </si>
  <si>
    <t>D3 - Zemní práce</t>
  </si>
  <si>
    <t>D4 - Montážní stroje a mechanismy včetně osádek</t>
  </si>
  <si>
    <t>D5 - Hodinové sazby</t>
  </si>
  <si>
    <t>D1</t>
  </si>
  <si>
    <t xml:space="preserve">Rozvaděče </t>
  </si>
  <si>
    <t>Pol1</t>
  </si>
  <si>
    <t>Rozvaděč - RZ 1</t>
  </si>
  <si>
    <t>ks</t>
  </si>
  <si>
    <t>Pol2</t>
  </si>
  <si>
    <t xml:space="preserve">Plastový pilíř přípojkové skříně SS101NKF1W  -  RIS</t>
  </si>
  <si>
    <t>Plastový pilíř přípojkové skříně SS101NKF1W - RIS</t>
  </si>
  <si>
    <t>D2</t>
  </si>
  <si>
    <t>Elektoinstalační materiál</t>
  </si>
  <si>
    <t>Pol3</t>
  </si>
  <si>
    <t xml:space="preserve">Silový kabel CYKY  3-J x 1,5mm2</t>
  </si>
  <si>
    <t>Silový kabel CYKY 3-J x 1,5mm2</t>
  </si>
  <si>
    <t>Pol4</t>
  </si>
  <si>
    <t xml:space="preserve">Silový kabel CYKY  3-J x 2,5mm2</t>
  </si>
  <si>
    <t>Silový kabel CYKY 3-J x 2,5mm2</t>
  </si>
  <si>
    <t>Pol5</t>
  </si>
  <si>
    <t xml:space="preserve">Silový kabel CYKY  3-J x 4mm2</t>
  </si>
  <si>
    <t>Silový kabel CYKY 3-J x 4mm2</t>
  </si>
  <si>
    <t>Pol6</t>
  </si>
  <si>
    <t xml:space="preserve">Silový kabel CYKY  4-J x 10mm2</t>
  </si>
  <si>
    <t>Silový kabel CYKY 4-J x 10mm2</t>
  </si>
  <si>
    <t>Pol7</t>
  </si>
  <si>
    <t xml:space="preserve">Silový kabel AYKY  4-J x 25mm2</t>
  </si>
  <si>
    <t>Silový kabel AYKY 4-J x 25mm2</t>
  </si>
  <si>
    <t>Pol8</t>
  </si>
  <si>
    <t xml:space="preserve">Silový kabel AYKY  3 x 120+70 mm2</t>
  </si>
  <si>
    <t>Silový kabel AYKY 3 x 120+70 mm2</t>
  </si>
  <si>
    <t>Pol9</t>
  </si>
  <si>
    <t xml:space="preserve">Vodič  CY  -  10 mm2  - zelenožlutý</t>
  </si>
  <si>
    <t>Vodič CY - 10 mm2 - zelenožlutý</t>
  </si>
  <si>
    <t>Pol10</t>
  </si>
  <si>
    <t>Kabelová spojka RAYCHEM 4x25 mm2</t>
  </si>
  <si>
    <t>Pol11</t>
  </si>
  <si>
    <t xml:space="preserve">Kabelová koncovka epoxidová pro kabel  AYKY 5x25 mm2</t>
  </si>
  <si>
    <t>Kabelová koncovka epoxidová pro kabel AYKY 5x25 mm2</t>
  </si>
  <si>
    <t>Pol12</t>
  </si>
  <si>
    <t xml:space="preserve">Kabelová koncovka epoxidová pro kabel  AYKY 3x120+75 mm2</t>
  </si>
  <si>
    <t>Kabelová koncovka epoxidová pro kabel AYKY 3x120+75 mm2</t>
  </si>
  <si>
    <t>Pol13</t>
  </si>
  <si>
    <t>Drátěná lávka M2 - 250x100 - ARK 211120</t>
  </si>
  <si>
    <t>Pol14</t>
  </si>
  <si>
    <t>Nástěnný nosník žlabu</t>
  </si>
  <si>
    <t>Pol15</t>
  </si>
  <si>
    <t>Kabelová trubka Monoflex 1240 - průchod základy</t>
  </si>
  <si>
    <t>Pol16</t>
  </si>
  <si>
    <t>Kabelová trubka Kopoflex KF 09050</t>
  </si>
  <si>
    <t>Pol17</t>
  </si>
  <si>
    <t>Kabelová trubka Kopoflex KF 09090</t>
  </si>
  <si>
    <t>Pol18</t>
  </si>
  <si>
    <t>Kabelová trubka Kopoflex KF 09110</t>
  </si>
  <si>
    <t>Pol19</t>
  </si>
  <si>
    <t>Dělená kabelová chránička Kopohalf 06110/2_BA - 1ks = 3m</t>
  </si>
  <si>
    <t>Pol20</t>
  </si>
  <si>
    <t xml:space="preserve">Pásek uzemňovací NEREZ  30 x 3,5 mm;  1m = 0,84 kg</t>
  </si>
  <si>
    <t>Pásek uzemňovací NEREZ 30 x 3,5 mm; 1m = 0,84 kg</t>
  </si>
  <si>
    <t>Pol21</t>
  </si>
  <si>
    <t xml:space="preserve">Drát uzemňovací NEREZ R 10mm;  1m = 0,63 kg</t>
  </si>
  <si>
    <t>Drát uzemňovací NEREZ R 10mm; 1m = 0,63 kg</t>
  </si>
  <si>
    <t>Pol22</t>
  </si>
  <si>
    <t>Svorka uzemňovací SP1</t>
  </si>
  <si>
    <t>Pol23</t>
  </si>
  <si>
    <t>Svorka uzemňovací SR03</t>
  </si>
  <si>
    <t>Pol24</t>
  </si>
  <si>
    <t>Stožár bezpaticový výšky 7m, žárový zinek</t>
  </si>
  <si>
    <t>Pol25</t>
  </si>
  <si>
    <t>Výložník jednoramenný pro svítidlo, žárový zinek, vyložení 1m</t>
  </si>
  <si>
    <t>Pol26</t>
  </si>
  <si>
    <t>Výložník dvouramenný 180° pro svítidlo, žárový zinek, vyložení 1m</t>
  </si>
  <si>
    <t>Pol27</t>
  </si>
  <si>
    <t xml:space="preserve">Stožárová svorkovnice  - EV462-14ZUn, krytkou na IP 20</t>
  </si>
  <si>
    <t>Stožárová svorkovnice - EV462-14ZUn, krytkou na IP 20</t>
  </si>
  <si>
    <t>Pol28</t>
  </si>
  <si>
    <t>Stožárové LED svítidlo na výložník typ LVLEDOS3500ND; 30W; IP65</t>
  </si>
  <si>
    <t>Pol29</t>
  </si>
  <si>
    <t>LED žárovka 230V, 28W, 3070lm, E27</t>
  </si>
  <si>
    <t>Pol30</t>
  </si>
  <si>
    <t>Pojistka E14/10A</t>
  </si>
  <si>
    <t>Pol31</t>
  </si>
  <si>
    <t>Manžeta OMP 114</t>
  </si>
  <si>
    <t>Pol32</t>
  </si>
  <si>
    <t>Ukončení vodičů v rozvaděči do 2,5 mm2</t>
  </si>
  <si>
    <t>Pol33</t>
  </si>
  <si>
    <t>Ukončení vodičů v rozvaděči do 4 mm2</t>
  </si>
  <si>
    <t>Pol34</t>
  </si>
  <si>
    <t>Ukončení vodičů v rozvaděči do 10 mm2</t>
  </si>
  <si>
    <t>Pol35</t>
  </si>
  <si>
    <t>Ukončení vodičů v rozvaděči do 25 mm2</t>
  </si>
  <si>
    <t>Pol36</t>
  </si>
  <si>
    <t>Ukončení vodičů v rozvaděči do 70 mm2</t>
  </si>
  <si>
    <t>Pol37</t>
  </si>
  <si>
    <t>Ukončení vodičů v rozvaděči do 120 mm2</t>
  </si>
  <si>
    <t>Pol38</t>
  </si>
  <si>
    <t xml:space="preserve">Ukončení celoplast.kabelů smršťovací záklopkou   3 x 1,5 až 4 mm2</t>
  </si>
  <si>
    <t>Ukončení celoplast.kabelů smršťovací záklopkou 3 x 1,5 až 4 mm2</t>
  </si>
  <si>
    <t>Pol39</t>
  </si>
  <si>
    <t xml:space="preserve">Ukončení celoplast.kabelů smršťovací záklopkou   4 x 10 mm2</t>
  </si>
  <si>
    <t>Ukončení celoplast.kabelů smršťovací záklopkou 4 x 10 mm2</t>
  </si>
  <si>
    <t>Pol40</t>
  </si>
  <si>
    <t>Zhotovení a montáž ucpávek ve stěnovém průchodu rozvodny do 150 mm</t>
  </si>
  <si>
    <t>Pol41</t>
  </si>
  <si>
    <t>Zhotovení a montáž ucpávek ve stěnovém průchodu topného kanálu do 150 mm</t>
  </si>
  <si>
    <t>Pol42</t>
  </si>
  <si>
    <t>Montáž ocelové konstrukce z profilů - bez zhotovení</t>
  </si>
  <si>
    <t>D3</t>
  </si>
  <si>
    <t>Pol43</t>
  </si>
  <si>
    <t>Vytyčení trasy kabelového vedení v zastavěném prostoru</t>
  </si>
  <si>
    <t>km</t>
  </si>
  <si>
    <t>Pol44</t>
  </si>
  <si>
    <t>Řezání spár do 15cm</t>
  </si>
  <si>
    <t>Pol45</t>
  </si>
  <si>
    <t>Odstranění živičného podkladu do 15cm</t>
  </si>
  <si>
    <t>Pol46</t>
  </si>
  <si>
    <t>Výkop jámy stožárů veřejného osvětlení - zemina 4. třídy</t>
  </si>
  <si>
    <t>Pol47</t>
  </si>
  <si>
    <t>Výkop jámy pro kabelovou spojku - zemina 4. třídy</t>
  </si>
  <si>
    <t>Pol48</t>
  </si>
  <si>
    <t>Výkop jámy pro plastové kabelové skříně - zemina 4. třídy</t>
  </si>
  <si>
    <t>Pol49</t>
  </si>
  <si>
    <t>Stožárové pouzdro 250 x 800mm - v ose trasy kabelu</t>
  </si>
  <si>
    <t>Pol50</t>
  </si>
  <si>
    <t xml:space="preserve">Výkop rýhy  35 x 80 cm - zemina 4. třídy</t>
  </si>
  <si>
    <t>Výkop rýhy 35 x 80 cm - zemina 4. třídy</t>
  </si>
  <si>
    <t>Pol51</t>
  </si>
  <si>
    <t xml:space="preserve">Výkop rýhy  50 x 80 cm - zemina 4. třídy</t>
  </si>
  <si>
    <t>Výkop rýhy 50 x 80 cm - zemina 4. třídy</t>
  </si>
  <si>
    <t>Pol52</t>
  </si>
  <si>
    <t xml:space="preserve">Výkop rýhy  50 x 100 cm - zemina 4. třídy</t>
  </si>
  <si>
    <t>Výkop rýhy 50 x 100 cm - zemina 4. třídy</t>
  </si>
  <si>
    <t>Pol53</t>
  </si>
  <si>
    <t>Zřízení lože tl. 10 cm z prohozeného výkopku - rýha do 65 cm</t>
  </si>
  <si>
    <t>Pol54</t>
  </si>
  <si>
    <t>Zřízení lože tl. 10 cm z prohozeného výkopku - zakryté folií</t>
  </si>
  <si>
    <t>Pol55</t>
  </si>
  <si>
    <t>Zřízení lože z betonu - rýha do 65 cm</t>
  </si>
  <si>
    <t>110</t>
  </si>
  <si>
    <t>Pol56</t>
  </si>
  <si>
    <t>Krytí výstražnou folií do 25cm</t>
  </si>
  <si>
    <t>112</t>
  </si>
  <si>
    <t>Pol57</t>
  </si>
  <si>
    <t>Kabelový prostup z trub plastových do 15cm bez obsypu</t>
  </si>
  <si>
    <t>114</t>
  </si>
  <si>
    <t>Pol58</t>
  </si>
  <si>
    <t>Kabelový prostup z trub plastových do 10cm s obetonováním</t>
  </si>
  <si>
    <t>116</t>
  </si>
  <si>
    <t>Pol59</t>
  </si>
  <si>
    <t>Kabelový prostup z trub plastových do 15cm s obetonováním</t>
  </si>
  <si>
    <t>118</t>
  </si>
  <si>
    <t>Pol60</t>
  </si>
  <si>
    <t xml:space="preserve">Zához rýhy  35 x 80 cm - zemina 4. třídy</t>
  </si>
  <si>
    <t>120</t>
  </si>
  <si>
    <t>Zához rýhy 35 x 80 cm - zemina 4. třídy</t>
  </si>
  <si>
    <t>Pol61</t>
  </si>
  <si>
    <t xml:space="preserve">Zához rýhy  50 x 80 cm - zemina 4. třídy</t>
  </si>
  <si>
    <t>122</t>
  </si>
  <si>
    <t>Zához rýhy 50 x 80 cm - zemina 4. třídy</t>
  </si>
  <si>
    <t>Pol62</t>
  </si>
  <si>
    <t xml:space="preserve">Zához rýhy  50 x 100 cm - zemina 4. třídy</t>
  </si>
  <si>
    <t>124</t>
  </si>
  <si>
    <t>Zához rýhy 50 x 100 cm - zemina 4. třídy</t>
  </si>
  <si>
    <t>Pol63</t>
  </si>
  <si>
    <t>Pevné spojení páskových zemničů</t>
  </si>
  <si>
    <t>126</t>
  </si>
  <si>
    <t>Pol64</t>
  </si>
  <si>
    <t xml:space="preserve">Průraz zdivem  - betonovém - 15 cm</t>
  </si>
  <si>
    <t>128</t>
  </si>
  <si>
    <t>Průraz zdivem - betonovém - 15 cm</t>
  </si>
  <si>
    <t>Pol65</t>
  </si>
  <si>
    <t xml:space="preserve">Průraz zdivem  - betonovém - 45 cm</t>
  </si>
  <si>
    <t>130</t>
  </si>
  <si>
    <t>Průraz zdivem - betonovém - 45 cm</t>
  </si>
  <si>
    <t>Pol66</t>
  </si>
  <si>
    <t>Beton</t>
  </si>
  <si>
    <t>132</t>
  </si>
  <si>
    <t>Pol67</t>
  </si>
  <si>
    <t>Geodetické zaměření</t>
  </si>
  <si>
    <t>134</t>
  </si>
  <si>
    <t>D4</t>
  </si>
  <si>
    <t>Montážní stroje a mechanismy včetně osádek</t>
  </si>
  <si>
    <t>Pol68</t>
  </si>
  <si>
    <t>Montážní plošina pro montáž svítidel</t>
  </si>
  <si>
    <t>h</t>
  </si>
  <si>
    <t>136</t>
  </si>
  <si>
    <t>Pol69</t>
  </si>
  <si>
    <t>Autojeřáb pro usazení sloupů</t>
  </si>
  <si>
    <t>138</t>
  </si>
  <si>
    <t>D5</t>
  </si>
  <si>
    <t>Hodinové sazby</t>
  </si>
  <si>
    <t>Pol70</t>
  </si>
  <si>
    <t>Pomocné stavební práce</t>
  </si>
  <si>
    <t>140</t>
  </si>
  <si>
    <t>Pol71</t>
  </si>
  <si>
    <t>Koordinační činost</t>
  </si>
  <si>
    <t>142</t>
  </si>
  <si>
    <t>Pol72</t>
  </si>
  <si>
    <t>Zabezpečeni pracoviště</t>
  </si>
  <si>
    <t>144</t>
  </si>
  <si>
    <t>Pol73</t>
  </si>
  <si>
    <t>Spolupráce s reviz.technikem</t>
  </si>
  <si>
    <t>146</t>
  </si>
  <si>
    <t>Pol74</t>
  </si>
  <si>
    <t>Úpravy ve stávajícím rozvaděči RIS 3.12</t>
  </si>
  <si>
    <t>148</t>
  </si>
  <si>
    <t>Pol75</t>
  </si>
  <si>
    <t>Celkem zkoušky, měření, revize</t>
  </si>
  <si>
    <t>Pol76</t>
  </si>
  <si>
    <t>Celkem dokumentace - skutečný stav</t>
  </si>
  <si>
    <t>152</t>
  </si>
  <si>
    <t>003 - Slaboproud</t>
  </si>
  <si>
    <t>01 - Nosný materiál</t>
  </si>
  <si>
    <t>02 - Montáž</t>
  </si>
  <si>
    <t>01</t>
  </si>
  <si>
    <t>Nosný materiál</t>
  </si>
  <si>
    <t>PD CAMERA - PoE, IP kamera pro snímání chytrého parkoviště (IP bullet kamera, 2MPx, 2.8mm, TD/N, DWDR, IR 20m, H.264(+), IP67), dodávka+montáž</t>
  </si>
  <si>
    <t>PD PoE Switch na VO / bandimex, PoE napájení pro kamery - max. 4 kamery, dodávka+montáž</t>
  </si>
  <si>
    <t>PD CAMERA, Adaptér pro montáž kamer na sloup, dodávka+montáž</t>
  </si>
  <si>
    <t>"Poznámka k položce"</t>
  </si>
  <si>
    <t>"koordinovat se stožárem VO"</t>
  </si>
  <si>
    <t>PD Server včteně SW, Vyhodnocovací PC pro instalaci do racku - vyhodnocování ze 4 kamer streamů, možnost rozšíření, ParkingDetection CMS,licence až na 10 kamer, požadavky viz.výkres SLP, dodávka+montáž</t>
  </si>
  <si>
    <t>PD LED navigační panel - 800x200 mm, ETH, LED navigační panel - 8x56 pixels, 96x672 mm, výška znaku 96 mm, maximální počet čísel 9, ETH, 12-24VDC, požadavky viz.výkres SLP, dodávka+montáž</t>
  </si>
  <si>
    <t>PD Konfigurace, Vzdálená konfigurace PD systému (konfigurace parkovacích míst, zřízení přístupových práv, adaptace systému, zaškolení k obsluze)</t>
  </si>
  <si>
    <t>Switch PoE 24 portový, minimálně 1xSFP port, 1 Gbit, QoS, VLAN, spravovatelný, na lištu, pro venkovní instalaci, pracovní teplota -40°až+70°C, dodávka+montáž</t>
  </si>
  <si>
    <t>Transceiver pro HP 5900, 1Gbe LX SFP</t>
  </si>
  <si>
    <t>Transceiver pro dodávaný Switch, 1Gbe LX SFP</t>
  </si>
  <si>
    <t xml:space="preserve">Optický kabel singlemod 9/125 OS2  8 vláken samonosný, vč.patch, vč.montáže, vč.kotevního a upevňovacího materiálu, Teplota instalační -30 až 60°C</t>
  </si>
  <si>
    <t>bm</t>
  </si>
  <si>
    <t>Optický kabel singlemod 9/125 OS2 8 vláken samonosný, vč.patch, vč.montáže, vč.kotevního a upevňovacího materiálu, Teplota instalační -30 až 60°C</t>
  </si>
  <si>
    <t>Instalační kabel CAT6, stínění F/FTP,vč.patch, vč.montáže, vč.kotevního a upevňovacího materiálu, Teplota instalační -30 až 60°C</t>
  </si>
  <si>
    <t>Ohebná dvouplášťová korugovaná chránička bezhalogenová vnější průměr 75mm, včetně zatahovacího drátu a spojky</t>
  </si>
  <si>
    <t>Ohebná dvouplášťová korugovaná chránička bezhalogenová vnější průměr 50mm, včetně zatahovacího drátu a spojky</t>
  </si>
  <si>
    <t>Plastový pilíř v.1,8,š.0,5m,hl.250mm pro slaboproudý rozvaděč -SLP-R1, IP44, venkovní provedení</t>
  </si>
  <si>
    <t>Plastový pilíř v.1,8,š.0,5m,hl.250mm pro slaboproudý rozvaděč -SLP-R2, IP44, venkovní provedení</t>
  </si>
  <si>
    <t>02</t>
  </si>
  <si>
    <t>Montáž</t>
  </si>
  <si>
    <t>742 21-00</t>
  </si>
  <si>
    <t>Slaboproudý rozvaděč -SLP-R1, SLP-R2</t>
  </si>
  <si>
    <t xml:space="preserve">Kabelový prostup z trub plastových  do 15 cm, bez obsypu</t>
  </si>
  <si>
    <t>Kabelový prostup z trub plastových do 15 cm, bez obsypu</t>
  </si>
  <si>
    <t>742 12-1001</t>
  </si>
  <si>
    <t>Kabel sdělovací do 15 žil</t>
  </si>
  <si>
    <t>004 - Dešťová kanalizace</t>
  </si>
  <si>
    <t>13 - Hloubené vykopávky</t>
  </si>
  <si>
    <t>15 - Roubení</t>
  </si>
  <si>
    <t>16 - Přemístění výkopku</t>
  </si>
  <si>
    <t>17 - Konstrukce ze zemin</t>
  </si>
  <si>
    <t>31 - Zdi podpěrné a volné</t>
  </si>
  <si>
    <t>37 - Obezdívky tunelů a podzemních prostor</t>
  </si>
  <si>
    <t>45 - Podkladní a vedlejší konstrukce (kromě vozovek a železničního svršku)</t>
  </si>
  <si>
    <t>711 - Izolace proti vodě</t>
  </si>
  <si>
    <t>87 - Potrubí z trub plastických, skleněných a čedičových</t>
  </si>
  <si>
    <t>89 - Ostatní konstrukce a práce na trubním vedení</t>
  </si>
  <si>
    <t>95 - Různé dokončovací konstrukce a práce na pozemních stavbách</t>
  </si>
  <si>
    <t>H27 - Vedení trubní dálková a přípojná</t>
  </si>
  <si>
    <t>D1 - Ostatní materiál</t>
  </si>
  <si>
    <t>Hloubené vykopávky</t>
  </si>
  <si>
    <t>132201211R00</t>
  </si>
  <si>
    <t>Hloubení rýh š.do 200 cm hor.3 do 100 m3,STROJNĚ</t>
  </si>
  <si>
    <t>4*0,9*0,6</t>
  </si>
  <si>
    <t>15,70*0,9*0,6</t>
  </si>
  <si>
    <t>13,55*0,9*0,65</t>
  </si>
  <si>
    <t>15,95*1,08*0,8</t>
  </si>
  <si>
    <t>2*1,08*0,8</t>
  </si>
  <si>
    <t>22,64*0,9*0,8</t>
  </si>
  <si>
    <t>3,65*2,1*0,9</t>
  </si>
  <si>
    <t>2,40*2,1*0,9</t>
  </si>
  <si>
    <t>2,8*1,16*0,8</t>
  </si>
  <si>
    <t>1,4*0,64*0,6</t>
  </si>
  <si>
    <t>1*0,68*0,6</t>
  </si>
  <si>
    <t>4*1,08*0,8</t>
  </si>
  <si>
    <t>1*1,08*0,8</t>
  </si>
  <si>
    <t>3,3*1,1*0,8</t>
  </si>
  <si>
    <t>26,85*0,7*0,6</t>
  </si>
  <si>
    <t>132201219R00</t>
  </si>
  <si>
    <t>Přípl.za lepivost,hloubení rýh 200cm,hor.3,STROJNĚ</t>
  </si>
  <si>
    <t>133201101R00</t>
  </si>
  <si>
    <t>Hloubení šachet v hor.3 do 100 m3</t>
  </si>
  <si>
    <t>((5,40*3,9)+(3,4*1,9))/2*2,81</t>
  </si>
  <si>
    <t>133201109R00</t>
  </si>
  <si>
    <t>Příplatek za lepivost - hloubení šachet v hor.3</t>
  </si>
  <si>
    <t>Roubení</t>
  </si>
  <si>
    <t>151101101R00</t>
  </si>
  <si>
    <t>Pažení a rozepření stěn rýh - příložné - hl.do 2 m</t>
  </si>
  <si>
    <t>0,9*55,89*2</t>
  </si>
  <si>
    <t>0,7*29,25*2</t>
  </si>
  <si>
    <t>0,8*20,75*2</t>
  </si>
  <si>
    <t>2,1*6,05*2</t>
  </si>
  <si>
    <t>1,10*8,30*2</t>
  </si>
  <si>
    <t>151101111R00</t>
  </si>
  <si>
    <t>Odstranění pažení stěn rýh - příložné - hl. do 2 m</t>
  </si>
  <si>
    <t>Přemístění výkopku</t>
  </si>
  <si>
    <t>161101101R00</t>
  </si>
  <si>
    <t>Svislé přemístění výkopku z hor.1-4 do 2,5 m</t>
  </si>
  <si>
    <t>(83,85+38,66)*0,55</t>
  </si>
  <si>
    <t>162601102IM</t>
  </si>
  <si>
    <t>Vodorovné přemístění výkopku do 5000m 1-4</t>
  </si>
  <si>
    <t>83,85385</t>
  </si>
  <si>
    <t>38,6656-27,05566</t>
  </si>
  <si>
    <t>Konstrukce ze zemin</t>
  </si>
  <si>
    <t>174101101R0</t>
  </si>
  <si>
    <t>Zásyp, rýh, štěrkodrt</t>
  </si>
  <si>
    <t>-17,5319</t>
  </si>
  <si>
    <t>-26,29786</t>
  </si>
  <si>
    <t>583318026</t>
  </si>
  <si>
    <t xml:space="preserve">Kamenivo těžené frakce  16/32 D Moravskoslez. kraj</t>
  </si>
  <si>
    <t>Kamenivo těžené frakce 16/32 D Moravskoslez. kraj</t>
  </si>
  <si>
    <t>40,02*1,89</t>
  </si>
  <si>
    <t>175101101RT2</t>
  </si>
  <si>
    <t>Obsyp potrubí bez prohození sypaniny</t>
  </si>
  <si>
    <t>0,3*0,6*22,1</t>
  </si>
  <si>
    <t>0,3*0,65*13,55</t>
  </si>
  <si>
    <t>0,3*0,7*26,85</t>
  </si>
  <si>
    <t>0,3*0,8*51,68</t>
  </si>
  <si>
    <t>0,3*0,9*6,05</t>
  </si>
  <si>
    <t>174101101R1</t>
  </si>
  <si>
    <t>Zásyp jam - lapol</t>
  </si>
  <si>
    <t>38,6656</t>
  </si>
  <si>
    <t>-1,292</t>
  </si>
  <si>
    <t>-0,969</t>
  </si>
  <si>
    <t>-(3,14*0,62*0,62*1,35*2)</t>
  </si>
  <si>
    <t>-(1,40*2,9*1,5)</t>
  </si>
  <si>
    <t>171201201R00</t>
  </si>
  <si>
    <t>Uložení sypaniny na skl.-sypanina na výšku přes 2m</t>
  </si>
  <si>
    <t>199000002R00</t>
  </si>
  <si>
    <t>Poplatek za skládku horniny 1- 4</t>
  </si>
  <si>
    <t>Zdi podpěrné a volné</t>
  </si>
  <si>
    <t>311351101RT1</t>
  </si>
  <si>
    <t>Bednění nadzákladových zdí jednostranné - zřízení</t>
  </si>
  <si>
    <t>2,9*1,5*2</t>
  </si>
  <si>
    <t>0,9*1,5*2</t>
  </si>
  <si>
    <t>311351102R00</t>
  </si>
  <si>
    <t>Bednění nadzákladových zdí jednostranné-odstranění</t>
  </si>
  <si>
    <t>Obezdívky tunelů a podzemních prostor</t>
  </si>
  <si>
    <t>378311115R00</t>
  </si>
  <si>
    <t>Ochranná přizdívka tl. 5-25 cm bez vložky C 25/30</t>
  </si>
  <si>
    <t>0,90*1,26*0,25*2</t>
  </si>
  <si>
    <t>2,90*1,26*0,25*2</t>
  </si>
  <si>
    <t>31390019.A</t>
  </si>
  <si>
    <t xml:space="preserve">Síť svařovaná d 6,0 oka 150/150  KH20</t>
  </si>
  <si>
    <t>Síť svařovaná d 6,0 oka 150/150 KH20</t>
  </si>
  <si>
    <t>2,90*1,90*2*1,05</t>
  </si>
  <si>
    <t>2,9*1,50*4*1,05</t>
  </si>
  <si>
    <t>1,4*1,50*4*1,05</t>
  </si>
  <si>
    <t>Podkladní a vedlejší konstrukce (kromě vozovek a železničního svršku)</t>
  </si>
  <si>
    <t>451572111RK6</t>
  </si>
  <si>
    <t>Lože pod potrubí z kameniva těženého 0 - 4 mm</t>
  </si>
  <si>
    <t>0,20*0,6*22,10</t>
  </si>
  <si>
    <t>0,20*0,65*13,55</t>
  </si>
  <si>
    <t>0,20*0,70*26,85</t>
  </si>
  <si>
    <t>0,20*0,80*51,69</t>
  </si>
  <si>
    <t>0,20*0,90*6,05</t>
  </si>
  <si>
    <t>451572211R00</t>
  </si>
  <si>
    <t>Lože pod potrubí z kameniva těženého 4 - 8 mm</t>
  </si>
  <si>
    <t>3,40*1,90*0,20</t>
  </si>
  <si>
    <t>451315111R00</t>
  </si>
  <si>
    <t>Podkladní vrstva z betonu prostého C 25/30 do 10cm</t>
  </si>
  <si>
    <t>3,40*1,90</t>
  </si>
  <si>
    <t>451319777R00</t>
  </si>
  <si>
    <t>Příplatek za další 1cm betonu nad 10 cm</t>
  </si>
  <si>
    <t>3,40*1,90*5</t>
  </si>
  <si>
    <t>Izolace proti vodě</t>
  </si>
  <si>
    <t>711141559RT2</t>
  </si>
  <si>
    <t>Izolace proti vlhk. vodorovná pásy přitavením</t>
  </si>
  <si>
    <t>62836114</t>
  </si>
  <si>
    <t>Pás asfaltovaný těžký Bitalbit S 35</t>
  </si>
  <si>
    <t>7*1,13</t>
  </si>
  <si>
    <t>Potrubí z trub plastických, skleněných a čedičových</t>
  </si>
  <si>
    <t>871313121RT2</t>
  </si>
  <si>
    <t>Montáž trub z plastu, gumový kroužek, DN 150</t>
  </si>
  <si>
    <t>52,10*1,02</t>
  </si>
  <si>
    <t>871353121RT2</t>
  </si>
  <si>
    <t>Montáž trub z plastu, gumový kroužek, DN 200</t>
  </si>
  <si>
    <t>46*1,02</t>
  </si>
  <si>
    <t>871373121RT</t>
  </si>
  <si>
    <t>Montáž trub z plastu, gumový kroužek, DN 250</t>
  </si>
  <si>
    <t>9,10*1,02</t>
  </si>
  <si>
    <t>Ostatní konstrukce a práce na trubním vedení</t>
  </si>
  <si>
    <t>894211111R</t>
  </si>
  <si>
    <t xml:space="preserve">Šachty z PP do prům.600  zřízení</t>
  </si>
  <si>
    <t>Šachty z PP do prům.600 zřízení</t>
  </si>
  <si>
    <t>28697159</t>
  </si>
  <si>
    <t>Poklop PE A15 do šachtové roury D=600 mm 1,5 T</t>
  </si>
  <si>
    <t>286971505</t>
  </si>
  <si>
    <t>Dno šachtové TEGRA 600/160mm typ T pro potrubí KG</t>
  </si>
  <si>
    <t>28697153</t>
  </si>
  <si>
    <t xml:space="preserve">Roura šachtová korugovaná  bez hrdla 600/1000 mm</t>
  </si>
  <si>
    <t>894211121R0</t>
  </si>
  <si>
    <t>Úprava stávajících šachtic</t>
  </si>
  <si>
    <t>895941111R00</t>
  </si>
  <si>
    <t>Zřízení vpusti uliční z dílců typ UV - 50 normální</t>
  </si>
  <si>
    <t>59223858</t>
  </si>
  <si>
    <t>TBV-Q 450/555/5d skruž horní</t>
  </si>
  <si>
    <t>59223864</t>
  </si>
  <si>
    <t>TBV-Q 390/60/10a vyrovnávací prstenec</t>
  </si>
  <si>
    <t>5922386321</t>
  </si>
  <si>
    <t>TBV-Q 450/350/3a PVC skruž střed. s otvorem DN 150</t>
  </si>
  <si>
    <t>592238510</t>
  </si>
  <si>
    <t>TBV-Q 450/300/2a dno bez výtoku - kalová prohlubeň</t>
  </si>
  <si>
    <t>55343905</t>
  </si>
  <si>
    <t>Koš kalový k uliční vpusti ocel TEGRA 420x620 mm</t>
  </si>
  <si>
    <t>55340374</t>
  </si>
  <si>
    <t>Mříž s rámem 500/500/160 D400</t>
  </si>
  <si>
    <t>894431332RBB</t>
  </si>
  <si>
    <t>Šachta, D 425 mm, dl.šach.roury 3,0 m, 1 přítok</t>
  </si>
  <si>
    <t>Různé dokončovací konstrukce a práce na pozemních stavbách</t>
  </si>
  <si>
    <t>953171002R00</t>
  </si>
  <si>
    <t>Osazování poklopů litinových, ocelových do 100 kg</t>
  </si>
  <si>
    <t>H27</t>
  </si>
  <si>
    <t>Vedení trubní dálková a přípojná</t>
  </si>
  <si>
    <t>998276101R00</t>
  </si>
  <si>
    <t>Přesun hmot, trubní vedení plastová, otevř. výkop</t>
  </si>
  <si>
    <t>Ostatní materiál</t>
  </si>
  <si>
    <t>55340323</t>
  </si>
  <si>
    <t>Poklop D 400 - BEGU bet. výplň, s odvětráním</t>
  </si>
  <si>
    <t>59224349</t>
  </si>
  <si>
    <t>Prstenec vyrovnávací šachetní TBW-Q.1 63/12</t>
  </si>
  <si>
    <t>59224353.A</t>
  </si>
  <si>
    <t>Konus šachetní TBR-Q.1 100-63/58/12 KPS</t>
  </si>
  <si>
    <t>59224358.A</t>
  </si>
  <si>
    <t>Skruž šachetní TBS-Q.1 100/25/12 PS</t>
  </si>
  <si>
    <t>NABIM</t>
  </si>
  <si>
    <t>Dodání Odlučovače lehkých kapalin</t>
  </si>
  <si>
    <t>NABIM.1</t>
  </si>
  <si>
    <t>Doprava a osazení OLK</t>
  </si>
  <si>
    <t>55340325</t>
  </si>
  <si>
    <t>Poklop D 400-GU-B-1 litinový, bez odvětrání</t>
  </si>
  <si>
    <t>59321140</t>
  </si>
  <si>
    <t>Překlad železobetonový RZP 119x24x19 P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</si>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</sst>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013254000" TargetMode="External" /><Relationship Id="rId2" Type="http://schemas.openxmlformats.org/officeDocument/2006/relationships/hyperlink" Target="https://podminky.urs.cz/item/CS_URS_2022_01/013294000" TargetMode="External" /><Relationship Id="rId3" Type="http://schemas.openxmlformats.org/officeDocument/2006/relationships/hyperlink" Target="https://podminky.urs.cz/item/CS_URS_2022_01/030001000" TargetMode="External" /><Relationship Id="rId4" Type="http://schemas.openxmlformats.org/officeDocument/2006/relationships/hyperlink" Target="https://podminky.urs.cz/item/CS_URS_2022_01/034103000" TargetMode="External" /><Relationship Id="rId5" Type="http://schemas.openxmlformats.org/officeDocument/2006/relationships/hyperlink" Target="https://podminky.urs.cz/item/CS_URS_2022_01/043002000" TargetMode="External" /><Relationship Id="rId6" Type="http://schemas.openxmlformats.org/officeDocument/2006/relationships/hyperlink" Target="https://podminky.urs.cz/item/CS_URS_2022_01/071103000" TargetMode="External" /><Relationship Id="rId7" Type="http://schemas.openxmlformats.org/officeDocument/2006/relationships/hyperlink" Target="https://podminky.urs.cz/item/CS_URS_2022_01/072002000" TargetMode="External" /><Relationship Id="rId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6123" TargetMode="External" /><Relationship Id="rId2" Type="http://schemas.openxmlformats.org/officeDocument/2006/relationships/hyperlink" Target="https://podminky.urs.cz/item/CS_URS_2022_01/113106144" TargetMode="External" /><Relationship Id="rId3" Type="http://schemas.openxmlformats.org/officeDocument/2006/relationships/hyperlink" Target="https://podminky.urs.cz/item/CS_URS_2022_01/113107122" TargetMode="External" /><Relationship Id="rId4" Type="http://schemas.openxmlformats.org/officeDocument/2006/relationships/hyperlink" Target="https://podminky.urs.cz/item/CS_URS_2022_01/113107124" TargetMode="External" /><Relationship Id="rId5" Type="http://schemas.openxmlformats.org/officeDocument/2006/relationships/hyperlink" Target="https://podminky.urs.cz/item/CS_URS_2022_01/113107131" TargetMode="External" /><Relationship Id="rId6" Type="http://schemas.openxmlformats.org/officeDocument/2006/relationships/hyperlink" Target="https://podminky.urs.cz/item/CS_URS_2022_01/113107142" TargetMode="External" /><Relationship Id="rId7" Type="http://schemas.openxmlformats.org/officeDocument/2006/relationships/hyperlink" Target="https://podminky.urs.cz/item/CS_URS_2022_01/113107162" TargetMode="External" /><Relationship Id="rId8" Type="http://schemas.openxmlformats.org/officeDocument/2006/relationships/hyperlink" Target="https://podminky.urs.cz/item/CS_URS_2022_01/113107164" TargetMode="External" /><Relationship Id="rId9" Type="http://schemas.openxmlformats.org/officeDocument/2006/relationships/hyperlink" Target="https://podminky.urs.cz/item/CS_URS_2022_01/113107222" TargetMode="External" /><Relationship Id="rId10" Type="http://schemas.openxmlformats.org/officeDocument/2006/relationships/hyperlink" Target="https://podminky.urs.cz/item/CS_URS_2022_01/113107231" TargetMode="External" /><Relationship Id="rId11" Type="http://schemas.openxmlformats.org/officeDocument/2006/relationships/hyperlink" Target="https://podminky.urs.cz/item/CS_URS_2022_01/113107242" TargetMode="External" /><Relationship Id="rId12" Type="http://schemas.openxmlformats.org/officeDocument/2006/relationships/hyperlink" Target="https://podminky.urs.cz/item/CS_URS_2022_01/113202111" TargetMode="External" /><Relationship Id="rId13" Type="http://schemas.openxmlformats.org/officeDocument/2006/relationships/hyperlink" Target="https://podminky.urs.cz/item/CS_URS_2022_01/121112004" TargetMode="External" /><Relationship Id="rId14" Type="http://schemas.openxmlformats.org/officeDocument/2006/relationships/hyperlink" Target="https://podminky.urs.cz/item/CS_URS_2022_01/121151124" TargetMode="External" /><Relationship Id="rId15" Type="http://schemas.openxmlformats.org/officeDocument/2006/relationships/hyperlink" Target="https://podminky.urs.cz/item/CS_URS_2022_01/131251102" TargetMode="External" /><Relationship Id="rId16" Type="http://schemas.openxmlformats.org/officeDocument/2006/relationships/hyperlink" Target="https://podminky.urs.cz/item/CS_URS_2022_01/131251105" TargetMode="External" /><Relationship Id="rId17" Type="http://schemas.openxmlformats.org/officeDocument/2006/relationships/hyperlink" Target="https://podminky.urs.cz/item/CS_URS_2022_01/132212131" TargetMode="External" /><Relationship Id="rId18" Type="http://schemas.openxmlformats.org/officeDocument/2006/relationships/hyperlink" Target="https://podminky.urs.cz/item/CS_URS_2022_01/133212811" TargetMode="External" /><Relationship Id="rId19" Type="http://schemas.openxmlformats.org/officeDocument/2006/relationships/hyperlink" Target="https://podminky.urs.cz/item/CS_URS_2022_01/162351103" TargetMode="External" /><Relationship Id="rId20" Type="http://schemas.openxmlformats.org/officeDocument/2006/relationships/hyperlink" Target="https://podminky.urs.cz/item/CS_URS_2022_01/162751117" TargetMode="External" /><Relationship Id="rId21" Type="http://schemas.openxmlformats.org/officeDocument/2006/relationships/hyperlink" Target="https://podminky.urs.cz/item/CS_URS_2022_01/162751119" TargetMode="External" /><Relationship Id="rId22" Type="http://schemas.openxmlformats.org/officeDocument/2006/relationships/hyperlink" Target="https://podminky.urs.cz/item/CS_URS_2022_01/167151101" TargetMode="External" /><Relationship Id="rId23" Type="http://schemas.openxmlformats.org/officeDocument/2006/relationships/hyperlink" Target="https://podminky.urs.cz/item/CS_URS_2022_01/171251201" TargetMode="External" /><Relationship Id="rId24" Type="http://schemas.openxmlformats.org/officeDocument/2006/relationships/hyperlink" Target="https://podminky.urs.cz/item/CS_URS_2022_01/171201221" TargetMode="External" /><Relationship Id="rId25" Type="http://schemas.openxmlformats.org/officeDocument/2006/relationships/hyperlink" Target="https://podminky.urs.cz/item/CS_URS_2022_01/174151101" TargetMode="External" /><Relationship Id="rId26" Type="http://schemas.openxmlformats.org/officeDocument/2006/relationships/hyperlink" Target="https://podminky.urs.cz/item/CS_URS_2022_01/181411132" TargetMode="External" /><Relationship Id="rId27" Type="http://schemas.openxmlformats.org/officeDocument/2006/relationships/hyperlink" Target="https://podminky.urs.cz/item/CS_URS_2022_01/181951112" TargetMode="External" /><Relationship Id="rId28" Type="http://schemas.openxmlformats.org/officeDocument/2006/relationships/hyperlink" Target="https://podminky.urs.cz/item/CS_URS_2022_01/182251101" TargetMode="External" /><Relationship Id="rId29" Type="http://schemas.openxmlformats.org/officeDocument/2006/relationships/hyperlink" Target="https://podminky.urs.cz/item/CS_URS_2022_01/182351023" TargetMode="External" /><Relationship Id="rId30" Type="http://schemas.openxmlformats.org/officeDocument/2006/relationships/hyperlink" Target="https://podminky.urs.cz/item/CS_URS_2022_01/327122111" TargetMode="External" /><Relationship Id="rId31" Type="http://schemas.openxmlformats.org/officeDocument/2006/relationships/hyperlink" Target="https://podminky.urs.cz/item/CS_URS_2022_01/327122112" TargetMode="External" /><Relationship Id="rId32" Type="http://schemas.openxmlformats.org/officeDocument/2006/relationships/hyperlink" Target="https://podminky.urs.cz/item/CS_URS_2022_01/327122211" TargetMode="External" /><Relationship Id="rId33" Type="http://schemas.openxmlformats.org/officeDocument/2006/relationships/hyperlink" Target="https://podminky.urs.cz/item/CS_URS_2022_01/327122212" TargetMode="External" /><Relationship Id="rId34" Type="http://schemas.openxmlformats.org/officeDocument/2006/relationships/hyperlink" Target="https://podminky.urs.cz/item/CS_URS_2022_01/564851011" TargetMode="External" /><Relationship Id="rId35" Type="http://schemas.openxmlformats.org/officeDocument/2006/relationships/hyperlink" Target="https://podminky.urs.cz/item/CS_URS_2022_01/564851012" TargetMode="External" /><Relationship Id="rId36" Type="http://schemas.openxmlformats.org/officeDocument/2006/relationships/hyperlink" Target="https://podminky.urs.cz/item/CS_URS_2022_01/564851111" TargetMode="External" /><Relationship Id="rId37" Type="http://schemas.openxmlformats.org/officeDocument/2006/relationships/hyperlink" Target="https://podminky.urs.cz/item/CS_URS_2022_01/564851112" TargetMode="External" /><Relationship Id="rId38" Type="http://schemas.openxmlformats.org/officeDocument/2006/relationships/hyperlink" Target="https://podminky.urs.cz/item/CS_URS_2022_01/564851114" TargetMode="External" /><Relationship Id="rId39" Type="http://schemas.openxmlformats.org/officeDocument/2006/relationships/hyperlink" Target="https://podminky.urs.cz/item/CS_URS_2022_01/564861011" TargetMode="External" /><Relationship Id="rId40" Type="http://schemas.openxmlformats.org/officeDocument/2006/relationships/hyperlink" Target="https://podminky.urs.cz/item/CS_URS_2022_01/564861111" TargetMode="External" /><Relationship Id="rId41" Type="http://schemas.openxmlformats.org/officeDocument/2006/relationships/hyperlink" Target="https://podminky.urs.cz/item/CS_URS_2022_01/565135121" TargetMode="External" /><Relationship Id="rId42" Type="http://schemas.openxmlformats.org/officeDocument/2006/relationships/hyperlink" Target="https://podminky.urs.cz/item/CS_URS_2022_01/565145121" TargetMode="External" /><Relationship Id="rId43" Type="http://schemas.openxmlformats.org/officeDocument/2006/relationships/hyperlink" Target="https://podminky.urs.cz/item/CS_URS_2022_01/571908111" TargetMode="External" /><Relationship Id="rId44" Type="http://schemas.openxmlformats.org/officeDocument/2006/relationships/hyperlink" Target="https://podminky.urs.cz/item/CS_URS_2022_01/573111113" TargetMode="External" /><Relationship Id="rId45" Type="http://schemas.openxmlformats.org/officeDocument/2006/relationships/hyperlink" Target="https://podminky.urs.cz/item/CS_URS_2022_01/573211109" TargetMode="External" /><Relationship Id="rId46" Type="http://schemas.openxmlformats.org/officeDocument/2006/relationships/hyperlink" Target="https://podminky.urs.cz/item/CS_URS_2022_01/577134121" TargetMode="External" /><Relationship Id="rId47" Type="http://schemas.openxmlformats.org/officeDocument/2006/relationships/hyperlink" Target="https://podminky.urs.cz/item/CS_URS_2022_01/596211110" TargetMode="External" /><Relationship Id="rId48" Type="http://schemas.openxmlformats.org/officeDocument/2006/relationships/hyperlink" Target="https://podminky.urs.cz/item/CS_URS_2022_01/596211112" TargetMode="External" /><Relationship Id="rId49" Type="http://schemas.openxmlformats.org/officeDocument/2006/relationships/hyperlink" Target="https://podminky.urs.cz/item/CS_URS_2022_01/596211120" TargetMode="External" /><Relationship Id="rId50" Type="http://schemas.openxmlformats.org/officeDocument/2006/relationships/hyperlink" Target="https://podminky.urs.cz/item/CS_URS_2022_01/596212213" TargetMode="External" /><Relationship Id="rId51" Type="http://schemas.openxmlformats.org/officeDocument/2006/relationships/hyperlink" Target="https://podminky.urs.cz/item/CS_URS_2022_01/890411811" TargetMode="External" /><Relationship Id="rId52" Type="http://schemas.openxmlformats.org/officeDocument/2006/relationships/hyperlink" Target="https://podminky.urs.cz/item/CS_URS_2022_01/899102211" TargetMode="External" /><Relationship Id="rId53" Type="http://schemas.openxmlformats.org/officeDocument/2006/relationships/hyperlink" Target="https://podminky.urs.cz/item/CS_URS_2022_01/914111111" TargetMode="External" /><Relationship Id="rId54" Type="http://schemas.openxmlformats.org/officeDocument/2006/relationships/hyperlink" Target="https://podminky.urs.cz/item/CS_URS_2022_01/914511112" TargetMode="External" /><Relationship Id="rId55" Type="http://schemas.openxmlformats.org/officeDocument/2006/relationships/hyperlink" Target="https://podminky.urs.cz/item/CS_URS_2022_01/915131111" TargetMode="External" /><Relationship Id="rId56" Type="http://schemas.openxmlformats.org/officeDocument/2006/relationships/hyperlink" Target="https://podminky.urs.cz/item/CS_URS_2022_01/915621111" TargetMode="External" /><Relationship Id="rId57" Type="http://schemas.openxmlformats.org/officeDocument/2006/relationships/hyperlink" Target="https://podminky.urs.cz/item/CS_URS_2022_01/916111123" TargetMode="External" /><Relationship Id="rId58" Type="http://schemas.openxmlformats.org/officeDocument/2006/relationships/hyperlink" Target="https://podminky.urs.cz/item/CS_URS_2022_01/916131213" TargetMode="External" /><Relationship Id="rId59" Type="http://schemas.openxmlformats.org/officeDocument/2006/relationships/hyperlink" Target="https://podminky.urs.cz/item/CS_URS_2022_01/916132113" TargetMode="External" /><Relationship Id="rId60" Type="http://schemas.openxmlformats.org/officeDocument/2006/relationships/hyperlink" Target="https://podminky.urs.cz/item/CS_URS_2022_01/916133112" TargetMode="External" /><Relationship Id="rId61" Type="http://schemas.openxmlformats.org/officeDocument/2006/relationships/hyperlink" Target="https://podminky.urs.cz/item/CS_URS_2022_01/916231213" TargetMode="External" /><Relationship Id="rId62" Type="http://schemas.openxmlformats.org/officeDocument/2006/relationships/hyperlink" Target="https://podminky.urs.cz/item/CS_URS_2022_01/916991121" TargetMode="External" /><Relationship Id="rId63" Type="http://schemas.openxmlformats.org/officeDocument/2006/relationships/hyperlink" Target="https://podminky.urs.cz/item/CS_URS_2022_01/919732211" TargetMode="External" /><Relationship Id="rId64" Type="http://schemas.openxmlformats.org/officeDocument/2006/relationships/hyperlink" Target="https://podminky.urs.cz/item/CS_URS_2022_01/919735115" TargetMode="External" /><Relationship Id="rId65" Type="http://schemas.openxmlformats.org/officeDocument/2006/relationships/hyperlink" Target="https://podminky.urs.cz/item/CS_URS_2022_01/961055111" TargetMode="External" /><Relationship Id="rId66" Type="http://schemas.openxmlformats.org/officeDocument/2006/relationships/hyperlink" Target="https://podminky.urs.cz/item/CS_URS_2022_01/979054451" TargetMode="External" /><Relationship Id="rId67" Type="http://schemas.openxmlformats.org/officeDocument/2006/relationships/hyperlink" Target="https://podminky.urs.cz/item/CS_URS_2022_01/985331212" TargetMode="External" /><Relationship Id="rId68" Type="http://schemas.openxmlformats.org/officeDocument/2006/relationships/hyperlink" Target="https://podminky.urs.cz/item/CS_URS_2022_01/985331912" TargetMode="External" /><Relationship Id="rId69" Type="http://schemas.openxmlformats.org/officeDocument/2006/relationships/hyperlink" Target="https://podminky.urs.cz/item/CS_URS_2022_01/997221551" TargetMode="External" /><Relationship Id="rId70" Type="http://schemas.openxmlformats.org/officeDocument/2006/relationships/hyperlink" Target="https://podminky.urs.cz/item/CS_URS_2022_01/997221559" TargetMode="External" /><Relationship Id="rId71" Type="http://schemas.openxmlformats.org/officeDocument/2006/relationships/hyperlink" Target="https://podminky.urs.cz/item/CS_URS_2022_01/997221561" TargetMode="External" /><Relationship Id="rId72" Type="http://schemas.openxmlformats.org/officeDocument/2006/relationships/hyperlink" Target="https://podminky.urs.cz/item/CS_URS_2022_01/997221569" TargetMode="External" /><Relationship Id="rId73" Type="http://schemas.openxmlformats.org/officeDocument/2006/relationships/hyperlink" Target="https://podminky.urs.cz/item/CS_URS_2022_01/997221611" TargetMode="External" /><Relationship Id="rId74" Type="http://schemas.openxmlformats.org/officeDocument/2006/relationships/hyperlink" Target="https://podminky.urs.cz/item/CS_URS_2022_01/997221615" TargetMode="External" /><Relationship Id="rId75" Type="http://schemas.openxmlformats.org/officeDocument/2006/relationships/hyperlink" Target="https://podminky.urs.cz/item/CS_URS_2022_01/997221625" TargetMode="External" /><Relationship Id="rId76" Type="http://schemas.openxmlformats.org/officeDocument/2006/relationships/hyperlink" Target="https://podminky.urs.cz/item/CS_URS_2022_01/997221645" TargetMode="External" /><Relationship Id="rId77" Type="http://schemas.openxmlformats.org/officeDocument/2006/relationships/hyperlink" Target="https://podminky.urs.cz/item/CS_URS_2022_01/997221655" TargetMode="External" /><Relationship Id="rId78" Type="http://schemas.openxmlformats.org/officeDocument/2006/relationships/hyperlink" Target="https://podminky.urs.cz/item/CS_URS_2022_01/998225111" TargetMode="External" /><Relationship Id="rId79" Type="http://schemas.openxmlformats.org/officeDocument/2006/relationships/hyperlink" Target="https://podminky.urs.cz/item/CS_URS_2022_01/711161273" TargetMode="External" /><Relationship Id="rId80" Type="http://schemas.openxmlformats.org/officeDocument/2006/relationships/hyperlink" Target="https://podminky.urs.cz/item/CS_URS_2022_01/998711101" TargetMode="External" /><Relationship Id="rId81" Type="http://schemas.openxmlformats.org/officeDocument/2006/relationships/hyperlink" Target="https://podminky.urs.cz/item/CS_URS_2022_01/767995114" TargetMode="External" /><Relationship Id="rId82" Type="http://schemas.openxmlformats.org/officeDocument/2006/relationships/hyperlink" Target="https://podminky.urs.cz/item/CS_URS_2022_01/998767101" TargetMode="External" /><Relationship Id="rId8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2022/002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ROZŠÍŘENÍ PARKOVACÍCH PLOCH V AREÁLU NEMOCNICE VE FRÝDKU-MÍSTKU - LOKALITA 1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19. 1. 2022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Nemocnice ve Frýdku - Místku, p.o.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Forsing projekt s.r.o.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Jindřich Jansa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ROUND(SUM(AS55:AS59),2)</f>
        <v>0</v>
      </c>
      <c r="AT54" s="107">
        <f>ROUND(SUM(AV54:AW54),2)</f>
        <v>0</v>
      </c>
      <c r="AU54" s="108">
        <f>ROUND(SUM(AU55:AU59),5)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ROUND(SUM(AZ55:AZ59),2)</f>
        <v>0</v>
      </c>
      <c r="BA54" s="107">
        <f>ROUND(SUM(BA55:BA59),2)</f>
        <v>0</v>
      </c>
      <c r="BB54" s="107">
        <f>ROUND(SUM(BB55:BB59),2)</f>
        <v>0</v>
      </c>
      <c r="BC54" s="107">
        <f>ROUND(SUM(BC55:BC59),2)</f>
        <v>0</v>
      </c>
      <c r="BD54" s="109">
        <f>ROUND(SUM(BD55:BD59),2)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'000 - Vedlejší a ostatní 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'000 - Vedlejší a ostatní ...'!P84</f>
        <v>0</v>
      </c>
      <c r="AV55" s="121">
        <f>'000 - Vedlejší a ostatní ...'!J33</f>
        <v>0</v>
      </c>
      <c r="AW55" s="121">
        <f>'000 - Vedlejší a ostatní ...'!J34</f>
        <v>0</v>
      </c>
      <c r="AX55" s="121">
        <f>'000 - Vedlejší a ostatní ...'!J35</f>
        <v>0</v>
      </c>
      <c r="AY55" s="121">
        <f>'000 - Vedlejší a ostatní ...'!J36</f>
        <v>0</v>
      </c>
      <c r="AZ55" s="121">
        <f>'000 - Vedlejší a ostatní ...'!F33</f>
        <v>0</v>
      </c>
      <c r="BA55" s="121">
        <f>'000 - Vedlejší a ostatní ...'!F34</f>
        <v>0</v>
      </c>
      <c r="BB55" s="121">
        <f>'000 - Vedlejší a ostatní ...'!F35</f>
        <v>0</v>
      </c>
      <c r="BC55" s="121">
        <f>'000 - Vedlejší a ostatní ...'!F36</f>
        <v>0</v>
      </c>
      <c r="BD55" s="123">
        <f>'000 - Vedlejší a ostatní 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'001 - Stavební část'!J30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'001 - Stavební část'!P90</f>
        <v>0</v>
      </c>
      <c r="AV56" s="121">
        <f>'001 - Stavební část'!J33</f>
        <v>0</v>
      </c>
      <c r="AW56" s="121">
        <f>'001 - Stavební část'!J34</f>
        <v>0</v>
      </c>
      <c r="AX56" s="121">
        <f>'001 - Stavební část'!J35</f>
        <v>0</v>
      </c>
      <c r="AY56" s="121">
        <f>'001 - Stavební část'!J36</f>
        <v>0</v>
      </c>
      <c r="AZ56" s="121">
        <f>'001 - Stavební část'!F33</f>
        <v>0</v>
      </c>
      <c r="BA56" s="121">
        <f>'001 - Stavební část'!F34</f>
        <v>0</v>
      </c>
      <c r="BB56" s="121">
        <f>'001 - Stavební část'!F35</f>
        <v>0</v>
      </c>
      <c r="BC56" s="121">
        <f>'001 - Stavební část'!F36</f>
        <v>0</v>
      </c>
      <c r="BD56" s="123">
        <f>'001 - Stavební část'!F37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'002 - Veřejné osvětelní'!J30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0">
        <v>0</v>
      </c>
      <c r="AT57" s="121">
        <f>ROUND(SUM(AV57:AW57),2)</f>
        <v>0</v>
      </c>
      <c r="AU57" s="122">
        <f>'002 - Veřejné osvětelní'!P84</f>
        <v>0</v>
      </c>
      <c r="AV57" s="121">
        <f>'002 - Veřejné osvětelní'!J33</f>
        <v>0</v>
      </c>
      <c r="AW57" s="121">
        <f>'002 - Veřejné osvětelní'!J34</f>
        <v>0</v>
      </c>
      <c r="AX57" s="121">
        <f>'002 - Veřejné osvětelní'!J35</f>
        <v>0</v>
      </c>
      <c r="AY57" s="121">
        <f>'002 - Veřejné osvětelní'!J36</f>
        <v>0</v>
      </c>
      <c r="AZ57" s="121">
        <f>'002 - Veřejné osvětelní'!F33</f>
        <v>0</v>
      </c>
      <c r="BA57" s="121">
        <f>'002 - Veřejné osvětelní'!F34</f>
        <v>0</v>
      </c>
      <c r="BB57" s="121">
        <f>'002 - Veřejné osvětelní'!F35</f>
        <v>0</v>
      </c>
      <c r="BC57" s="121">
        <f>'002 - Veřejné osvětelní'!F36</f>
        <v>0</v>
      </c>
      <c r="BD57" s="123">
        <f>'002 - Veřejné osvětelní'!F37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7" customFormat="1" ht="16.5" customHeight="1">
      <c r="A58" s="112" t="s">
        <v>76</v>
      </c>
      <c r="B58" s="113"/>
      <c r="C58" s="114"/>
      <c r="D58" s="115" t="s">
        <v>89</v>
      </c>
      <c r="E58" s="115"/>
      <c r="F58" s="115"/>
      <c r="G58" s="115"/>
      <c r="H58" s="115"/>
      <c r="I58" s="116"/>
      <c r="J58" s="115" t="s">
        <v>90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'003 - Slaboproud'!J30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79</v>
      </c>
      <c r="AR58" s="119"/>
      <c r="AS58" s="120">
        <v>0</v>
      </c>
      <c r="AT58" s="121">
        <f>ROUND(SUM(AV58:AW58),2)</f>
        <v>0</v>
      </c>
      <c r="AU58" s="122">
        <f>'003 - Slaboproud'!P81</f>
        <v>0</v>
      </c>
      <c r="AV58" s="121">
        <f>'003 - Slaboproud'!J33</f>
        <v>0</v>
      </c>
      <c r="AW58" s="121">
        <f>'003 - Slaboproud'!J34</f>
        <v>0</v>
      </c>
      <c r="AX58" s="121">
        <f>'003 - Slaboproud'!J35</f>
        <v>0</v>
      </c>
      <c r="AY58" s="121">
        <f>'003 - Slaboproud'!J36</f>
        <v>0</v>
      </c>
      <c r="AZ58" s="121">
        <f>'003 - Slaboproud'!F33</f>
        <v>0</v>
      </c>
      <c r="BA58" s="121">
        <f>'003 - Slaboproud'!F34</f>
        <v>0</v>
      </c>
      <c r="BB58" s="121">
        <f>'003 - Slaboproud'!F35</f>
        <v>0</v>
      </c>
      <c r="BC58" s="121">
        <f>'003 - Slaboproud'!F36</f>
        <v>0</v>
      </c>
      <c r="BD58" s="123">
        <f>'003 - Slaboproud'!F37</f>
        <v>0</v>
      </c>
      <c r="BE58" s="7"/>
      <c r="BT58" s="124" t="s">
        <v>80</v>
      </c>
      <c r="BV58" s="124" t="s">
        <v>74</v>
      </c>
      <c r="BW58" s="124" t="s">
        <v>91</v>
      </c>
      <c r="BX58" s="124" t="s">
        <v>5</v>
      </c>
      <c r="CL58" s="124" t="s">
        <v>19</v>
      </c>
      <c r="CM58" s="124" t="s">
        <v>82</v>
      </c>
    </row>
    <row r="59" s="7" customFormat="1" ht="16.5" customHeight="1">
      <c r="A59" s="112" t="s">
        <v>76</v>
      </c>
      <c r="B59" s="113"/>
      <c r="C59" s="114"/>
      <c r="D59" s="115" t="s">
        <v>92</v>
      </c>
      <c r="E59" s="115"/>
      <c r="F59" s="115"/>
      <c r="G59" s="115"/>
      <c r="H59" s="115"/>
      <c r="I59" s="116"/>
      <c r="J59" s="115" t="s">
        <v>93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'004 - Dešťová kanalizace'!J30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79</v>
      </c>
      <c r="AR59" s="119"/>
      <c r="AS59" s="125">
        <v>0</v>
      </c>
      <c r="AT59" s="126">
        <f>ROUND(SUM(AV59:AW59),2)</f>
        <v>0</v>
      </c>
      <c r="AU59" s="127">
        <f>'004 - Dešťová kanalizace'!P92</f>
        <v>0</v>
      </c>
      <c r="AV59" s="126">
        <f>'004 - Dešťová kanalizace'!J33</f>
        <v>0</v>
      </c>
      <c r="AW59" s="126">
        <f>'004 - Dešťová kanalizace'!J34</f>
        <v>0</v>
      </c>
      <c r="AX59" s="126">
        <f>'004 - Dešťová kanalizace'!J35</f>
        <v>0</v>
      </c>
      <c r="AY59" s="126">
        <f>'004 - Dešťová kanalizace'!J36</f>
        <v>0</v>
      </c>
      <c r="AZ59" s="126">
        <f>'004 - Dešťová kanalizace'!F33</f>
        <v>0</v>
      </c>
      <c r="BA59" s="126">
        <f>'004 - Dešťová kanalizace'!F34</f>
        <v>0</v>
      </c>
      <c r="BB59" s="126">
        <f>'004 - Dešťová kanalizace'!F35</f>
        <v>0</v>
      </c>
      <c r="BC59" s="126">
        <f>'004 - Dešťová kanalizace'!F36</f>
        <v>0</v>
      </c>
      <c r="BD59" s="128">
        <f>'004 - Dešťová kanalizace'!F37</f>
        <v>0</v>
      </c>
      <c r="BE59" s="7"/>
      <c r="BT59" s="124" t="s">
        <v>80</v>
      </c>
      <c r="BV59" s="124" t="s">
        <v>74</v>
      </c>
      <c r="BW59" s="124" t="s">
        <v>94</v>
      </c>
      <c r="BX59" s="124" t="s">
        <v>5</v>
      </c>
      <c r="CL59" s="124" t="s">
        <v>19</v>
      </c>
      <c r="CM59" s="124" t="s">
        <v>82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wNAGzmLRZOz2u9NvM4UVKZmTm6tkua/2ElG6v9b7Slvf7lm+FXKg6ZX9Vin9CxZJgcvSYBkryxPaeCWeKgJUpg==" hashValue="RzpjUBF7YwadHON4OswemL03+Ii4CBl0XhdzYChNym/b/UAYp9RdHb3QIq6xGeq+FzDQw/m49YeIvXZUKDxZtw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00 - Vedlejší a ostatní ...'!C2" display="/"/>
    <hyperlink ref="A56" location="'001 - Stavební část'!C2" display="/"/>
    <hyperlink ref="A57" location="'002 - Veřejné osvětelní'!C2" display="/"/>
    <hyperlink ref="A58" location="'003 - Slaboproud'!C2" display="/"/>
    <hyperlink ref="A59" location="'004 - Dešťová kanalizace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ROZŠÍŘENÍ PARKOVACÍCH PLOCH V AREÁLU NEMOCNICE VE FRÝDKU-MÍSTKU - LOKALITA 1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19. 1. 2022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ROUND((SUM(BE84:BE119)),  2)</f>
        <v>0</v>
      </c>
      <c r="G33" s="39"/>
      <c r="H33" s="39"/>
      <c r="I33" s="149">
        <v>0.20999999999999999</v>
      </c>
      <c r="J33" s="148">
        <f>ROUND(((SUM(BE84:BE119))*I33),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ROUND((SUM(BF84:BF119)),  2)</f>
        <v>0</v>
      </c>
      <c r="G34" s="39"/>
      <c r="H34" s="39"/>
      <c r="I34" s="149">
        <v>0.14999999999999999</v>
      </c>
      <c r="J34" s="148">
        <f>ROUND(((SUM(BF84:BF119))*I34),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ROUND((SUM(BG84:BG119)),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ROUND((SUM(BH84:BH119)),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ROUND((SUM(BI84:BI119)),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ROZŠÍŘENÍ PARKOVACÍCH PLOCH V AREÁLU NEMOCNICE VE FRÝDKU-MÍSTKU - LOKALITA 1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000 - Vedlejší a ostatní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19. 1. 2022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Frýdku - 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102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103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104</v>
      </c>
      <c r="E62" s="175"/>
      <c r="F62" s="175"/>
      <c r="G62" s="175"/>
      <c r="H62" s="175"/>
      <c r="I62" s="175"/>
      <c r="J62" s="176">
        <f>J93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105</v>
      </c>
      <c r="E63" s="175"/>
      <c r="F63" s="175"/>
      <c r="G63" s="175"/>
      <c r="H63" s="175"/>
      <c r="I63" s="175"/>
      <c r="J63" s="176">
        <f>J106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106</v>
      </c>
      <c r="E64" s="175"/>
      <c r="F64" s="175"/>
      <c r="G64" s="175"/>
      <c r="H64" s="175"/>
      <c r="I64" s="175"/>
      <c r="J64" s="176">
        <f>J113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107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ROZŠÍŘENÍ PARKOVACÍCH PLOCH V AREÁLU NEMOCNICE VE FRÝDKU-MÍSTKU - LOKALITA 1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000 - Vedlejší a ostatní náklady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33" t="s">
        <v>23</v>
      </c>
      <c r="J78" s="73" t="str">
        <f>IF(J12="","",J12)</f>
        <v>19. 1. 2022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Nemocnice ve Frýdku - Místku, p.o.</v>
      </c>
      <c r="G80" s="41"/>
      <c r="H80" s="41"/>
      <c r="I80" s="33" t="s">
        <v>31</v>
      </c>
      <c r="J80" s="37" t="str">
        <f>E21</f>
        <v>Forsing projekt s.r.o.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Jindřich Jansa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108</v>
      </c>
      <c r="D83" s="181" t="s">
        <v>57</v>
      </c>
      <c r="E83" s="181" t="s">
        <v>53</v>
      </c>
      <c r="F83" s="181" t="s">
        <v>54</v>
      </c>
      <c r="G83" s="181" t="s">
        <v>109</v>
      </c>
      <c r="H83" s="181" t="s">
        <v>110</v>
      </c>
      <c r="I83" s="181" t="s">
        <v>111</v>
      </c>
      <c r="J83" s="181" t="s">
        <v>100</v>
      </c>
      <c r="K83" s="182" t="s">
        <v>112</v>
      </c>
      <c r="L83" s="183"/>
      <c r="M83" s="93" t="s">
        <v>19</v>
      </c>
      <c r="N83" s="94" t="s">
        <v>42</v>
      </c>
      <c r="O83" s="94" t="s">
        <v>113</v>
      </c>
      <c r="P83" s="94" t="s">
        <v>114</v>
      </c>
      <c r="Q83" s="94" t="s">
        <v>115</v>
      </c>
      <c r="R83" s="94" t="s">
        <v>116</v>
      </c>
      <c r="S83" s="94" t="s">
        <v>117</v>
      </c>
      <c r="T83" s="95" t="s">
        <v>118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119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101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71</v>
      </c>
      <c r="E85" s="192" t="s">
        <v>120</v>
      </c>
      <c r="F85" s="192" t="s">
        <v>121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P86+P93+P106+P113</f>
        <v>0</v>
      </c>
      <c r="Q85" s="197"/>
      <c r="R85" s="198">
        <f>R86+R93+R106+R113</f>
        <v>0</v>
      </c>
      <c r="S85" s="197"/>
      <c r="T85" s="199">
        <f>T86+T93+T106+T113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122</v>
      </c>
      <c r="AT85" s="201" t="s">
        <v>71</v>
      </c>
      <c r="AU85" s="201" t="s">
        <v>72</v>
      </c>
      <c r="AY85" s="200" t="s">
        <v>123</v>
      </c>
      <c r="BK85" s="202">
        <f>BK86+BK93+BK106+BK113</f>
        <v>0</v>
      </c>
    </row>
    <row r="86" s="12" customFormat="1" ht="22.8" customHeight="1">
      <c r="A86" s="12"/>
      <c r="B86" s="189"/>
      <c r="C86" s="190"/>
      <c r="D86" s="191" t="s">
        <v>71</v>
      </c>
      <c r="E86" s="203" t="s">
        <v>124</v>
      </c>
      <c r="F86" s="203" t="s">
        <v>125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SUM(P87:P92)</f>
        <v>0</v>
      </c>
      <c r="Q86" s="197"/>
      <c r="R86" s="198">
        <f>SUM(R87:R92)</f>
        <v>0</v>
      </c>
      <c r="S86" s="197"/>
      <c r="T86" s="199">
        <f>SUM(T87:T92)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122</v>
      </c>
      <c r="AT86" s="201" t="s">
        <v>71</v>
      </c>
      <c r="AU86" s="201" t="s">
        <v>80</v>
      </c>
      <c r="AY86" s="200" t="s">
        <v>123</v>
      </c>
      <c r="BK86" s="202">
        <f>SUM(BK87:BK92)</f>
        <v>0</v>
      </c>
    </row>
    <row r="87" s="2" customFormat="1" ht="16.5" customHeight="1">
      <c r="A87" s="39"/>
      <c r="B87" s="40"/>
      <c r="C87" s="205" t="s">
        <v>80</v>
      </c>
      <c r="D87" s="205" t="s">
        <v>126</v>
      </c>
      <c r="E87" s="206" t="s">
        <v>127</v>
      </c>
      <c r="F87" s="207" t="s">
        <v>128</v>
      </c>
      <c r="G87" s="208" t="s">
        <v>129</v>
      </c>
      <c r="H87" s="209">
        <v>1</v>
      </c>
      <c r="I87" s="210"/>
      <c r="J87" s="211">
        <f>ROUND(I87*H87,2)</f>
        <v>0</v>
      </c>
      <c r="K87" s="207" t="s">
        <v>130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131</v>
      </c>
      <c r="AT87" s="216" t="s">
        <v>126</v>
      </c>
      <c r="AU87" s="216" t="s">
        <v>82</v>
      </c>
      <c r="AY87" s="18" t="s">
        <v>123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131</v>
      </c>
      <c r="BM87" s="216" t="s">
        <v>132</v>
      </c>
    </row>
    <row r="88" s="2" customFormat="1">
      <c r="A88" s="39"/>
      <c r="B88" s="40"/>
      <c r="C88" s="41"/>
      <c r="D88" s="218" t="s">
        <v>133</v>
      </c>
      <c r="E88" s="41"/>
      <c r="F88" s="219" t="s">
        <v>128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133</v>
      </c>
      <c r="AU88" s="18" t="s">
        <v>82</v>
      </c>
    </row>
    <row r="89" s="2" customFormat="1">
      <c r="A89" s="39"/>
      <c r="B89" s="40"/>
      <c r="C89" s="41"/>
      <c r="D89" s="223" t="s">
        <v>134</v>
      </c>
      <c r="E89" s="41"/>
      <c r="F89" s="224" t="s">
        <v>135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134</v>
      </c>
      <c r="AU89" s="18" t="s">
        <v>82</v>
      </c>
    </row>
    <row r="90" s="2" customFormat="1" ht="16.5" customHeight="1">
      <c r="A90" s="39"/>
      <c r="B90" s="40"/>
      <c r="C90" s="205" t="s">
        <v>82</v>
      </c>
      <c r="D90" s="205" t="s">
        <v>126</v>
      </c>
      <c r="E90" s="206" t="s">
        <v>136</v>
      </c>
      <c r="F90" s="207" t="s">
        <v>137</v>
      </c>
      <c r="G90" s="208" t="s">
        <v>129</v>
      </c>
      <c r="H90" s="209">
        <v>1</v>
      </c>
      <c r="I90" s="210"/>
      <c r="J90" s="211">
        <f>ROUND(I90*H90,2)</f>
        <v>0</v>
      </c>
      <c r="K90" s="207" t="s">
        <v>130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131</v>
      </c>
      <c r="AT90" s="216" t="s">
        <v>126</v>
      </c>
      <c r="AU90" s="216" t="s">
        <v>82</v>
      </c>
      <c r="AY90" s="18" t="s">
        <v>123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131</v>
      </c>
      <c r="BM90" s="216" t="s">
        <v>138</v>
      </c>
    </row>
    <row r="91" s="2" customFormat="1">
      <c r="A91" s="39"/>
      <c r="B91" s="40"/>
      <c r="C91" s="41"/>
      <c r="D91" s="218" t="s">
        <v>133</v>
      </c>
      <c r="E91" s="41"/>
      <c r="F91" s="219" t="s">
        <v>137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133</v>
      </c>
      <c r="AU91" s="18" t="s">
        <v>82</v>
      </c>
    </row>
    <row r="92" s="2" customFormat="1">
      <c r="A92" s="39"/>
      <c r="B92" s="40"/>
      <c r="C92" s="41"/>
      <c r="D92" s="223" t="s">
        <v>134</v>
      </c>
      <c r="E92" s="41"/>
      <c r="F92" s="224" t="s">
        <v>139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134</v>
      </c>
      <c r="AU92" s="18" t="s">
        <v>82</v>
      </c>
    </row>
    <row r="93" s="12" customFormat="1" ht="22.8" customHeight="1">
      <c r="A93" s="12"/>
      <c r="B93" s="189"/>
      <c r="C93" s="190"/>
      <c r="D93" s="191" t="s">
        <v>71</v>
      </c>
      <c r="E93" s="203" t="s">
        <v>140</v>
      </c>
      <c r="F93" s="203" t="s">
        <v>141</v>
      </c>
      <c r="G93" s="190"/>
      <c r="H93" s="190"/>
      <c r="I93" s="193"/>
      <c r="J93" s="204">
        <f>BK93</f>
        <v>0</v>
      </c>
      <c r="K93" s="190"/>
      <c r="L93" s="195"/>
      <c r="M93" s="196"/>
      <c r="N93" s="197"/>
      <c r="O93" s="197"/>
      <c r="P93" s="198">
        <f>SUM(P94:P105)</f>
        <v>0</v>
      </c>
      <c r="Q93" s="197"/>
      <c r="R93" s="198">
        <f>SUM(R94:R105)</f>
        <v>0</v>
      </c>
      <c r="S93" s="197"/>
      <c r="T93" s="199">
        <f>SUM(T94:T105)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122</v>
      </c>
      <c r="AT93" s="201" t="s">
        <v>71</v>
      </c>
      <c r="AU93" s="201" t="s">
        <v>80</v>
      </c>
      <c r="AY93" s="200" t="s">
        <v>123</v>
      </c>
      <c r="BK93" s="202">
        <f>SUM(BK94:BK105)</f>
        <v>0</v>
      </c>
    </row>
    <row r="94" s="2" customFormat="1" ht="16.5" customHeight="1">
      <c r="A94" s="39"/>
      <c r="B94" s="40"/>
      <c r="C94" s="205" t="s">
        <v>142</v>
      </c>
      <c r="D94" s="205" t="s">
        <v>126</v>
      </c>
      <c r="E94" s="206" t="s">
        <v>143</v>
      </c>
      <c r="F94" s="207" t="s">
        <v>141</v>
      </c>
      <c r="G94" s="208" t="s">
        <v>129</v>
      </c>
      <c r="H94" s="209">
        <v>1</v>
      </c>
      <c r="I94" s="210"/>
      <c r="J94" s="211">
        <f>ROUND(I94*H94,2)</f>
        <v>0</v>
      </c>
      <c r="K94" s="207" t="s">
        <v>130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131</v>
      </c>
      <c r="AT94" s="216" t="s">
        <v>126</v>
      </c>
      <c r="AU94" s="216" t="s">
        <v>82</v>
      </c>
      <c r="AY94" s="18" t="s">
        <v>123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131</v>
      </c>
      <c r="BM94" s="216" t="s">
        <v>144</v>
      </c>
    </row>
    <row r="95" s="2" customFormat="1">
      <c r="A95" s="39"/>
      <c r="B95" s="40"/>
      <c r="C95" s="41"/>
      <c r="D95" s="218" t="s">
        <v>133</v>
      </c>
      <c r="E95" s="41"/>
      <c r="F95" s="219" t="s">
        <v>141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133</v>
      </c>
      <c r="AU95" s="18" t="s">
        <v>82</v>
      </c>
    </row>
    <row r="96" s="2" customFormat="1">
      <c r="A96" s="39"/>
      <c r="B96" s="40"/>
      <c r="C96" s="41"/>
      <c r="D96" s="223" t="s">
        <v>134</v>
      </c>
      <c r="E96" s="41"/>
      <c r="F96" s="224" t="s">
        <v>145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134</v>
      </c>
      <c r="AU96" s="18" t="s">
        <v>82</v>
      </c>
    </row>
    <row r="97" s="13" customFormat="1">
      <c r="A97" s="13"/>
      <c r="B97" s="225"/>
      <c r="C97" s="226"/>
      <c r="D97" s="218" t="s">
        <v>146</v>
      </c>
      <c r="E97" s="227" t="s">
        <v>19</v>
      </c>
      <c r="F97" s="228" t="s">
        <v>147</v>
      </c>
      <c r="G97" s="226"/>
      <c r="H97" s="227" t="s">
        <v>19</v>
      </c>
      <c r="I97" s="229"/>
      <c r="J97" s="226"/>
      <c r="K97" s="226"/>
      <c r="L97" s="230"/>
      <c r="M97" s="231"/>
      <c r="N97" s="232"/>
      <c r="O97" s="232"/>
      <c r="P97" s="232"/>
      <c r="Q97" s="232"/>
      <c r="R97" s="232"/>
      <c r="S97" s="232"/>
      <c r="T97" s="23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4" t="s">
        <v>146</v>
      </c>
      <c r="AU97" s="234" t="s">
        <v>82</v>
      </c>
      <c r="AV97" s="13" t="s">
        <v>80</v>
      </c>
      <c r="AW97" s="13" t="s">
        <v>33</v>
      </c>
      <c r="AX97" s="13" t="s">
        <v>72</v>
      </c>
      <c r="AY97" s="234" t="s">
        <v>123</v>
      </c>
    </row>
    <row r="98" s="14" customFormat="1">
      <c r="A98" s="14"/>
      <c r="B98" s="235"/>
      <c r="C98" s="236"/>
      <c r="D98" s="218" t="s">
        <v>146</v>
      </c>
      <c r="E98" s="237" t="s">
        <v>19</v>
      </c>
      <c r="F98" s="238" t="s">
        <v>80</v>
      </c>
      <c r="G98" s="236"/>
      <c r="H98" s="239">
        <v>1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146</v>
      </c>
      <c r="AU98" s="245" t="s">
        <v>82</v>
      </c>
      <c r="AV98" s="14" t="s">
        <v>82</v>
      </c>
      <c r="AW98" s="14" t="s">
        <v>33</v>
      </c>
      <c r="AX98" s="14" t="s">
        <v>72</v>
      </c>
      <c r="AY98" s="245" t="s">
        <v>123</v>
      </c>
    </row>
    <row r="99" s="15" customFormat="1">
      <c r="A99" s="15"/>
      <c r="B99" s="246"/>
      <c r="C99" s="247"/>
      <c r="D99" s="218" t="s">
        <v>146</v>
      </c>
      <c r="E99" s="248" t="s">
        <v>19</v>
      </c>
      <c r="F99" s="249" t="s">
        <v>148</v>
      </c>
      <c r="G99" s="247"/>
      <c r="H99" s="250">
        <v>1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6" t="s">
        <v>146</v>
      </c>
      <c r="AU99" s="256" t="s">
        <v>82</v>
      </c>
      <c r="AV99" s="15" t="s">
        <v>149</v>
      </c>
      <c r="AW99" s="15" t="s">
        <v>33</v>
      </c>
      <c r="AX99" s="15" t="s">
        <v>80</v>
      </c>
      <c r="AY99" s="256" t="s">
        <v>123</v>
      </c>
    </row>
    <row r="100" s="2" customFormat="1" ht="16.5" customHeight="1">
      <c r="A100" s="39"/>
      <c r="B100" s="40"/>
      <c r="C100" s="205" t="s">
        <v>149</v>
      </c>
      <c r="D100" s="205" t="s">
        <v>126</v>
      </c>
      <c r="E100" s="206" t="s">
        <v>150</v>
      </c>
      <c r="F100" s="207" t="s">
        <v>151</v>
      </c>
      <c r="G100" s="208" t="s">
        <v>129</v>
      </c>
      <c r="H100" s="209">
        <v>1</v>
      </c>
      <c r="I100" s="210"/>
      <c r="J100" s="211">
        <f>ROUND(I100*H100,2)</f>
        <v>0</v>
      </c>
      <c r="K100" s="207" t="s">
        <v>130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131</v>
      </c>
      <c r="AT100" s="216" t="s">
        <v>126</v>
      </c>
      <c r="AU100" s="216" t="s">
        <v>82</v>
      </c>
      <c r="AY100" s="18" t="s">
        <v>123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131</v>
      </c>
      <c r="BM100" s="216" t="s">
        <v>152</v>
      </c>
    </row>
    <row r="101" s="2" customFormat="1">
      <c r="A101" s="39"/>
      <c r="B101" s="40"/>
      <c r="C101" s="41"/>
      <c r="D101" s="218" t="s">
        <v>133</v>
      </c>
      <c r="E101" s="41"/>
      <c r="F101" s="219" t="s">
        <v>151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133</v>
      </c>
      <c r="AU101" s="18" t="s">
        <v>82</v>
      </c>
    </row>
    <row r="102" s="2" customFormat="1">
      <c r="A102" s="39"/>
      <c r="B102" s="40"/>
      <c r="C102" s="41"/>
      <c r="D102" s="223" t="s">
        <v>134</v>
      </c>
      <c r="E102" s="41"/>
      <c r="F102" s="224" t="s">
        <v>153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134</v>
      </c>
      <c r="AU102" s="18" t="s">
        <v>82</v>
      </c>
    </row>
    <row r="103" s="13" customFormat="1">
      <c r="A103" s="13"/>
      <c r="B103" s="225"/>
      <c r="C103" s="226"/>
      <c r="D103" s="218" t="s">
        <v>146</v>
      </c>
      <c r="E103" s="227" t="s">
        <v>19</v>
      </c>
      <c r="F103" s="228" t="s">
        <v>154</v>
      </c>
      <c r="G103" s="226"/>
      <c r="H103" s="227" t="s">
        <v>19</v>
      </c>
      <c r="I103" s="229"/>
      <c r="J103" s="226"/>
      <c r="K103" s="226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146</v>
      </c>
      <c r="AU103" s="234" t="s">
        <v>82</v>
      </c>
      <c r="AV103" s="13" t="s">
        <v>80</v>
      </c>
      <c r="AW103" s="13" t="s">
        <v>33</v>
      </c>
      <c r="AX103" s="13" t="s">
        <v>72</v>
      </c>
      <c r="AY103" s="234" t="s">
        <v>123</v>
      </c>
    </row>
    <row r="104" s="14" customFormat="1">
      <c r="A104" s="14"/>
      <c r="B104" s="235"/>
      <c r="C104" s="236"/>
      <c r="D104" s="218" t="s">
        <v>146</v>
      </c>
      <c r="E104" s="237" t="s">
        <v>19</v>
      </c>
      <c r="F104" s="238" t="s">
        <v>80</v>
      </c>
      <c r="G104" s="236"/>
      <c r="H104" s="239">
        <v>1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146</v>
      </c>
      <c r="AU104" s="245" t="s">
        <v>82</v>
      </c>
      <c r="AV104" s="14" t="s">
        <v>82</v>
      </c>
      <c r="AW104" s="14" t="s">
        <v>33</v>
      </c>
      <c r="AX104" s="14" t="s">
        <v>72</v>
      </c>
      <c r="AY104" s="245" t="s">
        <v>123</v>
      </c>
    </row>
    <row r="105" s="15" customFormat="1">
      <c r="A105" s="15"/>
      <c r="B105" s="246"/>
      <c r="C105" s="247"/>
      <c r="D105" s="218" t="s">
        <v>146</v>
      </c>
      <c r="E105" s="248" t="s">
        <v>19</v>
      </c>
      <c r="F105" s="249" t="s">
        <v>148</v>
      </c>
      <c r="G105" s="247"/>
      <c r="H105" s="250">
        <v>1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6" t="s">
        <v>146</v>
      </c>
      <c r="AU105" s="256" t="s">
        <v>82</v>
      </c>
      <c r="AV105" s="15" t="s">
        <v>149</v>
      </c>
      <c r="AW105" s="15" t="s">
        <v>33</v>
      </c>
      <c r="AX105" s="15" t="s">
        <v>80</v>
      </c>
      <c r="AY105" s="256" t="s">
        <v>123</v>
      </c>
    </row>
    <row r="106" s="12" customFormat="1" ht="22.8" customHeight="1">
      <c r="A106" s="12"/>
      <c r="B106" s="189"/>
      <c r="C106" s="190"/>
      <c r="D106" s="191" t="s">
        <v>71</v>
      </c>
      <c r="E106" s="203" t="s">
        <v>155</v>
      </c>
      <c r="F106" s="203" t="s">
        <v>156</v>
      </c>
      <c r="G106" s="190"/>
      <c r="H106" s="190"/>
      <c r="I106" s="193"/>
      <c r="J106" s="204">
        <f>BK106</f>
        <v>0</v>
      </c>
      <c r="K106" s="190"/>
      <c r="L106" s="195"/>
      <c r="M106" s="196"/>
      <c r="N106" s="197"/>
      <c r="O106" s="197"/>
      <c r="P106" s="198">
        <f>SUM(P107:P112)</f>
        <v>0</v>
      </c>
      <c r="Q106" s="197"/>
      <c r="R106" s="198">
        <f>SUM(R107:R112)</f>
        <v>0</v>
      </c>
      <c r="S106" s="197"/>
      <c r="T106" s="199">
        <f>SUM(T107:T112)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0" t="s">
        <v>122</v>
      </c>
      <c r="AT106" s="201" t="s">
        <v>71</v>
      </c>
      <c r="AU106" s="201" t="s">
        <v>80</v>
      </c>
      <c r="AY106" s="200" t="s">
        <v>123</v>
      </c>
      <c r="BK106" s="202">
        <f>SUM(BK107:BK112)</f>
        <v>0</v>
      </c>
    </row>
    <row r="107" s="2" customFormat="1" ht="16.5" customHeight="1">
      <c r="A107" s="39"/>
      <c r="B107" s="40"/>
      <c r="C107" s="205" t="s">
        <v>122</v>
      </c>
      <c r="D107" s="205" t="s">
        <v>126</v>
      </c>
      <c r="E107" s="206" t="s">
        <v>157</v>
      </c>
      <c r="F107" s="207" t="s">
        <v>158</v>
      </c>
      <c r="G107" s="208" t="s">
        <v>129</v>
      </c>
      <c r="H107" s="209">
        <v>1</v>
      </c>
      <c r="I107" s="210"/>
      <c r="J107" s="211">
        <f>ROUND(I107*H107,2)</f>
        <v>0</v>
      </c>
      <c r="K107" s="207" t="s">
        <v>130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131</v>
      </c>
      <c r="AT107" s="216" t="s">
        <v>126</v>
      </c>
      <c r="AU107" s="216" t="s">
        <v>82</v>
      </c>
      <c r="AY107" s="18" t="s">
        <v>123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131</v>
      </c>
      <c r="BM107" s="216" t="s">
        <v>159</v>
      </c>
    </row>
    <row r="108" s="2" customFormat="1">
      <c r="A108" s="39"/>
      <c r="B108" s="40"/>
      <c r="C108" s="41"/>
      <c r="D108" s="218" t="s">
        <v>133</v>
      </c>
      <c r="E108" s="41"/>
      <c r="F108" s="219" t="s">
        <v>158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133</v>
      </c>
      <c r="AU108" s="18" t="s">
        <v>82</v>
      </c>
    </row>
    <row r="109" s="2" customFormat="1">
      <c r="A109" s="39"/>
      <c r="B109" s="40"/>
      <c r="C109" s="41"/>
      <c r="D109" s="223" t="s">
        <v>134</v>
      </c>
      <c r="E109" s="41"/>
      <c r="F109" s="224" t="s">
        <v>160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134</v>
      </c>
      <c r="AU109" s="18" t="s">
        <v>82</v>
      </c>
    </row>
    <row r="110" s="13" customFormat="1">
      <c r="A110" s="13"/>
      <c r="B110" s="225"/>
      <c r="C110" s="226"/>
      <c r="D110" s="218" t="s">
        <v>146</v>
      </c>
      <c r="E110" s="227" t="s">
        <v>19</v>
      </c>
      <c r="F110" s="228" t="s">
        <v>161</v>
      </c>
      <c r="G110" s="226"/>
      <c r="H110" s="227" t="s">
        <v>19</v>
      </c>
      <c r="I110" s="229"/>
      <c r="J110" s="226"/>
      <c r="K110" s="226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146</v>
      </c>
      <c r="AU110" s="234" t="s">
        <v>82</v>
      </c>
      <c r="AV110" s="13" t="s">
        <v>80</v>
      </c>
      <c r="AW110" s="13" t="s">
        <v>33</v>
      </c>
      <c r="AX110" s="13" t="s">
        <v>72</v>
      </c>
      <c r="AY110" s="234" t="s">
        <v>123</v>
      </c>
    </row>
    <row r="111" s="14" customFormat="1">
      <c r="A111" s="14"/>
      <c r="B111" s="235"/>
      <c r="C111" s="236"/>
      <c r="D111" s="218" t="s">
        <v>146</v>
      </c>
      <c r="E111" s="237" t="s">
        <v>19</v>
      </c>
      <c r="F111" s="238" t="s">
        <v>80</v>
      </c>
      <c r="G111" s="236"/>
      <c r="H111" s="239">
        <v>1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146</v>
      </c>
      <c r="AU111" s="245" t="s">
        <v>82</v>
      </c>
      <c r="AV111" s="14" t="s">
        <v>82</v>
      </c>
      <c r="AW111" s="14" t="s">
        <v>33</v>
      </c>
      <c r="AX111" s="14" t="s">
        <v>72</v>
      </c>
      <c r="AY111" s="245" t="s">
        <v>123</v>
      </c>
    </row>
    <row r="112" s="15" customFormat="1">
      <c r="A112" s="15"/>
      <c r="B112" s="246"/>
      <c r="C112" s="247"/>
      <c r="D112" s="218" t="s">
        <v>146</v>
      </c>
      <c r="E112" s="248" t="s">
        <v>19</v>
      </c>
      <c r="F112" s="249" t="s">
        <v>148</v>
      </c>
      <c r="G112" s="247"/>
      <c r="H112" s="250">
        <v>1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6" t="s">
        <v>146</v>
      </c>
      <c r="AU112" s="256" t="s">
        <v>82</v>
      </c>
      <c r="AV112" s="15" t="s">
        <v>149</v>
      </c>
      <c r="AW112" s="15" t="s">
        <v>33</v>
      </c>
      <c r="AX112" s="15" t="s">
        <v>80</v>
      </c>
      <c r="AY112" s="256" t="s">
        <v>123</v>
      </c>
    </row>
    <row r="113" s="12" customFormat="1" ht="22.8" customHeight="1">
      <c r="A113" s="12"/>
      <c r="B113" s="189"/>
      <c r="C113" s="190"/>
      <c r="D113" s="191" t="s">
        <v>71</v>
      </c>
      <c r="E113" s="203" t="s">
        <v>162</v>
      </c>
      <c r="F113" s="203" t="s">
        <v>163</v>
      </c>
      <c r="G113" s="190"/>
      <c r="H113" s="190"/>
      <c r="I113" s="193"/>
      <c r="J113" s="204">
        <f>BK113</f>
        <v>0</v>
      </c>
      <c r="K113" s="190"/>
      <c r="L113" s="195"/>
      <c r="M113" s="196"/>
      <c r="N113" s="197"/>
      <c r="O113" s="197"/>
      <c r="P113" s="198">
        <f>SUM(P114:P119)</f>
        <v>0</v>
      </c>
      <c r="Q113" s="197"/>
      <c r="R113" s="198">
        <f>SUM(R114:R119)</f>
        <v>0</v>
      </c>
      <c r="S113" s="197"/>
      <c r="T113" s="199">
        <f>SUM(T114:T119)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0" t="s">
        <v>122</v>
      </c>
      <c r="AT113" s="201" t="s">
        <v>71</v>
      </c>
      <c r="AU113" s="201" t="s">
        <v>80</v>
      </c>
      <c r="AY113" s="200" t="s">
        <v>123</v>
      </c>
      <c r="BK113" s="202">
        <f>SUM(BK114:BK119)</f>
        <v>0</v>
      </c>
    </row>
    <row r="114" s="2" customFormat="1" ht="16.5" customHeight="1">
      <c r="A114" s="39"/>
      <c r="B114" s="40"/>
      <c r="C114" s="205" t="s">
        <v>164</v>
      </c>
      <c r="D114" s="205" t="s">
        <v>126</v>
      </c>
      <c r="E114" s="206" t="s">
        <v>165</v>
      </c>
      <c r="F114" s="207" t="s">
        <v>166</v>
      </c>
      <c r="G114" s="208" t="s">
        <v>129</v>
      </c>
      <c r="H114" s="209">
        <v>1</v>
      </c>
      <c r="I114" s="210"/>
      <c r="J114" s="211">
        <f>ROUND(I114*H114,2)</f>
        <v>0</v>
      </c>
      <c r="K114" s="207" t="s">
        <v>130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131</v>
      </c>
      <c r="AT114" s="216" t="s">
        <v>126</v>
      </c>
      <c r="AU114" s="216" t="s">
        <v>82</v>
      </c>
      <c r="AY114" s="18" t="s">
        <v>123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131</v>
      </c>
      <c r="BM114" s="216" t="s">
        <v>167</v>
      </c>
    </row>
    <row r="115" s="2" customFormat="1">
      <c r="A115" s="39"/>
      <c r="B115" s="40"/>
      <c r="C115" s="41"/>
      <c r="D115" s="218" t="s">
        <v>133</v>
      </c>
      <c r="E115" s="41"/>
      <c r="F115" s="219" t="s">
        <v>166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133</v>
      </c>
      <c r="AU115" s="18" t="s">
        <v>82</v>
      </c>
    </row>
    <row r="116" s="2" customFormat="1">
      <c r="A116" s="39"/>
      <c r="B116" s="40"/>
      <c r="C116" s="41"/>
      <c r="D116" s="223" t="s">
        <v>134</v>
      </c>
      <c r="E116" s="41"/>
      <c r="F116" s="224" t="s">
        <v>168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134</v>
      </c>
      <c r="AU116" s="18" t="s">
        <v>82</v>
      </c>
    </row>
    <row r="117" s="2" customFormat="1" ht="16.5" customHeight="1">
      <c r="A117" s="39"/>
      <c r="B117" s="40"/>
      <c r="C117" s="205" t="s">
        <v>169</v>
      </c>
      <c r="D117" s="205" t="s">
        <v>126</v>
      </c>
      <c r="E117" s="206" t="s">
        <v>170</v>
      </c>
      <c r="F117" s="207" t="s">
        <v>171</v>
      </c>
      <c r="G117" s="208" t="s">
        <v>129</v>
      </c>
      <c r="H117" s="209">
        <v>1</v>
      </c>
      <c r="I117" s="210"/>
      <c r="J117" s="211">
        <f>ROUND(I117*H117,2)</f>
        <v>0</v>
      </c>
      <c r="K117" s="207" t="s">
        <v>130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131</v>
      </c>
      <c r="AT117" s="216" t="s">
        <v>126</v>
      </c>
      <c r="AU117" s="216" t="s">
        <v>82</v>
      </c>
      <c r="AY117" s="18" t="s">
        <v>123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131</v>
      </c>
      <c r="BM117" s="216" t="s">
        <v>172</v>
      </c>
    </row>
    <row r="118" s="2" customFormat="1">
      <c r="A118" s="39"/>
      <c r="B118" s="40"/>
      <c r="C118" s="41"/>
      <c r="D118" s="218" t="s">
        <v>133</v>
      </c>
      <c r="E118" s="41"/>
      <c r="F118" s="219" t="s">
        <v>171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133</v>
      </c>
      <c r="AU118" s="18" t="s">
        <v>82</v>
      </c>
    </row>
    <row r="119" s="2" customFormat="1">
      <c r="A119" s="39"/>
      <c r="B119" s="40"/>
      <c r="C119" s="41"/>
      <c r="D119" s="223" t="s">
        <v>134</v>
      </c>
      <c r="E119" s="41"/>
      <c r="F119" s="224" t="s">
        <v>173</v>
      </c>
      <c r="G119" s="41"/>
      <c r="H119" s="41"/>
      <c r="I119" s="220"/>
      <c r="J119" s="41"/>
      <c r="K119" s="41"/>
      <c r="L119" s="45"/>
      <c r="M119" s="257"/>
      <c r="N119" s="258"/>
      <c r="O119" s="259"/>
      <c r="P119" s="259"/>
      <c r="Q119" s="259"/>
      <c r="R119" s="259"/>
      <c r="S119" s="259"/>
      <c r="T119" s="260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134</v>
      </c>
      <c r="AU119" s="18" t="s">
        <v>82</v>
      </c>
    </row>
    <row r="120" s="2" customFormat="1" ht="6.96" customHeight="1">
      <c r="A120" s="39"/>
      <c r="B120" s="60"/>
      <c r="C120" s="61"/>
      <c r="D120" s="61"/>
      <c r="E120" s="61"/>
      <c r="F120" s="61"/>
      <c r="G120" s="61"/>
      <c r="H120" s="61"/>
      <c r="I120" s="61"/>
      <c r="J120" s="61"/>
      <c r="K120" s="61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dSVjDPjCFX8KdBQxtcquT65Xi2LYJomF+rWNKj64EDtCLcVEooQ9D/ji2NBZKAePk2kiBGJwPgTJ1VXhYyp2fQ==" hashValue="8e+QnwAnOQMq/2j3kUtV89S9iBDAGlfWZPvm5oiIyb9ThffG2+nxJZ/UAg1G35oMBB1RY4QUfEfcwj7X8WHV4Q==" algorithmName="SHA-512" password="CC35"/>
  <autoFilter ref="C83:K11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2_01/013254000"/>
    <hyperlink ref="F92" r:id="rId2" display="https://podminky.urs.cz/item/CS_URS_2022_01/013294000"/>
    <hyperlink ref="F96" r:id="rId3" display="https://podminky.urs.cz/item/CS_URS_2022_01/030001000"/>
    <hyperlink ref="F102" r:id="rId4" display="https://podminky.urs.cz/item/CS_URS_2022_01/034103000"/>
    <hyperlink ref="F109" r:id="rId5" display="https://podminky.urs.cz/item/CS_URS_2022_01/043002000"/>
    <hyperlink ref="F116" r:id="rId6" display="https://podminky.urs.cz/item/CS_URS_2022_01/071103000"/>
    <hyperlink ref="F119" r:id="rId7" display="https://podminky.urs.cz/item/CS_URS_2022_01/072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ROZŠÍŘENÍ PARKOVACÍCH PLOCH V AREÁLU NEMOCNICE VE FRÝDKU-MÍSTKU - LOKALITA 1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174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19. 1. 2022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ROUND((SUM(BE90:BE700)),  2)</f>
        <v>0</v>
      </c>
      <c r="G33" s="39"/>
      <c r="H33" s="39"/>
      <c r="I33" s="149">
        <v>0.20999999999999999</v>
      </c>
      <c r="J33" s="148">
        <f>ROUND(((SUM(BE90:BE700))*I33),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ROUND((SUM(BF90:BF700)),  2)</f>
        <v>0</v>
      </c>
      <c r="G34" s="39"/>
      <c r="H34" s="39"/>
      <c r="I34" s="149">
        <v>0.14999999999999999</v>
      </c>
      <c r="J34" s="148">
        <f>ROUND(((SUM(BF90:BF700))*I34),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ROUND((SUM(BG90:BG700)),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ROUND((SUM(BH90:BH700)),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ROUND((SUM(BI90:BI700)),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ROZŠÍŘENÍ PARKOVACÍCH PLOCH V AREÁLU NEMOCNICE VE FRÝDKU-MÍSTKU - LOKALITA 1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001 - Stavební část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19. 1. 2022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Frýdku - 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175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176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177</v>
      </c>
      <c r="E62" s="175"/>
      <c r="F62" s="175"/>
      <c r="G62" s="175"/>
      <c r="H62" s="175"/>
      <c r="I62" s="175"/>
      <c r="J62" s="176">
        <f>J279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178</v>
      </c>
      <c r="E63" s="175"/>
      <c r="F63" s="175"/>
      <c r="G63" s="175"/>
      <c r="H63" s="175"/>
      <c r="I63" s="175"/>
      <c r="J63" s="176">
        <f>J308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179</v>
      </c>
      <c r="E64" s="175"/>
      <c r="F64" s="175"/>
      <c r="G64" s="175"/>
      <c r="H64" s="175"/>
      <c r="I64" s="175"/>
      <c r="J64" s="176">
        <f>J439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180</v>
      </c>
      <c r="E65" s="175"/>
      <c r="F65" s="175"/>
      <c r="G65" s="175"/>
      <c r="H65" s="175"/>
      <c r="I65" s="175"/>
      <c r="J65" s="176">
        <f>J454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181</v>
      </c>
      <c r="E66" s="175"/>
      <c r="F66" s="175"/>
      <c r="G66" s="175"/>
      <c r="H66" s="175"/>
      <c r="I66" s="175"/>
      <c r="J66" s="176">
        <f>J618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182</v>
      </c>
      <c r="E67" s="175"/>
      <c r="F67" s="175"/>
      <c r="G67" s="175"/>
      <c r="H67" s="175"/>
      <c r="I67" s="175"/>
      <c r="J67" s="176">
        <f>J666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6"/>
      <c r="C68" s="167"/>
      <c r="D68" s="168" t="s">
        <v>183</v>
      </c>
      <c r="E68" s="169"/>
      <c r="F68" s="169"/>
      <c r="G68" s="169"/>
      <c r="H68" s="169"/>
      <c r="I68" s="169"/>
      <c r="J68" s="170">
        <f>J670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2"/>
      <c r="C69" s="173"/>
      <c r="D69" s="174" t="s">
        <v>184</v>
      </c>
      <c r="E69" s="175"/>
      <c r="F69" s="175"/>
      <c r="G69" s="175"/>
      <c r="H69" s="175"/>
      <c r="I69" s="175"/>
      <c r="J69" s="176">
        <f>J671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185</v>
      </c>
      <c r="E70" s="175"/>
      <c r="F70" s="175"/>
      <c r="G70" s="175"/>
      <c r="H70" s="175"/>
      <c r="I70" s="175"/>
      <c r="J70" s="176">
        <f>J687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107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ROZŠÍŘENÍ PARKOVACÍCH PLOCH V AREÁLU NEMOCNICE VE FRÝDKU-MÍSTKU - LOKALITA 1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96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001 - Stavební část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 xml:space="preserve"> </v>
      </c>
      <c r="G84" s="41"/>
      <c r="H84" s="41"/>
      <c r="I84" s="33" t="s">
        <v>23</v>
      </c>
      <c r="J84" s="73" t="str">
        <f>IF(J12="","",J12)</f>
        <v>19. 1. 2022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>Nemocnice ve Frýdku - Místku, p.o.</v>
      </c>
      <c r="G86" s="41"/>
      <c r="H86" s="41"/>
      <c r="I86" s="33" t="s">
        <v>31</v>
      </c>
      <c r="J86" s="37" t="str">
        <f>E21</f>
        <v>Forsing projekt s.r.o.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29</v>
      </c>
      <c r="D87" s="41"/>
      <c r="E87" s="41"/>
      <c r="F87" s="28" t="str">
        <f>IF(E18="","",E18)</f>
        <v>Vyplň údaj</v>
      </c>
      <c r="G87" s="41"/>
      <c r="H87" s="41"/>
      <c r="I87" s="33" t="s">
        <v>34</v>
      </c>
      <c r="J87" s="37" t="str">
        <f>E24</f>
        <v>Jindřich Jansa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108</v>
      </c>
      <c r="D89" s="181" t="s">
        <v>57</v>
      </c>
      <c r="E89" s="181" t="s">
        <v>53</v>
      </c>
      <c r="F89" s="181" t="s">
        <v>54</v>
      </c>
      <c r="G89" s="181" t="s">
        <v>109</v>
      </c>
      <c r="H89" s="181" t="s">
        <v>110</v>
      </c>
      <c r="I89" s="181" t="s">
        <v>111</v>
      </c>
      <c r="J89" s="181" t="s">
        <v>100</v>
      </c>
      <c r="K89" s="182" t="s">
        <v>112</v>
      </c>
      <c r="L89" s="183"/>
      <c r="M89" s="93" t="s">
        <v>19</v>
      </c>
      <c r="N89" s="94" t="s">
        <v>42</v>
      </c>
      <c r="O89" s="94" t="s">
        <v>113</v>
      </c>
      <c r="P89" s="94" t="s">
        <v>114</v>
      </c>
      <c r="Q89" s="94" t="s">
        <v>115</v>
      </c>
      <c r="R89" s="94" t="s">
        <v>116</v>
      </c>
      <c r="S89" s="94" t="s">
        <v>117</v>
      </c>
      <c r="T89" s="95" t="s">
        <v>118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119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P91+P670</f>
        <v>0</v>
      </c>
      <c r="Q90" s="97"/>
      <c r="R90" s="186">
        <f>R91+R670</f>
        <v>493.90759285999997</v>
      </c>
      <c r="S90" s="97"/>
      <c r="T90" s="187">
        <f>T91+T670</f>
        <v>672.26719999999989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71</v>
      </c>
      <c r="AU90" s="18" t="s">
        <v>101</v>
      </c>
      <c r="BK90" s="188">
        <f>BK91+BK670</f>
        <v>0</v>
      </c>
    </row>
    <row r="91" s="12" customFormat="1" ht="25.92" customHeight="1">
      <c r="A91" s="12"/>
      <c r="B91" s="189"/>
      <c r="C91" s="190"/>
      <c r="D91" s="191" t="s">
        <v>71</v>
      </c>
      <c r="E91" s="192" t="s">
        <v>186</v>
      </c>
      <c r="F91" s="192" t="s">
        <v>187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P92+P279+P308+P439+P454+P618+P666</f>
        <v>0</v>
      </c>
      <c r="Q91" s="197"/>
      <c r="R91" s="198">
        <f>R92+R279+R308+R439+R454+R618+R666</f>
        <v>493.73560485999997</v>
      </c>
      <c r="S91" s="197"/>
      <c r="T91" s="199">
        <f>T92+T279+T308+T439+T454+T618+T666</f>
        <v>672.26719999999989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80</v>
      </c>
      <c r="AT91" s="201" t="s">
        <v>71</v>
      </c>
      <c r="AU91" s="201" t="s">
        <v>72</v>
      </c>
      <c r="AY91" s="200" t="s">
        <v>123</v>
      </c>
      <c r="BK91" s="202">
        <f>BK92+BK279+BK308+BK439+BK454+BK618+BK666</f>
        <v>0</v>
      </c>
    </row>
    <row r="92" s="12" customFormat="1" ht="22.8" customHeight="1">
      <c r="A92" s="12"/>
      <c r="B92" s="189"/>
      <c r="C92" s="190"/>
      <c r="D92" s="191" t="s">
        <v>71</v>
      </c>
      <c r="E92" s="203" t="s">
        <v>80</v>
      </c>
      <c r="F92" s="203" t="s">
        <v>188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SUM(P93:P278)</f>
        <v>0</v>
      </c>
      <c r="Q92" s="197"/>
      <c r="R92" s="198">
        <f>SUM(R93:R278)</f>
        <v>0.0066950000000000004</v>
      </c>
      <c r="S92" s="197"/>
      <c r="T92" s="199">
        <f>SUM(T93:T278)</f>
        <v>657.53999999999996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80</v>
      </c>
      <c r="AT92" s="201" t="s">
        <v>71</v>
      </c>
      <c r="AU92" s="201" t="s">
        <v>80</v>
      </c>
      <c r="AY92" s="200" t="s">
        <v>123</v>
      </c>
      <c r="BK92" s="202">
        <f>SUM(BK93:BK278)</f>
        <v>0</v>
      </c>
    </row>
    <row r="93" s="2" customFormat="1" ht="16.5" customHeight="1">
      <c r="A93" s="39"/>
      <c r="B93" s="40"/>
      <c r="C93" s="205" t="s">
        <v>80</v>
      </c>
      <c r="D93" s="205" t="s">
        <v>126</v>
      </c>
      <c r="E93" s="206" t="s">
        <v>189</v>
      </c>
      <c r="F93" s="207" t="s">
        <v>190</v>
      </c>
      <c r="G93" s="208" t="s">
        <v>191</v>
      </c>
      <c r="H93" s="209">
        <v>0.5</v>
      </c>
      <c r="I93" s="210"/>
      <c r="J93" s="211">
        <f>ROUND(I93*H93,2)</f>
        <v>0</v>
      </c>
      <c r="K93" s="207" t="s">
        <v>130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0.26000000000000001</v>
      </c>
      <c r="T93" s="215">
        <f>S93*H93</f>
        <v>0.13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149</v>
      </c>
      <c r="AT93" s="216" t="s">
        <v>126</v>
      </c>
      <c r="AU93" s="216" t="s">
        <v>82</v>
      </c>
      <c r="AY93" s="18" t="s">
        <v>123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149</v>
      </c>
      <c r="BM93" s="216" t="s">
        <v>192</v>
      </c>
    </row>
    <row r="94" s="2" customFormat="1">
      <c r="A94" s="39"/>
      <c r="B94" s="40"/>
      <c r="C94" s="41"/>
      <c r="D94" s="218" t="s">
        <v>133</v>
      </c>
      <c r="E94" s="41"/>
      <c r="F94" s="219" t="s">
        <v>193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133</v>
      </c>
      <c r="AU94" s="18" t="s">
        <v>82</v>
      </c>
    </row>
    <row r="95" s="2" customFormat="1">
      <c r="A95" s="39"/>
      <c r="B95" s="40"/>
      <c r="C95" s="41"/>
      <c r="D95" s="223" t="s">
        <v>134</v>
      </c>
      <c r="E95" s="41"/>
      <c r="F95" s="224" t="s">
        <v>194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134</v>
      </c>
      <c r="AU95" s="18" t="s">
        <v>82</v>
      </c>
    </row>
    <row r="96" s="13" customFormat="1">
      <c r="A96" s="13"/>
      <c r="B96" s="225"/>
      <c r="C96" s="226"/>
      <c r="D96" s="218" t="s">
        <v>146</v>
      </c>
      <c r="E96" s="227" t="s">
        <v>19</v>
      </c>
      <c r="F96" s="228" t="s">
        <v>195</v>
      </c>
      <c r="G96" s="226"/>
      <c r="H96" s="227" t="s">
        <v>19</v>
      </c>
      <c r="I96" s="229"/>
      <c r="J96" s="226"/>
      <c r="K96" s="226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146</v>
      </c>
      <c r="AU96" s="234" t="s">
        <v>82</v>
      </c>
      <c r="AV96" s="13" t="s">
        <v>80</v>
      </c>
      <c r="AW96" s="13" t="s">
        <v>33</v>
      </c>
      <c r="AX96" s="13" t="s">
        <v>72</v>
      </c>
      <c r="AY96" s="234" t="s">
        <v>123</v>
      </c>
    </row>
    <row r="97" s="14" customFormat="1">
      <c r="A97" s="14"/>
      <c r="B97" s="235"/>
      <c r="C97" s="236"/>
      <c r="D97" s="218" t="s">
        <v>146</v>
      </c>
      <c r="E97" s="237" t="s">
        <v>19</v>
      </c>
      <c r="F97" s="238" t="s">
        <v>196</v>
      </c>
      <c r="G97" s="236"/>
      <c r="H97" s="239">
        <v>0.5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146</v>
      </c>
      <c r="AU97" s="245" t="s">
        <v>82</v>
      </c>
      <c r="AV97" s="14" t="s">
        <v>82</v>
      </c>
      <c r="AW97" s="14" t="s">
        <v>33</v>
      </c>
      <c r="AX97" s="14" t="s">
        <v>72</v>
      </c>
      <c r="AY97" s="245" t="s">
        <v>123</v>
      </c>
    </row>
    <row r="98" s="15" customFormat="1">
      <c r="A98" s="15"/>
      <c r="B98" s="246"/>
      <c r="C98" s="247"/>
      <c r="D98" s="218" t="s">
        <v>146</v>
      </c>
      <c r="E98" s="248" t="s">
        <v>19</v>
      </c>
      <c r="F98" s="249" t="s">
        <v>148</v>
      </c>
      <c r="G98" s="247"/>
      <c r="H98" s="250">
        <v>0.5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6" t="s">
        <v>146</v>
      </c>
      <c r="AU98" s="256" t="s">
        <v>82</v>
      </c>
      <c r="AV98" s="15" t="s">
        <v>149</v>
      </c>
      <c r="AW98" s="15" t="s">
        <v>33</v>
      </c>
      <c r="AX98" s="15" t="s">
        <v>80</v>
      </c>
      <c r="AY98" s="256" t="s">
        <v>123</v>
      </c>
    </row>
    <row r="99" s="2" customFormat="1" ht="16.5" customHeight="1">
      <c r="A99" s="39"/>
      <c r="B99" s="40"/>
      <c r="C99" s="205" t="s">
        <v>82</v>
      </c>
      <c r="D99" s="205" t="s">
        <v>126</v>
      </c>
      <c r="E99" s="206" t="s">
        <v>197</v>
      </c>
      <c r="F99" s="207" t="s">
        <v>198</v>
      </c>
      <c r="G99" s="208" t="s">
        <v>191</v>
      </c>
      <c r="H99" s="209">
        <v>135</v>
      </c>
      <c r="I99" s="210"/>
      <c r="J99" s="211">
        <f>ROUND(I99*H99,2)</f>
        <v>0</v>
      </c>
      <c r="K99" s="207" t="s">
        <v>130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0.26000000000000001</v>
      </c>
      <c r="T99" s="215">
        <f>S99*H99</f>
        <v>35.100000000000001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149</v>
      </c>
      <c r="AT99" s="216" t="s">
        <v>126</v>
      </c>
      <c r="AU99" s="216" t="s">
        <v>82</v>
      </c>
      <c r="AY99" s="18" t="s">
        <v>123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149</v>
      </c>
      <c r="BM99" s="216" t="s">
        <v>199</v>
      </c>
    </row>
    <row r="100" s="2" customFormat="1">
      <c r="A100" s="39"/>
      <c r="B100" s="40"/>
      <c r="C100" s="41"/>
      <c r="D100" s="218" t="s">
        <v>133</v>
      </c>
      <c r="E100" s="41"/>
      <c r="F100" s="219" t="s">
        <v>200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133</v>
      </c>
      <c r="AU100" s="18" t="s">
        <v>82</v>
      </c>
    </row>
    <row r="101" s="2" customFormat="1">
      <c r="A101" s="39"/>
      <c r="B101" s="40"/>
      <c r="C101" s="41"/>
      <c r="D101" s="223" t="s">
        <v>134</v>
      </c>
      <c r="E101" s="41"/>
      <c r="F101" s="224" t="s">
        <v>201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134</v>
      </c>
      <c r="AU101" s="18" t="s">
        <v>82</v>
      </c>
    </row>
    <row r="102" s="13" customFormat="1">
      <c r="A102" s="13"/>
      <c r="B102" s="225"/>
      <c r="C102" s="226"/>
      <c r="D102" s="218" t="s">
        <v>146</v>
      </c>
      <c r="E102" s="227" t="s">
        <v>19</v>
      </c>
      <c r="F102" s="228" t="s">
        <v>195</v>
      </c>
      <c r="G102" s="226"/>
      <c r="H102" s="227" t="s">
        <v>19</v>
      </c>
      <c r="I102" s="229"/>
      <c r="J102" s="226"/>
      <c r="K102" s="226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146</v>
      </c>
      <c r="AU102" s="234" t="s">
        <v>82</v>
      </c>
      <c r="AV102" s="13" t="s">
        <v>80</v>
      </c>
      <c r="AW102" s="13" t="s">
        <v>33</v>
      </c>
      <c r="AX102" s="13" t="s">
        <v>72</v>
      </c>
      <c r="AY102" s="234" t="s">
        <v>123</v>
      </c>
    </row>
    <row r="103" s="14" customFormat="1">
      <c r="A103" s="14"/>
      <c r="B103" s="235"/>
      <c r="C103" s="236"/>
      <c r="D103" s="218" t="s">
        <v>146</v>
      </c>
      <c r="E103" s="237" t="s">
        <v>19</v>
      </c>
      <c r="F103" s="238" t="s">
        <v>202</v>
      </c>
      <c r="G103" s="236"/>
      <c r="H103" s="239">
        <v>135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146</v>
      </c>
      <c r="AU103" s="245" t="s">
        <v>82</v>
      </c>
      <c r="AV103" s="14" t="s">
        <v>82</v>
      </c>
      <c r="AW103" s="14" t="s">
        <v>33</v>
      </c>
      <c r="AX103" s="14" t="s">
        <v>72</v>
      </c>
      <c r="AY103" s="245" t="s">
        <v>123</v>
      </c>
    </row>
    <row r="104" s="15" customFormat="1">
      <c r="A104" s="15"/>
      <c r="B104" s="246"/>
      <c r="C104" s="247"/>
      <c r="D104" s="218" t="s">
        <v>146</v>
      </c>
      <c r="E104" s="248" t="s">
        <v>19</v>
      </c>
      <c r="F104" s="249" t="s">
        <v>148</v>
      </c>
      <c r="G104" s="247"/>
      <c r="H104" s="250">
        <v>135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6" t="s">
        <v>146</v>
      </c>
      <c r="AU104" s="256" t="s">
        <v>82</v>
      </c>
      <c r="AV104" s="15" t="s">
        <v>149</v>
      </c>
      <c r="AW104" s="15" t="s">
        <v>33</v>
      </c>
      <c r="AX104" s="15" t="s">
        <v>80</v>
      </c>
      <c r="AY104" s="256" t="s">
        <v>123</v>
      </c>
    </row>
    <row r="105" s="2" customFormat="1" ht="16.5" customHeight="1">
      <c r="A105" s="39"/>
      <c r="B105" s="40"/>
      <c r="C105" s="205" t="s">
        <v>142</v>
      </c>
      <c r="D105" s="205" t="s">
        <v>126</v>
      </c>
      <c r="E105" s="206" t="s">
        <v>203</v>
      </c>
      <c r="F105" s="207" t="s">
        <v>204</v>
      </c>
      <c r="G105" s="208" t="s">
        <v>191</v>
      </c>
      <c r="H105" s="209">
        <v>2</v>
      </c>
      <c r="I105" s="210"/>
      <c r="J105" s="211">
        <f>ROUND(I105*H105,2)</f>
        <v>0</v>
      </c>
      <c r="K105" s="207" t="s">
        <v>130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0.28999999999999998</v>
      </c>
      <c r="T105" s="215">
        <f>S105*H105</f>
        <v>0.57999999999999996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149</v>
      </c>
      <c r="AT105" s="216" t="s">
        <v>126</v>
      </c>
      <c r="AU105" s="216" t="s">
        <v>82</v>
      </c>
      <c r="AY105" s="18" t="s">
        <v>123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149</v>
      </c>
      <c r="BM105" s="216" t="s">
        <v>205</v>
      </c>
    </row>
    <row r="106" s="2" customFormat="1">
      <c r="A106" s="39"/>
      <c r="B106" s="40"/>
      <c r="C106" s="41"/>
      <c r="D106" s="218" t="s">
        <v>133</v>
      </c>
      <c r="E106" s="41"/>
      <c r="F106" s="219" t="s">
        <v>206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133</v>
      </c>
      <c r="AU106" s="18" t="s">
        <v>82</v>
      </c>
    </row>
    <row r="107" s="2" customFormat="1">
      <c r="A107" s="39"/>
      <c r="B107" s="40"/>
      <c r="C107" s="41"/>
      <c r="D107" s="223" t="s">
        <v>134</v>
      </c>
      <c r="E107" s="41"/>
      <c r="F107" s="224" t="s">
        <v>207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134</v>
      </c>
      <c r="AU107" s="18" t="s">
        <v>82</v>
      </c>
    </row>
    <row r="108" s="13" customFormat="1">
      <c r="A108" s="13"/>
      <c r="B108" s="225"/>
      <c r="C108" s="226"/>
      <c r="D108" s="218" t="s">
        <v>146</v>
      </c>
      <c r="E108" s="227" t="s">
        <v>19</v>
      </c>
      <c r="F108" s="228" t="s">
        <v>195</v>
      </c>
      <c r="G108" s="226"/>
      <c r="H108" s="227" t="s">
        <v>19</v>
      </c>
      <c r="I108" s="229"/>
      <c r="J108" s="226"/>
      <c r="K108" s="226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146</v>
      </c>
      <c r="AU108" s="234" t="s">
        <v>82</v>
      </c>
      <c r="AV108" s="13" t="s">
        <v>80</v>
      </c>
      <c r="AW108" s="13" t="s">
        <v>33</v>
      </c>
      <c r="AX108" s="13" t="s">
        <v>72</v>
      </c>
      <c r="AY108" s="234" t="s">
        <v>123</v>
      </c>
    </row>
    <row r="109" s="14" customFormat="1">
      <c r="A109" s="14"/>
      <c r="B109" s="235"/>
      <c r="C109" s="236"/>
      <c r="D109" s="218" t="s">
        <v>146</v>
      </c>
      <c r="E109" s="237" t="s">
        <v>19</v>
      </c>
      <c r="F109" s="238" t="s">
        <v>208</v>
      </c>
      <c r="G109" s="236"/>
      <c r="H109" s="239">
        <v>2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146</v>
      </c>
      <c r="AU109" s="245" t="s">
        <v>82</v>
      </c>
      <c r="AV109" s="14" t="s">
        <v>82</v>
      </c>
      <c r="AW109" s="14" t="s">
        <v>33</v>
      </c>
      <c r="AX109" s="14" t="s">
        <v>72</v>
      </c>
      <c r="AY109" s="245" t="s">
        <v>123</v>
      </c>
    </row>
    <row r="110" s="15" customFormat="1">
      <c r="A110" s="15"/>
      <c r="B110" s="246"/>
      <c r="C110" s="247"/>
      <c r="D110" s="218" t="s">
        <v>146</v>
      </c>
      <c r="E110" s="248" t="s">
        <v>19</v>
      </c>
      <c r="F110" s="249" t="s">
        <v>148</v>
      </c>
      <c r="G110" s="247"/>
      <c r="H110" s="250">
        <v>2</v>
      </c>
      <c r="I110" s="251"/>
      <c r="J110" s="247"/>
      <c r="K110" s="247"/>
      <c r="L110" s="252"/>
      <c r="M110" s="253"/>
      <c r="N110" s="254"/>
      <c r="O110" s="254"/>
      <c r="P110" s="254"/>
      <c r="Q110" s="254"/>
      <c r="R110" s="254"/>
      <c r="S110" s="254"/>
      <c r="T110" s="25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6" t="s">
        <v>146</v>
      </c>
      <c r="AU110" s="256" t="s">
        <v>82</v>
      </c>
      <c r="AV110" s="15" t="s">
        <v>149</v>
      </c>
      <c r="AW110" s="15" t="s">
        <v>33</v>
      </c>
      <c r="AX110" s="15" t="s">
        <v>80</v>
      </c>
      <c r="AY110" s="256" t="s">
        <v>123</v>
      </c>
    </row>
    <row r="111" s="2" customFormat="1" ht="16.5" customHeight="1">
      <c r="A111" s="39"/>
      <c r="B111" s="40"/>
      <c r="C111" s="205" t="s">
        <v>149</v>
      </c>
      <c r="D111" s="205" t="s">
        <v>126</v>
      </c>
      <c r="E111" s="206" t="s">
        <v>209</v>
      </c>
      <c r="F111" s="207" t="s">
        <v>210</v>
      </c>
      <c r="G111" s="208" t="s">
        <v>191</v>
      </c>
      <c r="H111" s="209">
        <v>0.5</v>
      </c>
      <c r="I111" s="210"/>
      <c r="J111" s="211">
        <f>ROUND(I111*H111,2)</f>
        <v>0</v>
      </c>
      <c r="K111" s="207" t="s">
        <v>130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0.57999999999999996</v>
      </c>
      <c r="T111" s="215">
        <f>S111*H111</f>
        <v>0.28999999999999998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149</v>
      </c>
      <c r="AT111" s="216" t="s">
        <v>126</v>
      </c>
      <c r="AU111" s="216" t="s">
        <v>82</v>
      </c>
      <c r="AY111" s="18" t="s">
        <v>123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149</v>
      </c>
      <c r="BM111" s="216" t="s">
        <v>211</v>
      </c>
    </row>
    <row r="112" s="2" customFormat="1">
      <c r="A112" s="39"/>
      <c r="B112" s="40"/>
      <c r="C112" s="41"/>
      <c r="D112" s="218" t="s">
        <v>133</v>
      </c>
      <c r="E112" s="41"/>
      <c r="F112" s="219" t="s">
        <v>212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133</v>
      </c>
      <c r="AU112" s="18" t="s">
        <v>82</v>
      </c>
    </row>
    <row r="113" s="2" customFormat="1">
      <c r="A113" s="39"/>
      <c r="B113" s="40"/>
      <c r="C113" s="41"/>
      <c r="D113" s="223" t="s">
        <v>134</v>
      </c>
      <c r="E113" s="41"/>
      <c r="F113" s="224" t="s">
        <v>213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134</v>
      </c>
      <c r="AU113" s="18" t="s">
        <v>82</v>
      </c>
    </row>
    <row r="114" s="13" customFormat="1">
      <c r="A114" s="13"/>
      <c r="B114" s="225"/>
      <c r="C114" s="226"/>
      <c r="D114" s="218" t="s">
        <v>146</v>
      </c>
      <c r="E114" s="227" t="s">
        <v>19</v>
      </c>
      <c r="F114" s="228" t="s">
        <v>195</v>
      </c>
      <c r="G114" s="226"/>
      <c r="H114" s="227" t="s">
        <v>19</v>
      </c>
      <c r="I114" s="229"/>
      <c r="J114" s="226"/>
      <c r="K114" s="226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146</v>
      </c>
      <c r="AU114" s="234" t="s">
        <v>82</v>
      </c>
      <c r="AV114" s="13" t="s">
        <v>80</v>
      </c>
      <c r="AW114" s="13" t="s">
        <v>33</v>
      </c>
      <c r="AX114" s="13" t="s">
        <v>72</v>
      </c>
      <c r="AY114" s="234" t="s">
        <v>123</v>
      </c>
    </row>
    <row r="115" s="14" customFormat="1">
      <c r="A115" s="14"/>
      <c r="B115" s="235"/>
      <c r="C115" s="236"/>
      <c r="D115" s="218" t="s">
        <v>146</v>
      </c>
      <c r="E115" s="237" t="s">
        <v>19</v>
      </c>
      <c r="F115" s="238" t="s">
        <v>196</v>
      </c>
      <c r="G115" s="236"/>
      <c r="H115" s="239">
        <v>0.5</v>
      </c>
      <c r="I115" s="240"/>
      <c r="J115" s="236"/>
      <c r="K115" s="236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146</v>
      </c>
      <c r="AU115" s="245" t="s">
        <v>82</v>
      </c>
      <c r="AV115" s="14" t="s">
        <v>82</v>
      </c>
      <c r="AW115" s="14" t="s">
        <v>33</v>
      </c>
      <c r="AX115" s="14" t="s">
        <v>72</v>
      </c>
      <c r="AY115" s="245" t="s">
        <v>123</v>
      </c>
    </row>
    <row r="116" s="15" customFormat="1">
      <c r="A116" s="15"/>
      <c r="B116" s="246"/>
      <c r="C116" s="247"/>
      <c r="D116" s="218" t="s">
        <v>146</v>
      </c>
      <c r="E116" s="248" t="s">
        <v>19</v>
      </c>
      <c r="F116" s="249" t="s">
        <v>148</v>
      </c>
      <c r="G116" s="247"/>
      <c r="H116" s="250">
        <v>0.5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6" t="s">
        <v>146</v>
      </c>
      <c r="AU116" s="256" t="s">
        <v>82</v>
      </c>
      <c r="AV116" s="15" t="s">
        <v>149</v>
      </c>
      <c r="AW116" s="15" t="s">
        <v>33</v>
      </c>
      <c r="AX116" s="15" t="s">
        <v>80</v>
      </c>
      <c r="AY116" s="256" t="s">
        <v>123</v>
      </c>
    </row>
    <row r="117" s="2" customFormat="1" ht="16.5" customHeight="1">
      <c r="A117" s="39"/>
      <c r="B117" s="40"/>
      <c r="C117" s="205" t="s">
        <v>122</v>
      </c>
      <c r="D117" s="205" t="s">
        <v>126</v>
      </c>
      <c r="E117" s="206" t="s">
        <v>214</v>
      </c>
      <c r="F117" s="207" t="s">
        <v>215</v>
      </c>
      <c r="G117" s="208" t="s">
        <v>191</v>
      </c>
      <c r="H117" s="209">
        <v>2</v>
      </c>
      <c r="I117" s="210"/>
      <c r="J117" s="211">
        <f>ROUND(I117*H117,2)</f>
        <v>0</v>
      </c>
      <c r="K117" s="207" t="s">
        <v>130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0.32500000000000001</v>
      </c>
      <c r="T117" s="215">
        <f>S117*H117</f>
        <v>0.65000000000000002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149</v>
      </c>
      <c r="AT117" s="216" t="s">
        <v>126</v>
      </c>
      <c r="AU117" s="216" t="s">
        <v>82</v>
      </c>
      <c r="AY117" s="18" t="s">
        <v>123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149</v>
      </c>
      <c r="BM117" s="216" t="s">
        <v>216</v>
      </c>
    </row>
    <row r="118" s="2" customFormat="1">
      <c r="A118" s="39"/>
      <c r="B118" s="40"/>
      <c r="C118" s="41"/>
      <c r="D118" s="218" t="s">
        <v>133</v>
      </c>
      <c r="E118" s="41"/>
      <c r="F118" s="219" t="s">
        <v>217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133</v>
      </c>
      <c r="AU118" s="18" t="s">
        <v>82</v>
      </c>
    </row>
    <row r="119" s="2" customFormat="1">
      <c r="A119" s="39"/>
      <c r="B119" s="40"/>
      <c r="C119" s="41"/>
      <c r="D119" s="223" t="s">
        <v>134</v>
      </c>
      <c r="E119" s="41"/>
      <c r="F119" s="224" t="s">
        <v>218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134</v>
      </c>
      <c r="AU119" s="18" t="s">
        <v>82</v>
      </c>
    </row>
    <row r="120" s="13" customFormat="1">
      <c r="A120" s="13"/>
      <c r="B120" s="225"/>
      <c r="C120" s="226"/>
      <c r="D120" s="218" t="s">
        <v>146</v>
      </c>
      <c r="E120" s="227" t="s">
        <v>19</v>
      </c>
      <c r="F120" s="228" t="s">
        <v>195</v>
      </c>
      <c r="G120" s="226"/>
      <c r="H120" s="227" t="s">
        <v>19</v>
      </c>
      <c r="I120" s="229"/>
      <c r="J120" s="226"/>
      <c r="K120" s="226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146</v>
      </c>
      <c r="AU120" s="234" t="s">
        <v>82</v>
      </c>
      <c r="AV120" s="13" t="s">
        <v>80</v>
      </c>
      <c r="AW120" s="13" t="s">
        <v>33</v>
      </c>
      <c r="AX120" s="13" t="s">
        <v>72</v>
      </c>
      <c r="AY120" s="234" t="s">
        <v>123</v>
      </c>
    </row>
    <row r="121" s="14" customFormat="1">
      <c r="A121" s="14"/>
      <c r="B121" s="235"/>
      <c r="C121" s="236"/>
      <c r="D121" s="218" t="s">
        <v>146</v>
      </c>
      <c r="E121" s="237" t="s">
        <v>19</v>
      </c>
      <c r="F121" s="238" t="s">
        <v>208</v>
      </c>
      <c r="G121" s="236"/>
      <c r="H121" s="239">
        <v>2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146</v>
      </c>
      <c r="AU121" s="245" t="s">
        <v>82</v>
      </c>
      <c r="AV121" s="14" t="s">
        <v>82</v>
      </c>
      <c r="AW121" s="14" t="s">
        <v>33</v>
      </c>
      <c r="AX121" s="14" t="s">
        <v>72</v>
      </c>
      <c r="AY121" s="245" t="s">
        <v>123</v>
      </c>
    </row>
    <row r="122" s="15" customFormat="1">
      <c r="A122" s="15"/>
      <c r="B122" s="246"/>
      <c r="C122" s="247"/>
      <c r="D122" s="218" t="s">
        <v>146</v>
      </c>
      <c r="E122" s="248" t="s">
        <v>19</v>
      </c>
      <c r="F122" s="249" t="s">
        <v>148</v>
      </c>
      <c r="G122" s="247"/>
      <c r="H122" s="250">
        <v>2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6" t="s">
        <v>146</v>
      </c>
      <c r="AU122" s="256" t="s">
        <v>82</v>
      </c>
      <c r="AV122" s="15" t="s">
        <v>149</v>
      </c>
      <c r="AW122" s="15" t="s">
        <v>33</v>
      </c>
      <c r="AX122" s="15" t="s">
        <v>80</v>
      </c>
      <c r="AY122" s="256" t="s">
        <v>123</v>
      </c>
    </row>
    <row r="123" s="2" customFormat="1" ht="16.5" customHeight="1">
      <c r="A123" s="39"/>
      <c r="B123" s="40"/>
      <c r="C123" s="205" t="s">
        <v>164</v>
      </c>
      <c r="D123" s="205" t="s">
        <v>126</v>
      </c>
      <c r="E123" s="206" t="s">
        <v>219</v>
      </c>
      <c r="F123" s="207" t="s">
        <v>220</v>
      </c>
      <c r="G123" s="208" t="s">
        <v>191</v>
      </c>
      <c r="H123" s="209">
        <v>2</v>
      </c>
      <c r="I123" s="210"/>
      <c r="J123" s="211">
        <f>ROUND(I123*H123,2)</f>
        <v>0</v>
      </c>
      <c r="K123" s="207" t="s">
        <v>130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0.22</v>
      </c>
      <c r="T123" s="215">
        <f>S123*H123</f>
        <v>0.44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149</v>
      </c>
      <c r="AT123" s="216" t="s">
        <v>126</v>
      </c>
      <c r="AU123" s="216" t="s">
        <v>82</v>
      </c>
      <c r="AY123" s="18" t="s">
        <v>123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149</v>
      </c>
      <c r="BM123" s="216" t="s">
        <v>221</v>
      </c>
    </row>
    <row r="124" s="2" customFormat="1">
      <c r="A124" s="39"/>
      <c r="B124" s="40"/>
      <c r="C124" s="41"/>
      <c r="D124" s="218" t="s">
        <v>133</v>
      </c>
      <c r="E124" s="41"/>
      <c r="F124" s="219" t="s">
        <v>222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133</v>
      </c>
      <c r="AU124" s="18" t="s">
        <v>82</v>
      </c>
    </row>
    <row r="125" s="2" customFormat="1">
      <c r="A125" s="39"/>
      <c r="B125" s="40"/>
      <c r="C125" s="41"/>
      <c r="D125" s="223" t="s">
        <v>134</v>
      </c>
      <c r="E125" s="41"/>
      <c r="F125" s="224" t="s">
        <v>223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134</v>
      </c>
      <c r="AU125" s="18" t="s">
        <v>82</v>
      </c>
    </row>
    <row r="126" s="13" customFormat="1">
      <c r="A126" s="13"/>
      <c r="B126" s="225"/>
      <c r="C126" s="226"/>
      <c r="D126" s="218" t="s">
        <v>146</v>
      </c>
      <c r="E126" s="227" t="s">
        <v>19</v>
      </c>
      <c r="F126" s="228" t="s">
        <v>195</v>
      </c>
      <c r="G126" s="226"/>
      <c r="H126" s="227" t="s">
        <v>19</v>
      </c>
      <c r="I126" s="229"/>
      <c r="J126" s="226"/>
      <c r="K126" s="226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146</v>
      </c>
      <c r="AU126" s="234" t="s">
        <v>82</v>
      </c>
      <c r="AV126" s="13" t="s">
        <v>80</v>
      </c>
      <c r="AW126" s="13" t="s">
        <v>33</v>
      </c>
      <c r="AX126" s="13" t="s">
        <v>72</v>
      </c>
      <c r="AY126" s="234" t="s">
        <v>123</v>
      </c>
    </row>
    <row r="127" s="14" customFormat="1">
      <c r="A127" s="14"/>
      <c r="B127" s="235"/>
      <c r="C127" s="236"/>
      <c r="D127" s="218" t="s">
        <v>146</v>
      </c>
      <c r="E127" s="237" t="s">
        <v>19</v>
      </c>
      <c r="F127" s="238" t="s">
        <v>224</v>
      </c>
      <c r="G127" s="236"/>
      <c r="H127" s="239">
        <v>2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146</v>
      </c>
      <c r="AU127" s="245" t="s">
        <v>82</v>
      </c>
      <c r="AV127" s="14" t="s">
        <v>82</v>
      </c>
      <c r="AW127" s="14" t="s">
        <v>33</v>
      </c>
      <c r="AX127" s="14" t="s">
        <v>72</v>
      </c>
      <c r="AY127" s="245" t="s">
        <v>123</v>
      </c>
    </row>
    <row r="128" s="15" customFormat="1">
      <c r="A128" s="15"/>
      <c r="B128" s="246"/>
      <c r="C128" s="247"/>
      <c r="D128" s="218" t="s">
        <v>146</v>
      </c>
      <c r="E128" s="248" t="s">
        <v>19</v>
      </c>
      <c r="F128" s="249" t="s">
        <v>148</v>
      </c>
      <c r="G128" s="247"/>
      <c r="H128" s="250">
        <v>2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146</v>
      </c>
      <c r="AU128" s="256" t="s">
        <v>82</v>
      </c>
      <c r="AV128" s="15" t="s">
        <v>149</v>
      </c>
      <c r="AW128" s="15" t="s">
        <v>33</v>
      </c>
      <c r="AX128" s="15" t="s">
        <v>80</v>
      </c>
      <c r="AY128" s="256" t="s">
        <v>123</v>
      </c>
    </row>
    <row r="129" s="2" customFormat="1" ht="21.75" customHeight="1">
      <c r="A129" s="39"/>
      <c r="B129" s="40"/>
      <c r="C129" s="205" t="s">
        <v>169</v>
      </c>
      <c r="D129" s="205" t="s">
        <v>126</v>
      </c>
      <c r="E129" s="206" t="s">
        <v>225</v>
      </c>
      <c r="F129" s="207" t="s">
        <v>226</v>
      </c>
      <c r="G129" s="208" t="s">
        <v>191</v>
      </c>
      <c r="H129" s="209">
        <v>89</v>
      </c>
      <c r="I129" s="210"/>
      <c r="J129" s="211">
        <f>ROUND(I129*H129,2)</f>
        <v>0</v>
      </c>
      <c r="K129" s="207" t="s">
        <v>130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0.28999999999999998</v>
      </c>
      <c r="T129" s="215">
        <f>S129*H129</f>
        <v>25.809999999999999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149</v>
      </c>
      <c r="AT129" s="216" t="s">
        <v>126</v>
      </c>
      <c r="AU129" s="216" t="s">
        <v>82</v>
      </c>
      <c r="AY129" s="18" t="s">
        <v>123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149</v>
      </c>
      <c r="BM129" s="216" t="s">
        <v>227</v>
      </c>
    </row>
    <row r="130" s="2" customFormat="1">
      <c r="A130" s="39"/>
      <c r="B130" s="40"/>
      <c r="C130" s="41"/>
      <c r="D130" s="218" t="s">
        <v>133</v>
      </c>
      <c r="E130" s="41"/>
      <c r="F130" s="219" t="s">
        <v>228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133</v>
      </c>
      <c r="AU130" s="18" t="s">
        <v>82</v>
      </c>
    </row>
    <row r="131" s="2" customFormat="1">
      <c r="A131" s="39"/>
      <c r="B131" s="40"/>
      <c r="C131" s="41"/>
      <c r="D131" s="223" t="s">
        <v>134</v>
      </c>
      <c r="E131" s="41"/>
      <c r="F131" s="224" t="s">
        <v>229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134</v>
      </c>
      <c r="AU131" s="18" t="s">
        <v>82</v>
      </c>
    </row>
    <row r="132" s="13" customFormat="1">
      <c r="A132" s="13"/>
      <c r="B132" s="225"/>
      <c r="C132" s="226"/>
      <c r="D132" s="218" t="s">
        <v>146</v>
      </c>
      <c r="E132" s="227" t="s">
        <v>19</v>
      </c>
      <c r="F132" s="228" t="s">
        <v>195</v>
      </c>
      <c r="G132" s="226"/>
      <c r="H132" s="227" t="s">
        <v>19</v>
      </c>
      <c r="I132" s="229"/>
      <c r="J132" s="226"/>
      <c r="K132" s="226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146</v>
      </c>
      <c r="AU132" s="234" t="s">
        <v>82</v>
      </c>
      <c r="AV132" s="13" t="s">
        <v>80</v>
      </c>
      <c r="AW132" s="13" t="s">
        <v>33</v>
      </c>
      <c r="AX132" s="13" t="s">
        <v>72</v>
      </c>
      <c r="AY132" s="234" t="s">
        <v>123</v>
      </c>
    </row>
    <row r="133" s="14" customFormat="1">
      <c r="A133" s="14"/>
      <c r="B133" s="235"/>
      <c r="C133" s="236"/>
      <c r="D133" s="218" t="s">
        <v>146</v>
      </c>
      <c r="E133" s="237" t="s">
        <v>19</v>
      </c>
      <c r="F133" s="238" t="s">
        <v>230</v>
      </c>
      <c r="G133" s="236"/>
      <c r="H133" s="239">
        <v>89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5" t="s">
        <v>146</v>
      </c>
      <c r="AU133" s="245" t="s">
        <v>82</v>
      </c>
      <c r="AV133" s="14" t="s">
        <v>82</v>
      </c>
      <c r="AW133" s="14" t="s">
        <v>33</v>
      </c>
      <c r="AX133" s="14" t="s">
        <v>72</v>
      </c>
      <c r="AY133" s="245" t="s">
        <v>123</v>
      </c>
    </row>
    <row r="134" s="15" customFormat="1">
      <c r="A134" s="15"/>
      <c r="B134" s="246"/>
      <c r="C134" s="247"/>
      <c r="D134" s="218" t="s">
        <v>146</v>
      </c>
      <c r="E134" s="248" t="s">
        <v>19</v>
      </c>
      <c r="F134" s="249" t="s">
        <v>148</v>
      </c>
      <c r="G134" s="247"/>
      <c r="H134" s="250">
        <v>89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146</v>
      </c>
      <c r="AU134" s="256" t="s">
        <v>82</v>
      </c>
      <c r="AV134" s="15" t="s">
        <v>149</v>
      </c>
      <c r="AW134" s="15" t="s">
        <v>33</v>
      </c>
      <c r="AX134" s="15" t="s">
        <v>80</v>
      </c>
      <c r="AY134" s="256" t="s">
        <v>123</v>
      </c>
    </row>
    <row r="135" s="2" customFormat="1" ht="21.75" customHeight="1">
      <c r="A135" s="39"/>
      <c r="B135" s="40"/>
      <c r="C135" s="205" t="s">
        <v>231</v>
      </c>
      <c r="D135" s="205" t="s">
        <v>126</v>
      </c>
      <c r="E135" s="206" t="s">
        <v>232</v>
      </c>
      <c r="F135" s="207" t="s">
        <v>233</v>
      </c>
      <c r="G135" s="208" t="s">
        <v>191</v>
      </c>
      <c r="H135" s="209">
        <v>135</v>
      </c>
      <c r="I135" s="210"/>
      <c r="J135" s="211">
        <f>ROUND(I135*H135,2)</f>
        <v>0</v>
      </c>
      <c r="K135" s="207" t="s">
        <v>130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0.57999999999999996</v>
      </c>
      <c r="T135" s="215">
        <f>S135*H135</f>
        <v>78.299999999999997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149</v>
      </c>
      <c r="AT135" s="216" t="s">
        <v>126</v>
      </c>
      <c r="AU135" s="216" t="s">
        <v>82</v>
      </c>
      <c r="AY135" s="18" t="s">
        <v>123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149</v>
      </c>
      <c r="BM135" s="216" t="s">
        <v>234</v>
      </c>
    </row>
    <row r="136" s="2" customFormat="1">
      <c r="A136" s="39"/>
      <c r="B136" s="40"/>
      <c r="C136" s="41"/>
      <c r="D136" s="218" t="s">
        <v>133</v>
      </c>
      <c r="E136" s="41"/>
      <c r="F136" s="219" t="s">
        <v>235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133</v>
      </c>
      <c r="AU136" s="18" t="s">
        <v>82</v>
      </c>
    </row>
    <row r="137" s="2" customFormat="1">
      <c r="A137" s="39"/>
      <c r="B137" s="40"/>
      <c r="C137" s="41"/>
      <c r="D137" s="223" t="s">
        <v>134</v>
      </c>
      <c r="E137" s="41"/>
      <c r="F137" s="224" t="s">
        <v>236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134</v>
      </c>
      <c r="AU137" s="18" t="s">
        <v>82</v>
      </c>
    </row>
    <row r="138" s="13" customFormat="1">
      <c r="A138" s="13"/>
      <c r="B138" s="225"/>
      <c r="C138" s="226"/>
      <c r="D138" s="218" t="s">
        <v>146</v>
      </c>
      <c r="E138" s="227" t="s">
        <v>19</v>
      </c>
      <c r="F138" s="228" t="s">
        <v>195</v>
      </c>
      <c r="G138" s="226"/>
      <c r="H138" s="227" t="s">
        <v>19</v>
      </c>
      <c r="I138" s="229"/>
      <c r="J138" s="226"/>
      <c r="K138" s="226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146</v>
      </c>
      <c r="AU138" s="234" t="s">
        <v>82</v>
      </c>
      <c r="AV138" s="13" t="s">
        <v>80</v>
      </c>
      <c r="AW138" s="13" t="s">
        <v>33</v>
      </c>
      <c r="AX138" s="13" t="s">
        <v>72</v>
      </c>
      <c r="AY138" s="234" t="s">
        <v>123</v>
      </c>
    </row>
    <row r="139" s="14" customFormat="1">
      <c r="A139" s="14"/>
      <c r="B139" s="235"/>
      <c r="C139" s="236"/>
      <c r="D139" s="218" t="s">
        <v>146</v>
      </c>
      <c r="E139" s="237" t="s">
        <v>19</v>
      </c>
      <c r="F139" s="238" t="s">
        <v>237</v>
      </c>
      <c r="G139" s="236"/>
      <c r="H139" s="239">
        <v>135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146</v>
      </c>
      <c r="AU139" s="245" t="s">
        <v>82</v>
      </c>
      <c r="AV139" s="14" t="s">
        <v>82</v>
      </c>
      <c r="AW139" s="14" t="s">
        <v>33</v>
      </c>
      <c r="AX139" s="14" t="s">
        <v>72</v>
      </c>
      <c r="AY139" s="245" t="s">
        <v>123</v>
      </c>
    </row>
    <row r="140" s="15" customFormat="1">
      <c r="A140" s="15"/>
      <c r="B140" s="246"/>
      <c r="C140" s="247"/>
      <c r="D140" s="218" t="s">
        <v>146</v>
      </c>
      <c r="E140" s="248" t="s">
        <v>19</v>
      </c>
      <c r="F140" s="249" t="s">
        <v>148</v>
      </c>
      <c r="G140" s="247"/>
      <c r="H140" s="250">
        <v>135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6" t="s">
        <v>146</v>
      </c>
      <c r="AU140" s="256" t="s">
        <v>82</v>
      </c>
      <c r="AV140" s="15" t="s">
        <v>149</v>
      </c>
      <c r="AW140" s="15" t="s">
        <v>33</v>
      </c>
      <c r="AX140" s="15" t="s">
        <v>80</v>
      </c>
      <c r="AY140" s="256" t="s">
        <v>123</v>
      </c>
    </row>
    <row r="141" s="2" customFormat="1" ht="16.5" customHeight="1">
      <c r="A141" s="39"/>
      <c r="B141" s="40"/>
      <c r="C141" s="205" t="s">
        <v>238</v>
      </c>
      <c r="D141" s="205" t="s">
        <v>126</v>
      </c>
      <c r="E141" s="206" t="s">
        <v>239</v>
      </c>
      <c r="F141" s="207" t="s">
        <v>240</v>
      </c>
      <c r="G141" s="208" t="s">
        <v>191</v>
      </c>
      <c r="H141" s="209">
        <v>550</v>
      </c>
      <c r="I141" s="210"/>
      <c r="J141" s="211">
        <f>ROUND(I141*H141,2)</f>
        <v>0</v>
      </c>
      <c r="K141" s="207" t="s">
        <v>130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0.28999999999999998</v>
      </c>
      <c r="T141" s="215">
        <f>S141*H141</f>
        <v>159.5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149</v>
      </c>
      <c r="AT141" s="216" t="s">
        <v>126</v>
      </c>
      <c r="AU141" s="216" t="s">
        <v>82</v>
      </c>
      <c r="AY141" s="18" t="s">
        <v>123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149</v>
      </c>
      <c r="BM141" s="216" t="s">
        <v>241</v>
      </c>
    </row>
    <row r="142" s="2" customFormat="1">
      <c r="A142" s="39"/>
      <c r="B142" s="40"/>
      <c r="C142" s="41"/>
      <c r="D142" s="218" t="s">
        <v>133</v>
      </c>
      <c r="E142" s="41"/>
      <c r="F142" s="219" t="s">
        <v>242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133</v>
      </c>
      <c r="AU142" s="18" t="s">
        <v>82</v>
      </c>
    </row>
    <row r="143" s="2" customFormat="1">
      <c r="A143" s="39"/>
      <c r="B143" s="40"/>
      <c r="C143" s="41"/>
      <c r="D143" s="223" t="s">
        <v>134</v>
      </c>
      <c r="E143" s="41"/>
      <c r="F143" s="224" t="s">
        <v>243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134</v>
      </c>
      <c r="AU143" s="18" t="s">
        <v>82</v>
      </c>
    </row>
    <row r="144" s="13" customFormat="1">
      <c r="A144" s="13"/>
      <c r="B144" s="225"/>
      <c r="C144" s="226"/>
      <c r="D144" s="218" t="s">
        <v>146</v>
      </c>
      <c r="E144" s="227" t="s">
        <v>19</v>
      </c>
      <c r="F144" s="228" t="s">
        <v>195</v>
      </c>
      <c r="G144" s="226"/>
      <c r="H144" s="227" t="s">
        <v>19</v>
      </c>
      <c r="I144" s="229"/>
      <c r="J144" s="226"/>
      <c r="K144" s="226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146</v>
      </c>
      <c r="AU144" s="234" t="s">
        <v>82</v>
      </c>
      <c r="AV144" s="13" t="s">
        <v>80</v>
      </c>
      <c r="AW144" s="13" t="s">
        <v>33</v>
      </c>
      <c r="AX144" s="13" t="s">
        <v>72</v>
      </c>
      <c r="AY144" s="234" t="s">
        <v>123</v>
      </c>
    </row>
    <row r="145" s="14" customFormat="1">
      <c r="A145" s="14"/>
      <c r="B145" s="235"/>
      <c r="C145" s="236"/>
      <c r="D145" s="218" t="s">
        <v>146</v>
      </c>
      <c r="E145" s="237" t="s">
        <v>19</v>
      </c>
      <c r="F145" s="238" t="s">
        <v>244</v>
      </c>
      <c r="G145" s="236"/>
      <c r="H145" s="239">
        <v>550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146</v>
      </c>
      <c r="AU145" s="245" t="s">
        <v>82</v>
      </c>
      <c r="AV145" s="14" t="s">
        <v>82</v>
      </c>
      <c r="AW145" s="14" t="s">
        <v>33</v>
      </c>
      <c r="AX145" s="14" t="s">
        <v>72</v>
      </c>
      <c r="AY145" s="245" t="s">
        <v>123</v>
      </c>
    </row>
    <row r="146" s="15" customFormat="1">
      <c r="A146" s="15"/>
      <c r="B146" s="246"/>
      <c r="C146" s="247"/>
      <c r="D146" s="218" t="s">
        <v>146</v>
      </c>
      <c r="E146" s="248" t="s">
        <v>19</v>
      </c>
      <c r="F146" s="249" t="s">
        <v>148</v>
      </c>
      <c r="G146" s="247"/>
      <c r="H146" s="250">
        <v>550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6" t="s">
        <v>146</v>
      </c>
      <c r="AU146" s="256" t="s">
        <v>82</v>
      </c>
      <c r="AV146" s="15" t="s">
        <v>149</v>
      </c>
      <c r="AW146" s="15" t="s">
        <v>33</v>
      </c>
      <c r="AX146" s="15" t="s">
        <v>80</v>
      </c>
      <c r="AY146" s="256" t="s">
        <v>123</v>
      </c>
    </row>
    <row r="147" s="2" customFormat="1" ht="16.5" customHeight="1">
      <c r="A147" s="39"/>
      <c r="B147" s="40"/>
      <c r="C147" s="205" t="s">
        <v>245</v>
      </c>
      <c r="D147" s="205" t="s">
        <v>126</v>
      </c>
      <c r="E147" s="206" t="s">
        <v>246</v>
      </c>
      <c r="F147" s="207" t="s">
        <v>247</v>
      </c>
      <c r="G147" s="208" t="s">
        <v>191</v>
      </c>
      <c r="H147" s="209">
        <v>550</v>
      </c>
      <c r="I147" s="210"/>
      <c r="J147" s="211">
        <f>ROUND(I147*H147,2)</f>
        <v>0</v>
      </c>
      <c r="K147" s="207" t="s">
        <v>130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0.32500000000000001</v>
      </c>
      <c r="T147" s="215">
        <f>S147*H147</f>
        <v>178.75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149</v>
      </c>
      <c r="AT147" s="216" t="s">
        <v>126</v>
      </c>
      <c r="AU147" s="216" t="s">
        <v>82</v>
      </c>
      <c r="AY147" s="18" t="s">
        <v>123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149</v>
      </c>
      <c r="BM147" s="216" t="s">
        <v>248</v>
      </c>
    </row>
    <row r="148" s="2" customFormat="1">
      <c r="A148" s="39"/>
      <c r="B148" s="40"/>
      <c r="C148" s="41"/>
      <c r="D148" s="218" t="s">
        <v>133</v>
      </c>
      <c r="E148" s="41"/>
      <c r="F148" s="219" t="s">
        <v>249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133</v>
      </c>
      <c r="AU148" s="18" t="s">
        <v>82</v>
      </c>
    </row>
    <row r="149" s="2" customFormat="1">
      <c r="A149" s="39"/>
      <c r="B149" s="40"/>
      <c r="C149" s="41"/>
      <c r="D149" s="223" t="s">
        <v>134</v>
      </c>
      <c r="E149" s="41"/>
      <c r="F149" s="224" t="s">
        <v>250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134</v>
      </c>
      <c r="AU149" s="18" t="s">
        <v>82</v>
      </c>
    </row>
    <row r="150" s="13" customFormat="1">
      <c r="A150" s="13"/>
      <c r="B150" s="225"/>
      <c r="C150" s="226"/>
      <c r="D150" s="218" t="s">
        <v>146</v>
      </c>
      <c r="E150" s="227" t="s">
        <v>19</v>
      </c>
      <c r="F150" s="228" t="s">
        <v>195</v>
      </c>
      <c r="G150" s="226"/>
      <c r="H150" s="227" t="s">
        <v>19</v>
      </c>
      <c r="I150" s="229"/>
      <c r="J150" s="226"/>
      <c r="K150" s="226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146</v>
      </c>
      <c r="AU150" s="234" t="s">
        <v>82</v>
      </c>
      <c r="AV150" s="13" t="s">
        <v>80</v>
      </c>
      <c r="AW150" s="13" t="s">
        <v>33</v>
      </c>
      <c r="AX150" s="13" t="s">
        <v>72</v>
      </c>
      <c r="AY150" s="234" t="s">
        <v>123</v>
      </c>
    </row>
    <row r="151" s="14" customFormat="1">
      <c r="A151" s="14"/>
      <c r="B151" s="235"/>
      <c r="C151" s="236"/>
      <c r="D151" s="218" t="s">
        <v>146</v>
      </c>
      <c r="E151" s="237" t="s">
        <v>19</v>
      </c>
      <c r="F151" s="238" t="s">
        <v>244</v>
      </c>
      <c r="G151" s="236"/>
      <c r="H151" s="239">
        <v>550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5" t="s">
        <v>146</v>
      </c>
      <c r="AU151" s="245" t="s">
        <v>82</v>
      </c>
      <c r="AV151" s="14" t="s">
        <v>82</v>
      </c>
      <c r="AW151" s="14" t="s">
        <v>33</v>
      </c>
      <c r="AX151" s="14" t="s">
        <v>72</v>
      </c>
      <c r="AY151" s="245" t="s">
        <v>123</v>
      </c>
    </row>
    <row r="152" s="15" customFormat="1">
      <c r="A152" s="15"/>
      <c r="B152" s="246"/>
      <c r="C152" s="247"/>
      <c r="D152" s="218" t="s">
        <v>146</v>
      </c>
      <c r="E152" s="248" t="s">
        <v>19</v>
      </c>
      <c r="F152" s="249" t="s">
        <v>148</v>
      </c>
      <c r="G152" s="247"/>
      <c r="H152" s="250">
        <v>550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6" t="s">
        <v>146</v>
      </c>
      <c r="AU152" s="256" t="s">
        <v>82</v>
      </c>
      <c r="AV152" s="15" t="s">
        <v>149</v>
      </c>
      <c r="AW152" s="15" t="s">
        <v>33</v>
      </c>
      <c r="AX152" s="15" t="s">
        <v>80</v>
      </c>
      <c r="AY152" s="256" t="s">
        <v>123</v>
      </c>
    </row>
    <row r="153" s="2" customFormat="1" ht="16.5" customHeight="1">
      <c r="A153" s="39"/>
      <c r="B153" s="40"/>
      <c r="C153" s="205" t="s">
        <v>251</v>
      </c>
      <c r="D153" s="205" t="s">
        <v>126</v>
      </c>
      <c r="E153" s="206" t="s">
        <v>252</v>
      </c>
      <c r="F153" s="207" t="s">
        <v>253</v>
      </c>
      <c r="G153" s="208" t="s">
        <v>191</v>
      </c>
      <c r="H153" s="209">
        <v>550</v>
      </c>
      <c r="I153" s="210"/>
      <c r="J153" s="211">
        <f>ROUND(I153*H153,2)</f>
        <v>0</v>
      </c>
      <c r="K153" s="207" t="s">
        <v>130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0.22</v>
      </c>
      <c r="T153" s="215">
        <f>S153*H153</f>
        <v>121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149</v>
      </c>
      <c r="AT153" s="216" t="s">
        <v>126</v>
      </c>
      <c r="AU153" s="216" t="s">
        <v>82</v>
      </c>
      <c r="AY153" s="18" t="s">
        <v>123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149</v>
      </c>
      <c r="BM153" s="216" t="s">
        <v>254</v>
      </c>
    </row>
    <row r="154" s="2" customFormat="1">
      <c r="A154" s="39"/>
      <c r="B154" s="40"/>
      <c r="C154" s="41"/>
      <c r="D154" s="218" t="s">
        <v>133</v>
      </c>
      <c r="E154" s="41"/>
      <c r="F154" s="219" t="s">
        <v>255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133</v>
      </c>
      <c r="AU154" s="18" t="s">
        <v>82</v>
      </c>
    </row>
    <row r="155" s="2" customFormat="1">
      <c r="A155" s="39"/>
      <c r="B155" s="40"/>
      <c r="C155" s="41"/>
      <c r="D155" s="223" t="s">
        <v>134</v>
      </c>
      <c r="E155" s="41"/>
      <c r="F155" s="224" t="s">
        <v>256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134</v>
      </c>
      <c r="AU155" s="18" t="s">
        <v>82</v>
      </c>
    </row>
    <row r="156" s="13" customFormat="1">
      <c r="A156" s="13"/>
      <c r="B156" s="225"/>
      <c r="C156" s="226"/>
      <c r="D156" s="218" t="s">
        <v>146</v>
      </c>
      <c r="E156" s="227" t="s">
        <v>19</v>
      </c>
      <c r="F156" s="228" t="s">
        <v>195</v>
      </c>
      <c r="G156" s="226"/>
      <c r="H156" s="227" t="s">
        <v>19</v>
      </c>
      <c r="I156" s="229"/>
      <c r="J156" s="226"/>
      <c r="K156" s="226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146</v>
      </c>
      <c r="AU156" s="234" t="s">
        <v>82</v>
      </c>
      <c r="AV156" s="13" t="s">
        <v>80</v>
      </c>
      <c r="AW156" s="13" t="s">
        <v>33</v>
      </c>
      <c r="AX156" s="13" t="s">
        <v>72</v>
      </c>
      <c r="AY156" s="234" t="s">
        <v>123</v>
      </c>
    </row>
    <row r="157" s="14" customFormat="1">
      <c r="A157" s="14"/>
      <c r="B157" s="235"/>
      <c r="C157" s="236"/>
      <c r="D157" s="218" t="s">
        <v>146</v>
      </c>
      <c r="E157" s="237" t="s">
        <v>19</v>
      </c>
      <c r="F157" s="238" t="s">
        <v>257</v>
      </c>
      <c r="G157" s="236"/>
      <c r="H157" s="239">
        <v>550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146</v>
      </c>
      <c r="AU157" s="245" t="s">
        <v>82</v>
      </c>
      <c r="AV157" s="14" t="s">
        <v>82</v>
      </c>
      <c r="AW157" s="14" t="s">
        <v>33</v>
      </c>
      <c r="AX157" s="14" t="s">
        <v>72</v>
      </c>
      <c r="AY157" s="245" t="s">
        <v>123</v>
      </c>
    </row>
    <row r="158" s="15" customFormat="1">
      <c r="A158" s="15"/>
      <c r="B158" s="246"/>
      <c r="C158" s="247"/>
      <c r="D158" s="218" t="s">
        <v>146</v>
      </c>
      <c r="E158" s="248" t="s">
        <v>19</v>
      </c>
      <c r="F158" s="249" t="s">
        <v>148</v>
      </c>
      <c r="G158" s="247"/>
      <c r="H158" s="250">
        <v>550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6" t="s">
        <v>146</v>
      </c>
      <c r="AU158" s="256" t="s">
        <v>82</v>
      </c>
      <c r="AV158" s="15" t="s">
        <v>149</v>
      </c>
      <c r="AW158" s="15" t="s">
        <v>33</v>
      </c>
      <c r="AX158" s="15" t="s">
        <v>80</v>
      </c>
      <c r="AY158" s="256" t="s">
        <v>123</v>
      </c>
    </row>
    <row r="159" s="2" customFormat="1" ht="16.5" customHeight="1">
      <c r="A159" s="39"/>
      <c r="B159" s="40"/>
      <c r="C159" s="205" t="s">
        <v>258</v>
      </c>
      <c r="D159" s="205" t="s">
        <v>126</v>
      </c>
      <c r="E159" s="206" t="s">
        <v>259</v>
      </c>
      <c r="F159" s="207" t="s">
        <v>260</v>
      </c>
      <c r="G159" s="208" t="s">
        <v>261</v>
      </c>
      <c r="H159" s="209">
        <v>278</v>
      </c>
      <c r="I159" s="210"/>
      <c r="J159" s="211">
        <f>ROUND(I159*H159,2)</f>
        <v>0</v>
      </c>
      <c r="K159" s="207" t="s">
        <v>130</v>
      </c>
      <c r="L159" s="45"/>
      <c r="M159" s="212" t="s">
        <v>19</v>
      </c>
      <c r="N159" s="213" t="s">
        <v>43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0.20499999999999999</v>
      </c>
      <c r="T159" s="215">
        <f>S159*H159</f>
        <v>56.989999999999995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149</v>
      </c>
      <c r="AT159" s="216" t="s">
        <v>126</v>
      </c>
      <c r="AU159" s="216" t="s">
        <v>82</v>
      </c>
      <c r="AY159" s="18" t="s">
        <v>123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80</v>
      </c>
      <c r="BK159" s="217">
        <f>ROUND(I159*H159,2)</f>
        <v>0</v>
      </c>
      <c r="BL159" s="18" t="s">
        <v>149</v>
      </c>
      <c r="BM159" s="216" t="s">
        <v>262</v>
      </c>
    </row>
    <row r="160" s="2" customFormat="1">
      <c r="A160" s="39"/>
      <c r="B160" s="40"/>
      <c r="C160" s="41"/>
      <c r="D160" s="218" t="s">
        <v>133</v>
      </c>
      <c r="E160" s="41"/>
      <c r="F160" s="219" t="s">
        <v>263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133</v>
      </c>
      <c r="AU160" s="18" t="s">
        <v>82</v>
      </c>
    </row>
    <row r="161" s="2" customFormat="1">
      <c r="A161" s="39"/>
      <c r="B161" s="40"/>
      <c r="C161" s="41"/>
      <c r="D161" s="223" t="s">
        <v>134</v>
      </c>
      <c r="E161" s="41"/>
      <c r="F161" s="224" t="s">
        <v>264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134</v>
      </c>
      <c r="AU161" s="18" t="s">
        <v>82</v>
      </c>
    </row>
    <row r="162" s="13" customFormat="1">
      <c r="A162" s="13"/>
      <c r="B162" s="225"/>
      <c r="C162" s="226"/>
      <c r="D162" s="218" t="s">
        <v>146</v>
      </c>
      <c r="E162" s="227" t="s">
        <v>19</v>
      </c>
      <c r="F162" s="228" t="s">
        <v>195</v>
      </c>
      <c r="G162" s="226"/>
      <c r="H162" s="227" t="s">
        <v>19</v>
      </c>
      <c r="I162" s="229"/>
      <c r="J162" s="226"/>
      <c r="K162" s="226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146</v>
      </c>
      <c r="AU162" s="234" t="s">
        <v>82</v>
      </c>
      <c r="AV162" s="13" t="s">
        <v>80</v>
      </c>
      <c r="AW162" s="13" t="s">
        <v>33</v>
      </c>
      <c r="AX162" s="13" t="s">
        <v>72</v>
      </c>
      <c r="AY162" s="234" t="s">
        <v>123</v>
      </c>
    </row>
    <row r="163" s="14" customFormat="1">
      <c r="A163" s="14"/>
      <c r="B163" s="235"/>
      <c r="C163" s="236"/>
      <c r="D163" s="218" t="s">
        <v>146</v>
      </c>
      <c r="E163" s="237" t="s">
        <v>19</v>
      </c>
      <c r="F163" s="238" t="s">
        <v>265</v>
      </c>
      <c r="G163" s="236"/>
      <c r="H163" s="239">
        <v>230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146</v>
      </c>
      <c r="AU163" s="245" t="s">
        <v>82</v>
      </c>
      <c r="AV163" s="14" t="s">
        <v>82</v>
      </c>
      <c r="AW163" s="14" t="s">
        <v>33</v>
      </c>
      <c r="AX163" s="14" t="s">
        <v>72</v>
      </c>
      <c r="AY163" s="245" t="s">
        <v>123</v>
      </c>
    </row>
    <row r="164" s="14" customFormat="1">
      <c r="A164" s="14"/>
      <c r="B164" s="235"/>
      <c r="C164" s="236"/>
      <c r="D164" s="218" t="s">
        <v>146</v>
      </c>
      <c r="E164" s="237" t="s">
        <v>19</v>
      </c>
      <c r="F164" s="238" t="s">
        <v>266</v>
      </c>
      <c r="G164" s="236"/>
      <c r="H164" s="239">
        <v>48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146</v>
      </c>
      <c r="AU164" s="245" t="s">
        <v>82</v>
      </c>
      <c r="AV164" s="14" t="s">
        <v>82</v>
      </c>
      <c r="AW164" s="14" t="s">
        <v>33</v>
      </c>
      <c r="AX164" s="14" t="s">
        <v>72</v>
      </c>
      <c r="AY164" s="245" t="s">
        <v>123</v>
      </c>
    </row>
    <row r="165" s="15" customFormat="1">
      <c r="A165" s="15"/>
      <c r="B165" s="246"/>
      <c r="C165" s="247"/>
      <c r="D165" s="218" t="s">
        <v>146</v>
      </c>
      <c r="E165" s="248" t="s">
        <v>19</v>
      </c>
      <c r="F165" s="249" t="s">
        <v>148</v>
      </c>
      <c r="G165" s="247"/>
      <c r="H165" s="250">
        <v>278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6" t="s">
        <v>146</v>
      </c>
      <c r="AU165" s="256" t="s">
        <v>82</v>
      </c>
      <c r="AV165" s="15" t="s">
        <v>149</v>
      </c>
      <c r="AW165" s="15" t="s">
        <v>33</v>
      </c>
      <c r="AX165" s="15" t="s">
        <v>80</v>
      </c>
      <c r="AY165" s="256" t="s">
        <v>123</v>
      </c>
    </row>
    <row r="166" s="2" customFormat="1" ht="16.5" customHeight="1">
      <c r="A166" s="39"/>
      <c r="B166" s="40"/>
      <c r="C166" s="205" t="s">
        <v>267</v>
      </c>
      <c r="D166" s="205" t="s">
        <v>126</v>
      </c>
      <c r="E166" s="206" t="s">
        <v>268</v>
      </c>
      <c r="F166" s="207" t="s">
        <v>269</v>
      </c>
      <c r="G166" s="208" t="s">
        <v>191</v>
      </c>
      <c r="H166" s="209">
        <v>19</v>
      </c>
      <c r="I166" s="210"/>
      <c r="J166" s="211">
        <f>ROUND(I166*H166,2)</f>
        <v>0</v>
      </c>
      <c r="K166" s="207" t="s">
        <v>130</v>
      </c>
      <c r="L166" s="45"/>
      <c r="M166" s="212" t="s">
        <v>19</v>
      </c>
      <c r="N166" s="213" t="s">
        <v>43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149</v>
      </c>
      <c r="AT166" s="216" t="s">
        <v>126</v>
      </c>
      <c r="AU166" s="216" t="s">
        <v>82</v>
      </c>
      <c r="AY166" s="18" t="s">
        <v>123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80</v>
      </c>
      <c r="BK166" s="217">
        <f>ROUND(I166*H166,2)</f>
        <v>0</v>
      </c>
      <c r="BL166" s="18" t="s">
        <v>149</v>
      </c>
      <c r="BM166" s="216" t="s">
        <v>270</v>
      </c>
    </row>
    <row r="167" s="2" customFormat="1">
      <c r="A167" s="39"/>
      <c r="B167" s="40"/>
      <c r="C167" s="41"/>
      <c r="D167" s="218" t="s">
        <v>133</v>
      </c>
      <c r="E167" s="41"/>
      <c r="F167" s="219" t="s">
        <v>271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133</v>
      </c>
      <c r="AU167" s="18" t="s">
        <v>82</v>
      </c>
    </row>
    <row r="168" s="2" customFormat="1">
      <c r="A168" s="39"/>
      <c r="B168" s="40"/>
      <c r="C168" s="41"/>
      <c r="D168" s="223" t="s">
        <v>134</v>
      </c>
      <c r="E168" s="41"/>
      <c r="F168" s="224" t="s">
        <v>272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134</v>
      </c>
      <c r="AU168" s="18" t="s">
        <v>82</v>
      </c>
    </row>
    <row r="169" s="13" customFormat="1">
      <c r="A169" s="13"/>
      <c r="B169" s="225"/>
      <c r="C169" s="226"/>
      <c r="D169" s="218" t="s">
        <v>146</v>
      </c>
      <c r="E169" s="227" t="s">
        <v>19</v>
      </c>
      <c r="F169" s="228" t="s">
        <v>195</v>
      </c>
      <c r="G169" s="226"/>
      <c r="H169" s="227" t="s">
        <v>19</v>
      </c>
      <c r="I169" s="229"/>
      <c r="J169" s="226"/>
      <c r="K169" s="226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146</v>
      </c>
      <c r="AU169" s="234" t="s">
        <v>82</v>
      </c>
      <c r="AV169" s="13" t="s">
        <v>80</v>
      </c>
      <c r="AW169" s="13" t="s">
        <v>33</v>
      </c>
      <c r="AX169" s="13" t="s">
        <v>72</v>
      </c>
      <c r="AY169" s="234" t="s">
        <v>123</v>
      </c>
    </row>
    <row r="170" s="14" customFormat="1">
      <c r="A170" s="14"/>
      <c r="B170" s="235"/>
      <c r="C170" s="236"/>
      <c r="D170" s="218" t="s">
        <v>146</v>
      </c>
      <c r="E170" s="237" t="s">
        <v>19</v>
      </c>
      <c r="F170" s="238" t="s">
        <v>273</v>
      </c>
      <c r="G170" s="236"/>
      <c r="H170" s="239">
        <v>19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146</v>
      </c>
      <c r="AU170" s="245" t="s">
        <v>82</v>
      </c>
      <c r="AV170" s="14" t="s">
        <v>82</v>
      </c>
      <c r="AW170" s="14" t="s">
        <v>33</v>
      </c>
      <c r="AX170" s="14" t="s">
        <v>72</v>
      </c>
      <c r="AY170" s="245" t="s">
        <v>123</v>
      </c>
    </row>
    <row r="171" s="15" customFormat="1">
      <c r="A171" s="15"/>
      <c r="B171" s="246"/>
      <c r="C171" s="247"/>
      <c r="D171" s="218" t="s">
        <v>146</v>
      </c>
      <c r="E171" s="248" t="s">
        <v>19</v>
      </c>
      <c r="F171" s="249" t="s">
        <v>148</v>
      </c>
      <c r="G171" s="247"/>
      <c r="H171" s="250">
        <v>19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6" t="s">
        <v>146</v>
      </c>
      <c r="AU171" s="256" t="s">
        <v>82</v>
      </c>
      <c r="AV171" s="15" t="s">
        <v>149</v>
      </c>
      <c r="AW171" s="15" t="s">
        <v>33</v>
      </c>
      <c r="AX171" s="15" t="s">
        <v>80</v>
      </c>
      <c r="AY171" s="256" t="s">
        <v>123</v>
      </c>
    </row>
    <row r="172" s="2" customFormat="1" ht="16.5" customHeight="1">
      <c r="A172" s="39"/>
      <c r="B172" s="40"/>
      <c r="C172" s="205" t="s">
        <v>274</v>
      </c>
      <c r="D172" s="205" t="s">
        <v>126</v>
      </c>
      <c r="E172" s="206" t="s">
        <v>275</v>
      </c>
      <c r="F172" s="207" t="s">
        <v>276</v>
      </c>
      <c r="G172" s="208" t="s">
        <v>191</v>
      </c>
      <c r="H172" s="209">
        <v>1200</v>
      </c>
      <c r="I172" s="210"/>
      <c r="J172" s="211">
        <f>ROUND(I172*H172,2)</f>
        <v>0</v>
      </c>
      <c r="K172" s="207" t="s">
        <v>130</v>
      </c>
      <c r="L172" s="45"/>
      <c r="M172" s="212" t="s">
        <v>19</v>
      </c>
      <c r="N172" s="213" t="s">
        <v>43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149</v>
      </c>
      <c r="AT172" s="216" t="s">
        <v>126</v>
      </c>
      <c r="AU172" s="216" t="s">
        <v>82</v>
      </c>
      <c r="AY172" s="18" t="s">
        <v>123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80</v>
      </c>
      <c r="BK172" s="217">
        <f>ROUND(I172*H172,2)</f>
        <v>0</v>
      </c>
      <c r="BL172" s="18" t="s">
        <v>149</v>
      </c>
      <c r="BM172" s="216" t="s">
        <v>277</v>
      </c>
    </row>
    <row r="173" s="2" customFormat="1">
      <c r="A173" s="39"/>
      <c r="B173" s="40"/>
      <c r="C173" s="41"/>
      <c r="D173" s="218" t="s">
        <v>133</v>
      </c>
      <c r="E173" s="41"/>
      <c r="F173" s="219" t="s">
        <v>278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133</v>
      </c>
      <c r="AU173" s="18" t="s">
        <v>82</v>
      </c>
    </row>
    <row r="174" s="2" customFormat="1">
      <c r="A174" s="39"/>
      <c r="B174" s="40"/>
      <c r="C174" s="41"/>
      <c r="D174" s="223" t="s">
        <v>134</v>
      </c>
      <c r="E174" s="41"/>
      <c r="F174" s="224" t="s">
        <v>279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134</v>
      </c>
      <c r="AU174" s="18" t="s">
        <v>82</v>
      </c>
    </row>
    <row r="175" s="13" customFormat="1">
      <c r="A175" s="13"/>
      <c r="B175" s="225"/>
      <c r="C175" s="226"/>
      <c r="D175" s="218" t="s">
        <v>146</v>
      </c>
      <c r="E175" s="227" t="s">
        <v>19</v>
      </c>
      <c r="F175" s="228" t="s">
        <v>195</v>
      </c>
      <c r="G175" s="226"/>
      <c r="H175" s="227" t="s">
        <v>19</v>
      </c>
      <c r="I175" s="229"/>
      <c r="J175" s="226"/>
      <c r="K175" s="226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146</v>
      </c>
      <c r="AU175" s="234" t="s">
        <v>82</v>
      </c>
      <c r="AV175" s="13" t="s">
        <v>80</v>
      </c>
      <c r="AW175" s="13" t="s">
        <v>33</v>
      </c>
      <c r="AX175" s="13" t="s">
        <v>72</v>
      </c>
      <c r="AY175" s="234" t="s">
        <v>123</v>
      </c>
    </row>
    <row r="176" s="14" customFormat="1">
      <c r="A176" s="14"/>
      <c r="B176" s="235"/>
      <c r="C176" s="236"/>
      <c r="D176" s="218" t="s">
        <v>146</v>
      </c>
      <c r="E176" s="237" t="s">
        <v>19</v>
      </c>
      <c r="F176" s="238" t="s">
        <v>280</v>
      </c>
      <c r="G176" s="236"/>
      <c r="H176" s="239">
        <v>1200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146</v>
      </c>
      <c r="AU176" s="245" t="s">
        <v>82</v>
      </c>
      <c r="AV176" s="14" t="s">
        <v>82</v>
      </c>
      <c r="AW176" s="14" t="s">
        <v>33</v>
      </c>
      <c r="AX176" s="14" t="s">
        <v>72</v>
      </c>
      <c r="AY176" s="245" t="s">
        <v>123</v>
      </c>
    </row>
    <row r="177" s="15" customFormat="1">
      <c r="A177" s="15"/>
      <c r="B177" s="246"/>
      <c r="C177" s="247"/>
      <c r="D177" s="218" t="s">
        <v>146</v>
      </c>
      <c r="E177" s="248" t="s">
        <v>19</v>
      </c>
      <c r="F177" s="249" t="s">
        <v>148</v>
      </c>
      <c r="G177" s="247"/>
      <c r="H177" s="250">
        <v>1200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6" t="s">
        <v>146</v>
      </c>
      <c r="AU177" s="256" t="s">
        <v>82</v>
      </c>
      <c r="AV177" s="15" t="s">
        <v>149</v>
      </c>
      <c r="AW177" s="15" t="s">
        <v>33</v>
      </c>
      <c r="AX177" s="15" t="s">
        <v>80</v>
      </c>
      <c r="AY177" s="256" t="s">
        <v>123</v>
      </c>
    </row>
    <row r="178" s="2" customFormat="1" ht="16.5" customHeight="1">
      <c r="A178" s="39"/>
      <c r="B178" s="40"/>
      <c r="C178" s="205" t="s">
        <v>8</v>
      </c>
      <c r="D178" s="205" t="s">
        <v>126</v>
      </c>
      <c r="E178" s="206" t="s">
        <v>281</v>
      </c>
      <c r="F178" s="207" t="s">
        <v>282</v>
      </c>
      <c r="G178" s="208" t="s">
        <v>283</v>
      </c>
      <c r="H178" s="209">
        <v>53.399999999999999</v>
      </c>
      <c r="I178" s="210"/>
      <c r="J178" s="211">
        <f>ROUND(I178*H178,2)</f>
        <v>0</v>
      </c>
      <c r="K178" s="207" t="s">
        <v>130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149</v>
      </c>
      <c r="AT178" s="216" t="s">
        <v>126</v>
      </c>
      <c r="AU178" s="216" t="s">
        <v>82</v>
      </c>
      <c r="AY178" s="18" t="s">
        <v>123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149</v>
      </c>
      <c r="BM178" s="216" t="s">
        <v>284</v>
      </c>
    </row>
    <row r="179" s="2" customFormat="1">
      <c r="A179" s="39"/>
      <c r="B179" s="40"/>
      <c r="C179" s="41"/>
      <c r="D179" s="218" t="s">
        <v>133</v>
      </c>
      <c r="E179" s="41"/>
      <c r="F179" s="219" t="s">
        <v>285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133</v>
      </c>
      <c r="AU179" s="18" t="s">
        <v>82</v>
      </c>
    </row>
    <row r="180" s="2" customFormat="1">
      <c r="A180" s="39"/>
      <c r="B180" s="40"/>
      <c r="C180" s="41"/>
      <c r="D180" s="223" t="s">
        <v>134</v>
      </c>
      <c r="E180" s="41"/>
      <c r="F180" s="224" t="s">
        <v>286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134</v>
      </c>
      <c r="AU180" s="18" t="s">
        <v>82</v>
      </c>
    </row>
    <row r="181" s="13" customFormat="1">
      <c r="A181" s="13"/>
      <c r="B181" s="225"/>
      <c r="C181" s="226"/>
      <c r="D181" s="218" t="s">
        <v>146</v>
      </c>
      <c r="E181" s="227" t="s">
        <v>19</v>
      </c>
      <c r="F181" s="228" t="s">
        <v>195</v>
      </c>
      <c r="G181" s="226"/>
      <c r="H181" s="227" t="s">
        <v>19</v>
      </c>
      <c r="I181" s="229"/>
      <c r="J181" s="226"/>
      <c r="K181" s="226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146</v>
      </c>
      <c r="AU181" s="234" t="s">
        <v>82</v>
      </c>
      <c r="AV181" s="13" t="s">
        <v>80</v>
      </c>
      <c r="AW181" s="13" t="s">
        <v>33</v>
      </c>
      <c r="AX181" s="13" t="s">
        <v>72</v>
      </c>
      <c r="AY181" s="234" t="s">
        <v>123</v>
      </c>
    </row>
    <row r="182" s="14" customFormat="1">
      <c r="A182" s="14"/>
      <c r="B182" s="235"/>
      <c r="C182" s="236"/>
      <c r="D182" s="218" t="s">
        <v>146</v>
      </c>
      <c r="E182" s="237" t="s">
        <v>19</v>
      </c>
      <c r="F182" s="238" t="s">
        <v>287</v>
      </c>
      <c r="G182" s="236"/>
      <c r="H182" s="239">
        <v>53.399999999999999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5" t="s">
        <v>146</v>
      </c>
      <c r="AU182" s="245" t="s">
        <v>82</v>
      </c>
      <c r="AV182" s="14" t="s">
        <v>82</v>
      </c>
      <c r="AW182" s="14" t="s">
        <v>33</v>
      </c>
      <c r="AX182" s="14" t="s">
        <v>72</v>
      </c>
      <c r="AY182" s="245" t="s">
        <v>123</v>
      </c>
    </row>
    <row r="183" s="15" customFormat="1">
      <c r="A183" s="15"/>
      <c r="B183" s="246"/>
      <c r="C183" s="247"/>
      <c r="D183" s="218" t="s">
        <v>146</v>
      </c>
      <c r="E183" s="248" t="s">
        <v>19</v>
      </c>
      <c r="F183" s="249" t="s">
        <v>148</v>
      </c>
      <c r="G183" s="247"/>
      <c r="H183" s="250">
        <v>53.399999999999999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6" t="s">
        <v>146</v>
      </c>
      <c r="AU183" s="256" t="s">
        <v>82</v>
      </c>
      <c r="AV183" s="15" t="s">
        <v>149</v>
      </c>
      <c r="AW183" s="15" t="s">
        <v>33</v>
      </c>
      <c r="AX183" s="15" t="s">
        <v>80</v>
      </c>
      <c r="AY183" s="256" t="s">
        <v>123</v>
      </c>
    </row>
    <row r="184" s="2" customFormat="1" ht="16.5" customHeight="1">
      <c r="A184" s="39"/>
      <c r="B184" s="40"/>
      <c r="C184" s="205" t="s">
        <v>288</v>
      </c>
      <c r="D184" s="205" t="s">
        <v>126</v>
      </c>
      <c r="E184" s="206" t="s">
        <v>289</v>
      </c>
      <c r="F184" s="207" t="s">
        <v>290</v>
      </c>
      <c r="G184" s="208" t="s">
        <v>283</v>
      </c>
      <c r="H184" s="209">
        <v>600</v>
      </c>
      <c r="I184" s="210"/>
      <c r="J184" s="211">
        <f>ROUND(I184*H184,2)</f>
        <v>0</v>
      </c>
      <c r="K184" s="207" t="s">
        <v>130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149</v>
      </c>
      <c r="AT184" s="216" t="s">
        <v>126</v>
      </c>
      <c r="AU184" s="216" t="s">
        <v>82</v>
      </c>
      <c r="AY184" s="18" t="s">
        <v>123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149</v>
      </c>
      <c r="BM184" s="216" t="s">
        <v>291</v>
      </c>
    </row>
    <row r="185" s="2" customFormat="1">
      <c r="A185" s="39"/>
      <c r="B185" s="40"/>
      <c r="C185" s="41"/>
      <c r="D185" s="218" t="s">
        <v>133</v>
      </c>
      <c r="E185" s="41"/>
      <c r="F185" s="219" t="s">
        <v>292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133</v>
      </c>
      <c r="AU185" s="18" t="s">
        <v>82</v>
      </c>
    </row>
    <row r="186" s="2" customFormat="1">
      <c r="A186" s="39"/>
      <c r="B186" s="40"/>
      <c r="C186" s="41"/>
      <c r="D186" s="223" t="s">
        <v>134</v>
      </c>
      <c r="E186" s="41"/>
      <c r="F186" s="224" t="s">
        <v>293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134</v>
      </c>
      <c r="AU186" s="18" t="s">
        <v>82</v>
      </c>
    </row>
    <row r="187" s="13" customFormat="1">
      <c r="A187" s="13"/>
      <c r="B187" s="225"/>
      <c r="C187" s="226"/>
      <c r="D187" s="218" t="s">
        <v>146</v>
      </c>
      <c r="E187" s="227" t="s">
        <v>19</v>
      </c>
      <c r="F187" s="228" t="s">
        <v>195</v>
      </c>
      <c r="G187" s="226"/>
      <c r="H187" s="227" t="s">
        <v>19</v>
      </c>
      <c r="I187" s="229"/>
      <c r="J187" s="226"/>
      <c r="K187" s="226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146</v>
      </c>
      <c r="AU187" s="234" t="s">
        <v>82</v>
      </c>
      <c r="AV187" s="13" t="s">
        <v>80</v>
      </c>
      <c r="AW187" s="13" t="s">
        <v>33</v>
      </c>
      <c r="AX187" s="13" t="s">
        <v>72</v>
      </c>
      <c r="AY187" s="234" t="s">
        <v>123</v>
      </c>
    </row>
    <row r="188" s="14" customFormat="1">
      <c r="A188" s="14"/>
      <c r="B188" s="235"/>
      <c r="C188" s="236"/>
      <c r="D188" s="218" t="s">
        <v>146</v>
      </c>
      <c r="E188" s="237" t="s">
        <v>19</v>
      </c>
      <c r="F188" s="238" t="s">
        <v>294</v>
      </c>
      <c r="G188" s="236"/>
      <c r="H188" s="239">
        <v>600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146</v>
      </c>
      <c r="AU188" s="245" t="s">
        <v>82</v>
      </c>
      <c r="AV188" s="14" t="s">
        <v>82</v>
      </c>
      <c r="AW188" s="14" t="s">
        <v>33</v>
      </c>
      <c r="AX188" s="14" t="s">
        <v>72</v>
      </c>
      <c r="AY188" s="245" t="s">
        <v>123</v>
      </c>
    </row>
    <row r="189" s="15" customFormat="1">
      <c r="A189" s="15"/>
      <c r="B189" s="246"/>
      <c r="C189" s="247"/>
      <c r="D189" s="218" t="s">
        <v>146</v>
      </c>
      <c r="E189" s="248" t="s">
        <v>19</v>
      </c>
      <c r="F189" s="249" t="s">
        <v>148</v>
      </c>
      <c r="G189" s="247"/>
      <c r="H189" s="250">
        <v>600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6" t="s">
        <v>146</v>
      </c>
      <c r="AU189" s="256" t="s">
        <v>82</v>
      </c>
      <c r="AV189" s="15" t="s">
        <v>149</v>
      </c>
      <c r="AW189" s="15" t="s">
        <v>33</v>
      </c>
      <c r="AX189" s="15" t="s">
        <v>80</v>
      </c>
      <c r="AY189" s="256" t="s">
        <v>123</v>
      </c>
    </row>
    <row r="190" s="2" customFormat="1" ht="21.75" customHeight="1">
      <c r="A190" s="39"/>
      <c r="B190" s="40"/>
      <c r="C190" s="205" t="s">
        <v>295</v>
      </c>
      <c r="D190" s="205" t="s">
        <v>126</v>
      </c>
      <c r="E190" s="206" t="s">
        <v>296</v>
      </c>
      <c r="F190" s="207" t="s">
        <v>297</v>
      </c>
      <c r="G190" s="208" t="s">
        <v>283</v>
      </c>
      <c r="H190" s="209">
        <v>10.25</v>
      </c>
      <c r="I190" s="210"/>
      <c r="J190" s="211">
        <f>ROUND(I190*H190,2)</f>
        <v>0</v>
      </c>
      <c r="K190" s="207" t="s">
        <v>130</v>
      </c>
      <c r="L190" s="45"/>
      <c r="M190" s="212" t="s">
        <v>19</v>
      </c>
      <c r="N190" s="213" t="s">
        <v>43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149</v>
      </c>
      <c r="AT190" s="216" t="s">
        <v>126</v>
      </c>
      <c r="AU190" s="216" t="s">
        <v>82</v>
      </c>
      <c r="AY190" s="18" t="s">
        <v>123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80</v>
      </c>
      <c r="BK190" s="217">
        <f>ROUND(I190*H190,2)</f>
        <v>0</v>
      </c>
      <c r="BL190" s="18" t="s">
        <v>149</v>
      </c>
      <c r="BM190" s="216" t="s">
        <v>298</v>
      </c>
    </row>
    <row r="191" s="2" customFormat="1">
      <c r="A191" s="39"/>
      <c r="B191" s="40"/>
      <c r="C191" s="41"/>
      <c r="D191" s="218" t="s">
        <v>133</v>
      </c>
      <c r="E191" s="41"/>
      <c r="F191" s="219" t="s">
        <v>299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133</v>
      </c>
      <c r="AU191" s="18" t="s">
        <v>82</v>
      </c>
    </row>
    <row r="192" s="2" customFormat="1">
      <c r="A192" s="39"/>
      <c r="B192" s="40"/>
      <c r="C192" s="41"/>
      <c r="D192" s="223" t="s">
        <v>134</v>
      </c>
      <c r="E192" s="41"/>
      <c r="F192" s="224" t="s">
        <v>300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134</v>
      </c>
      <c r="AU192" s="18" t="s">
        <v>82</v>
      </c>
    </row>
    <row r="193" s="13" customFormat="1">
      <c r="A193" s="13"/>
      <c r="B193" s="225"/>
      <c r="C193" s="226"/>
      <c r="D193" s="218" t="s">
        <v>146</v>
      </c>
      <c r="E193" s="227" t="s">
        <v>19</v>
      </c>
      <c r="F193" s="228" t="s">
        <v>195</v>
      </c>
      <c r="G193" s="226"/>
      <c r="H193" s="227" t="s">
        <v>19</v>
      </c>
      <c r="I193" s="229"/>
      <c r="J193" s="226"/>
      <c r="K193" s="226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146</v>
      </c>
      <c r="AU193" s="234" t="s">
        <v>82</v>
      </c>
      <c r="AV193" s="13" t="s">
        <v>80</v>
      </c>
      <c r="AW193" s="13" t="s">
        <v>33</v>
      </c>
      <c r="AX193" s="13" t="s">
        <v>72</v>
      </c>
      <c r="AY193" s="234" t="s">
        <v>123</v>
      </c>
    </row>
    <row r="194" s="13" customFormat="1">
      <c r="A194" s="13"/>
      <c r="B194" s="225"/>
      <c r="C194" s="226"/>
      <c r="D194" s="218" t="s">
        <v>146</v>
      </c>
      <c r="E194" s="227" t="s">
        <v>19</v>
      </c>
      <c r="F194" s="228" t="s">
        <v>301</v>
      </c>
      <c r="G194" s="226"/>
      <c r="H194" s="227" t="s">
        <v>19</v>
      </c>
      <c r="I194" s="229"/>
      <c r="J194" s="226"/>
      <c r="K194" s="226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146</v>
      </c>
      <c r="AU194" s="234" t="s">
        <v>82</v>
      </c>
      <c r="AV194" s="13" t="s">
        <v>80</v>
      </c>
      <c r="AW194" s="13" t="s">
        <v>33</v>
      </c>
      <c r="AX194" s="13" t="s">
        <v>72</v>
      </c>
      <c r="AY194" s="234" t="s">
        <v>123</v>
      </c>
    </row>
    <row r="195" s="14" customFormat="1">
      <c r="A195" s="14"/>
      <c r="B195" s="235"/>
      <c r="C195" s="236"/>
      <c r="D195" s="218" t="s">
        <v>146</v>
      </c>
      <c r="E195" s="237" t="s">
        <v>19</v>
      </c>
      <c r="F195" s="238" t="s">
        <v>302</v>
      </c>
      <c r="G195" s="236"/>
      <c r="H195" s="239">
        <v>9.5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146</v>
      </c>
      <c r="AU195" s="245" t="s">
        <v>82</v>
      </c>
      <c r="AV195" s="14" t="s">
        <v>82</v>
      </c>
      <c r="AW195" s="14" t="s">
        <v>33</v>
      </c>
      <c r="AX195" s="14" t="s">
        <v>72</v>
      </c>
      <c r="AY195" s="245" t="s">
        <v>123</v>
      </c>
    </row>
    <row r="196" s="14" customFormat="1">
      <c r="A196" s="14"/>
      <c r="B196" s="235"/>
      <c r="C196" s="236"/>
      <c r="D196" s="218" t="s">
        <v>146</v>
      </c>
      <c r="E196" s="237" t="s">
        <v>19</v>
      </c>
      <c r="F196" s="238" t="s">
        <v>303</v>
      </c>
      <c r="G196" s="236"/>
      <c r="H196" s="239">
        <v>0.59999999999999998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146</v>
      </c>
      <c r="AU196" s="245" t="s">
        <v>82</v>
      </c>
      <c r="AV196" s="14" t="s">
        <v>82</v>
      </c>
      <c r="AW196" s="14" t="s">
        <v>33</v>
      </c>
      <c r="AX196" s="14" t="s">
        <v>72</v>
      </c>
      <c r="AY196" s="245" t="s">
        <v>123</v>
      </c>
    </row>
    <row r="197" s="14" customFormat="1">
      <c r="A197" s="14"/>
      <c r="B197" s="235"/>
      <c r="C197" s="236"/>
      <c r="D197" s="218" t="s">
        <v>146</v>
      </c>
      <c r="E197" s="237" t="s">
        <v>19</v>
      </c>
      <c r="F197" s="238" t="s">
        <v>304</v>
      </c>
      <c r="G197" s="236"/>
      <c r="H197" s="239">
        <v>0.14999999999999999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146</v>
      </c>
      <c r="AU197" s="245" t="s">
        <v>82</v>
      </c>
      <c r="AV197" s="14" t="s">
        <v>82</v>
      </c>
      <c r="AW197" s="14" t="s">
        <v>33</v>
      </c>
      <c r="AX197" s="14" t="s">
        <v>72</v>
      </c>
      <c r="AY197" s="245" t="s">
        <v>123</v>
      </c>
    </row>
    <row r="198" s="15" customFormat="1">
      <c r="A198" s="15"/>
      <c r="B198" s="246"/>
      <c r="C198" s="247"/>
      <c r="D198" s="218" t="s">
        <v>146</v>
      </c>
      <c r="E198" s="248" t="s">
        <v>19</v>
      </c>
      <c r="F198" s="249" t="s">
        <v>148</v>
      </c>
      <c r="G198" s="247"/>
      <c r="H198" s="250">
        <v>10.25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6" t="s">
        <v>146</v>
      </c>
      <c r="AU198" s="256" t="s">
        <v>82</v>
      </c>
      <c r="AV198" s="15" t="s">
        <v>149</v>
      </c>
      <c r="AW198" s="15" t="s">
        <v>33</v>
      </c>
      <c r="AX198" s="15" t="s">
        <v>80</v>
      </c>
      <c r="AY198" s="256" t="s">
        <v>123</v>
      </c>
    </row>
    <row r="199" s="2" customFormat="1" ht="21.75" customHeight="1">
      <c r="A199" s="39"/>
      <c r="B199" s="40"/>
      <c r="C199" s="205" t="s">
        <v>305</v>
      </c>
      <c r="D199" s="205" t="s">
        <v>126</v>
      </c>
      <c r="E199" s="206" t="s">
        <v>306</v>
      </c>
      <c r="F199" s="207" t="s">
        <v>307</v>
      </c>
      <c r="G199" s="208" t="s">
        <v>283</v>
      </c>
      <c r="H199" s="209">
        <v>6</v>
      </c>
      <c r="I199" s="210"/>
      <c r="J199" s="211">
        <f>ROUND(I199*H199,2)</f>
        <v>0</v>
      </c>
      <c r="K199" s="207" t="s">
        <v>130</v>
      </c>
      <c r="L199" s="45"/>
      <c r="M199" s="212" t="s">
        <v>19</v>
      </c>
      <c r="N199" s="213" t="s">
        <v>43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149</v>
      </c>
      <c r="AT199" s="216" t="s">
        <v>126</v>
      </c>
      <c r="AU199" s="216" t="s">
        <v>82</v>
      </c>
      <c r="AY199" s="18" t="s">
        <v>123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80</v>
      </c>
      <c r="BK199" s="217">
        <f>ROUND(I199*H199,2)</f>
        <v>0</v>
      </c>
      <c r="BL199" s="18" t="s">
        <v>149</v>
      </c>
      <c r="BM199" s="216" t="s">
        <v>308</v>
      </c>
    </row>
    <row r="200" s="2" customFormat="1">
      <c r="A200" s="39"/>
      <c r="B200" s="40"/>
      <c r="C200" s="41"/>
      <c r="D200" s="218" t="s">
        <v>133</v>
      </c>
      <c r="E200" s="41"/>
      <c r="F200" s="219" t="s">
        <v>309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133</v>
      </c>
      <c r="AU200" s="18" t="s">
        <v>82</v>
      </c>
    </row>
    <row r="201" s="2" customFormat="1">
      <c r="A201" s="39"/>
      <c r="B201" s="40"/>
      <c r="C201" s="41"/>
      <c r="D201" s="223" t="s">
        <v>134</v>
      </c>
      <c r="E201" s="41"/>
      <c r="F201" s="224" t="s">
        <v>310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134</v>
      </c>
      <c r="AU201" s="18" t="s">
        <v>82</v>
      </c>
    </row>
    <row r="202" s="13" customFormat="1">
      <c r="A202" s="13"/>
      <c r="B202" s="225"/>
      <c r="C202" s="226"/>
      <c r="D202" s="218" t="s">
        <v>146</v>
      </c>
      <c r="E202" s="227" t="s">
        <v>19</v>
      </c>
      <c r="F202" s="228" t="s">
        <v>195</v>
      </c>
      <c r="G202" s="226"/>
      <c r="H202" s="227" t="s">
        <v>19</v>
      </c>
      <c r="I202" s="229"/>
      <c r="J202" s="226"/>
      <c r="K202" s="226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146</v>
      </c>
      <c r="AU202" s="234" t="s">
        <v>82</v>
      </c>
      <c r="AV202" s="13" t="s">
        <v>80</v>
      </c>
      <c r="AW202" s="13" t="s">
        <v>33</v>
      </c>
      <c r="AX202" s="13" t="s">
        <v>72</v>
      </c>
      <c r="AY202" s="234" t="s">
        <v>123</v>
      </c>
    </row>
    <row r="203" s="14" customFormat="1">
      <c r="A203" s="14"/>
      <c r="B203" s="235"/>
      <c r="C203" s="236"/>
      <c r="D203" s="218" t="s">
        <v>146</v>
      </c>
      <c r="E203" s="237" t="s">
        <v>19</v>
      </c>
      <c r="F203" s="238" t="s">
        <v>311</v>
      </c>
      <c r="G203" s="236"/>
      <c r="H203" s="239">
        <v>6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146</v>
      </c>
      <c r="AU203" s="245" t="s">
        <v>82</v>
      </c>
      <c r="AV203" s="14" t="s">
        <v>82</v>
      </c>
      <c r="AW203" s="14" t="s">
        <v>33</v>
      </c>
      <c r="AX203" s="14" t="s">
        <v>72</v>
      </c>
      <c r="AY203" s="245" t="s">
        <v>123</v>
      </c>
    </row>
    <row r="204" s="15" customFormat="1">
      <c r="A204" s="15"/>
      <c r="B204" s="246"/>
      <c r="C204" s="247"/>
      <c r="D204" s="218" t="s">
        <v>146</v>
      </c>
      <c r="E204" s="248" t="s">
        <v>19</v>
      </c>
      <c r="F204" s="249" t="s">
        <v>148</v>
      </c>
      <c r="G204" s="247"/>
      <c r="H204" s="250">
        <v>6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6" t="s">
        <v>146</v>
      </c>
      <c r="AU204" s="256" t="s">
        <v>82</v>
      </c>
      <c r="AV204" s="15" t="s">
        <v>149</v>
      </c>
      <c r="AW204" s="15" t="s">
        <v>33</v>
      </c>
      <c r="AX204" s="15" t="s">
        <v>80</v>
      </c>
      <c r="AY204" s="256" t="s">
        <v>123</v>
      </c>
    </row>
    <row r="205" s="2" customFormat="1" ht="21.75" customHeight="1">
      <c r="A205" s="39"/>
      <c r="B205" s="40"/>
      <c r="C205" s="205" t="s">
        <v>312</v>
      </c>
      <c r="D205" s="205" t="s">
        <v>126</v>
      </c>
      <c r="E205" s="206" t="s">
        <v>313</v>
      </c>
      <c r="F205" s="207" t="s">
        <v>314</v>
      </c>
      <c r="G205" s="208" t="s">
        <v>283</v>
      </c>
      <c r="H205" s="209">
        <v>234</v>
      </c>
      <c r="I205" s="210"/>
      <c r="J205" s="211">
        <f>ROUND(I205*H205,2)</f>
        <v>0</v>
      </c>
      <c r="K205" s="207" t="s">
        <v>130</v>
      </c>
      <c r="L205" s="45"/>
      <c r="M205" s="212" t="s">
        <v>19</v>
      </c>
      <c r="N205" s="213" t="s">
        <v>43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149</v>
      </c>
      <c r="AT205" s="216" t="s">
        <v>126</v>
      </c>
      <c r="AU205" s="216" t="s">
        <v>82</v>
      </c>
      <c r="AY205" s="18" t="s">
        <v>123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80</v>
      </c>
      <c r="BK205" s="217">
        <f>ROUND(I205*H205,2)</f>
        <v>0</v>
      </c>
      <c r="BL205" s="18" t="s">
        <v>149</v>
      </c>
      <c r="BM205" s="216" t="s">
        <v>315</v>
      </c>
    </row>
    <row r="206" s="2" customFormat="1">
      <c r="A206" s="39"/>
      <c r="B206" s="40"/>
      <c r="C206" s="41"/>
      <c r="D206" s="218" t="s">
        <v>133</v>
      </c>
      <c r="E206" s="41"/>
      <c r="F206" s="219" t="s">
        <v>316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133</v>
      </c>
      <c r="AU206" s="18" t="s">
        <v>82</v>
      </c>
    </row>
    <row r="207" s="2" customFormat="1">
      <c r="A207" s="39"/>
      <c r="B207" s="40"/>
      <c r="C207" s="41"/>
      <c r="D207" s="223" t="s">
        <v>134</v>
      </c>
      <c r="E207" s="41"/>
      <c r="F207" s="224" t="s">
        <v>317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134</v>
      </c>
      <c r="AU207" s="18" t="s">
        <v>82</v>
      </c>
    </row>
    <row r="208" s="13" customFormat="1">
      <c r="A208" s="13"/>
      <c r="B208" s="225"/>
      <c r="C208" s="226"/>
      <c r="D208" s="218" t="s">
        <v>146</v>
      </c>
      <c r="E208" s="227" t="s">
        <v>19</v>
      </c>
      <c r="F208" s="228" t="s">
        <v>318</v>
      </c>
      <c r="G208" s="226"/>
      <c r="H208" s="227" t="s">
        <v>19</v>
      </c>
      <c r="I208" s="229"/>
      <c r="J208" s="226"/>
      <c r="K208" s="226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146</v>
      </c>
      <c r="AU208" s="234" t="s">
        <v>82</v>
      </c>
      <c r="AV208" s="13" t="s">
        <v>80</v>
      </c>
      <c r="AW208" s="13" t="s">
        <v>33</v>
      </c>
      <c r="AX208" s="13" t="s">
        <v>72</v>
      </c>
      <c r="AY208" s="234" t="s">
        <v>123</v>
      </c>
    </row>
    <row r="209" s="14" customFormat="1">
      <c r="A209" s="14"/>
      <c r="B209" s="235"/>
      <c r="C209" s="236"/>
      <c r="D209" s="218" t="s">
        <v>146</v>
      </c>
      <c r="E209" s="237" t="s">
        <v>19</v>
      </c>
      <c r="F209" s="238" t="s">
        <v>319</v>
      </c>
      <c r="G209" s="236"/>
      <c r="H209" s="239">
        <v>78</v>
      </c>
      <c r="I209" s="240"/>
      <c r="J209" s="236"/>
      <c r="K209" s="236"/>
      <c r="L209" s="241"/>
      <c r="M209" s="242"/>
      <c r="N209" s="243"/>
      <c r="O209" s="243"/>
      <c r="P209" s="243"/>
      <c r="Q209" s="243"/>
      <c r="R209" s="243"/>
      <c r="S209" s="243"/>
      <c r="T209" s="24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5" t="s">
        <v>146</v>
      </c>
      <c r="AU209" s="245" t="s">
        <v>82</v>
      </c>
      <c r="AV209" s="14" t="s">
        <v>82</v>
      </c>
      <c r="AW209" s="14" t="s">
        <v>33</v>
      </c>
      <c r="AX209" s="14" t="s">
        <v>72</v>
      </c>
      <c r="AY209" s="245" t="s">
        <v>123</v>
      </c>
    </row>
    <row r="210" s="14" customFormat="1">
      <c r="A210" s="14"/>
      <c r="B210" s="235"/>
      <c r="C210" s="236"/>
      <c r="D210" s="218" t="s">
        <v>146</v>
      </c>
      <c r="E210" s="237" t="s">
        <v>19</v>
      </c>
      <c r="F210" s="238" t="s">
        <v>320</v>
      </c>
      <c r="G210" s="236"/>
      <c r="H210" s="239">
        <v>156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146</v>
      </c>
      <c r="AU210" s="245" t="s">
        <v>82</v>
      </c>
      <c r="AV210" s="14" t="s">
        <v>82</v>
      </c>
      <c r="AW210" s="14" t="s">
        <v>33</v>
      </c>
      <c r="AX210" s="14" t="s">
        <v>72</v>
      </c>
      <c r="AY210" s="245" t="s">
        <v>123</v>
      </c>
    </row>
    <row r="211" s="15" customFormat="1">
      <c r="A211" s="15"/>
      <c r="B211" s="246"/>
      <c r="C211" s="247"/>
      <c r="D211" s="218" t="s">
        <v>146</v>
      </c>
      <c r="E211" s="248" t="s">
        <v>19</v>
      </c>
      <c r="F211" s="249" t="s">
        <v>148</v>
      </c>
      <c r="G211" s="247"/>
      <c r="H211" s="250">
        <v>234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6" t="s">
        <v>146</v>
      </c>
      <c r="AU211" s="256" t="s">
        <v>82</v>
      </c>
      <c r="AV211" s="15" t="s">
        <v>149</v>
      </c>
      <c r="AW211" s="15" t="s">
        <v>33</v>
      </c>
      <c r="AX211" s="15" t="s">
        <v>80</v>
      </c>
      <c r="AY211" s="256" t="s">
        <v>123</v>
      </c>
    </row>
    <row r="212" s="2" customFormat="1" ht="21.75" customHeight="1">
      <c r="A212" s="39"/>
      <c r="B212" s="40"/>
      <c r="C212" s="205" t="s">
        <v>321</v>
      </c>
      <c r="D212" s="205" t="s">
        <v>126</v>
      </c>
      <c r="E212" s="206" t="s">
        <v>322</v>
      </c>
      <c r="F212" s="207" t="s">
        <v>323</v>
      </c>
      <c r="G212" s="208" t="s">
        <v>283</v>
      </c>
      <c r="H212" s="209">
        <v>857.39999999999998</v>
      </c>
      <c r="I212" s="210"/>
      <c r="J212" s="211">
        <f>ROUND(I212*H212,2)</f>
        <v>0</v>
      </c>
      <c r="K212" s="207" t="s">
        <v>130</v>
      </c>
      <c r="L212" s="45"/>
      <c r="M212" s="212" t="s">
        <v>19</v>
      </c>
      <c r="N212" s="213" t="s">
        <v>43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149</v>
      </c>
      <c r="AT212" s="216" t="s">
        <v>126</v>
      </c>
      <c r="AU212" s="216" t="s">
        <v>82</v>
      </c>
      <c r="AY212" s="18" t="s">
        <v>123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80</v>
      </c>
      <c r="BK212" s="217">
        <f>ROUND(I212*H212,2)</f>
        <v>0</v>
      </c>
      <c r="BL212" s="18" t="s">
        <v>149</v>
      </c>
      <c r="BM212" s="216" t="s">
        <v>324</v>
      </c>
    </row>
    <row r="213" s="2" customFormat="1">
      <c r="A213" s="39"/>
      <c r="B213" s="40"/>
      <c r="C213" s="41"/>
      <c r="D213" s="218" t="s">
        <v>133</v>
      </c>
      <c r="E213" s="41"/>
      <c r="F213" s="219" t="s">
        <v>325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133</v>
      </c>
      <c r="AU213" s="18" t="s">
        <v>82</v>
      </c>
    </row>
    <row r="214" s="2" customFormat="1">
      <c r="A214" s="39"/>
      <c r="B214" s="40"/>
      <c r="C214" s="41"/>
      <c r="D214" s="223" t="s">
        <v>134</v>
      </c>
      <c r="E214" s="41"/>
      <c r="F214" s="224" t="s">
        <v>326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134</v>
      </c>
      <c r="AU214" s="18" t="s">
        <v>82</v>
      </c>
    </row>
    <row r="215" s="13" customFormat="1">
      <c r="A215" s="13"/>
      <c r="B215" s="225"/>
      <c r="C215" s="226"/>
      <c r="D215" s="218" t="s">
        <v>146</v>
      </c>
      <c r="E215" s="227" t="s">
        <v>19</v>
      </c>
      <c r="F215" s="228" t="s">
        <v>327</v>
      </c>
      <c r="G215" s="226"/>
      <c r="H215" s="227" t="s">
        <v>19</v>
      </c>
      <c r="I215" s="229"/>
      <c r="J215" s="226"/>
      <c r="K215" s="226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146</v>
      </c>
      <c r="AU215" s="234" t="s">
        <v>82</v>
      </c>
      <c r="AV215" s="13" t="s">
        <v>80</v>
      </c>
      <c r="AW215" s="13" t="s">
        <v>33</v>
      </c>
      <c r="AX215" s="13" t="s">
        <v>72</v>
      </c>
      <c r="AY215" s="234" t="s">
        <v>123</v>
      </c>
    </row>
    <row r="216" s="14" customFormat="1">
      <c r="A216" s="14"/>
      <c r="B216" s="235"/>
      <c r="C216" s="236"/>
      <c r="D216" s="218" t="s">
        <v>146</v>
      </c>
      <c r="E216" s="237" t="s">
        <v>19</v>
      </c>
      <c r="F216" s="238" t="s">
        <v>328</v>
      </c>
      <c r="G216" s="236"/>
      <c r="H216" s="239">
        <v>857.39999999999998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146</v>
      </c>
      <c r="AU216" s="245" t="s">
        <v>82</v>
      </c>
      <c r="AV216" s="14" t="s">
        <v>82</v>
      </c>
      <c r="AW216" s="14" t="s">
        <v>33</v>
      </c>
      <c r="AX216" s="14" t="s">
        <v>72</v>
      </c>
      <c r="AY216" s="245" t="s">
        <v>123</v>
      </c>
    </row>
    <row r="217" s="15" customFormat="1">
      <c r="A217" s="15"/>
      <c r="B217" s="246"/>
      <c r="C217" s="247"/>
      <c r="D217" s="218" t="s">
        <v>146</v>
      </c>
      <c r="E217" s="248" t="s">
        <v>19</v>
      </c>
      <c r="F217" s="249" t="s">
        <v>148</v>
      </c>
      <c r="G217" s="247"/>
      <c r="H217" s="250">
        <v>857.39999999999998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6" t="s">
        <v>146</v>
      </c>
      <c r="AU217" s="256" t="s">
        <v>82</v>
      </c>
      <c r="AV217" s="15" t="s">
        <v>149</v>
      </c>
      <c r="AW217" s="15" t="s">
        <v>33</v>
      </c>
      <c r="AX217" s="15" t="s">
        <v>80</v>
      </c>
      <c r="AY217" s="256" t="s">
        <v>123</v>
      </c>
    </row>
    <row r="218" s="2" customFormat="1" ht="24.15" customHeight="1">
      <c r="A218" s="39"/>
      <c r="B218" s="40"/>
      <c r="C218" s="205" t="s">
        <v>7</v>
      </c>
      <c r="D218" s="205" t="s">
        <v>126</v>
      </c>
      <c r="E218" s="206" t="s">
        <v>329</v>
      </c>
      <c r="F218" s="207" t="s">
        <v>330</v>
      </c>
      <c r="G218" s="208" t="s">
        <v>283</v>
      </c>
      <c r="H218" s="209">
        <v>8574</v>
      </c>
      <c r="I218" s="210"/>
      <c r="J218" s="211">
        <f>ROUND(I218*H218,2)</f>
        <v>0</v>
      </c>
      <c r="K218" s="207" t="s">
        <v>130</v>
      </c>
      <c r="L218" s="45"/>
      <c r="M218" s="212" t="s">
        <v>19</v>
      </c>
      <c r="N218" s="213" t="s">
        <v>43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149</v>
      </c>
      <c r="AT218" s="216" t="s">
        <v>126</v>
      </c>
      <c r="AU218" s="216" t="s">
        <v>82</v>
      </c>
      <c r="AY218" s="18" t="s">
        <v>123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80</v>
      </c>
      <c r="BK218" s="217">
        <f>ROUND(I218*H218,2)</f>
        <v>0</v>
      </c>
      <c r="BL218" s="18" t="s">
        <v>149</v>
      </c>
      <c r="BM218" s="216" t="s">
        <v>331</v>
      </c>
    </row>
    <row r="219" s="2" customFormat="1">
      <c r="A219" s="39"/>
      <c r="B219" s="40"/>
      <c r="C219" s="41"/>
      <c r="D219" s="218" t="s">
        <v>133</v>
      </c>
      <c r="E219" s="41"/>
      <c r="F219" s="219" t="s">
        <v>332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133</v>
      </c>
      <c r="AU219" s="18" t="s">
        <v>82</v>
      </c>
    </row>
    <row r="220" s="2" customFormat="1">
      <c r="A220" s="39"/>
      <c r="B220" s="40"/>
      <c r="C220" s="41"/>
      <c r="D220" s="223" t="s">
        <v>134</v>
      </c>
      <c r="E220" s="41"/>
      <c r="F220" s="224" t="s">
        <v>333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134</v>
      </c>
      <c r="AU220" s="18" t="s">
        <v>82</v>
      </c>
    </row>
    <row r="221" s="14" customFormat="1">
      <c r="A221" s="14"/>
      <c r="B221" s="235"/>
      <c r="C221" s="236"/>
      <c r="D221" s="218" t="s">
        <v>146</v>
      </c>
      <c r="E221" s="237" t="s">
        <v>19</v>
      </c>
      <c r="F221" s="238" t="s">
        <v>334</v>
      </c>
      <c r="G221" s="236"/>
      <c r="H221" s="239">
        <v>8574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5" t="s">
        <v>146</v>
      </c>
      <c r="AU221" s="245" t="s">
        <v>82</v>
      </c>
      <c r="AV221" s="14" t="s">
        <v>82</v>
      </c>
      <c r="AW221" s="14" t="s">
        <v>33</v>
      </c>
      <c r="AX221" s="14" t="s">
        <v>72</v>
      </c>
      <c r="AY221" s="245" t="s">
        <v>123</v>
      </c>
    </row>
    <row r="222" s="15" customFormat="1">
      <c r="A222" s="15"/>
      <c r="B222" s="246"/>
      <c r="C222" s="247"/>
      <c r="D222" s="218" t="s">
        <v>146</v>
      </c>
      <c r="E222" s="248" t="s">
        <v>19</v>
      </c>
      <c r="F222" s="249" t="s">
        <v>148</v>
      </c>
      <c r="G222" s="247"/>
      <c r="H222" s="250">
        <v>8574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6" t="s">
        <v>146</v>
      </c>
      <c r="AU222" s="256" t="s">
        <v>82</v>
      </c>
      <c r="AV222" s="15" t="s">
        <v>149</v>
      </c>
      <c r="AW222" s="15" t="s">
        <v>33</v>
      </c>
      <c r="AX222" s="15" t="s">
        <v>80</v>
      </c>
      <c r="AY222" s="256" t="s">
        <v>123</v>
      </c>
    </row>
    <row r="223" s="2" customFormat="1" ht="16.5" customHeight="1">
      <c r="A223" s="39"/>
      <c r="B223" s="40"/>
      <c r="C223" s="205" t="s">
        <v>335</v>
      </c>
      <c r="D223" s="205" t="s">
        <v>126</v>
      </c>
      <c r="E223" s="206" t="s">
        <v>336</v>
      </c>
      <c r="F223" s="207" t="s">
        <v>337</v>
      </c>
      <c r="G223" s="208" t="s">
        <v>283</v>
      </c>
      <c r="H223" s="209">
        <v>117</v>
      </c>
      <c r="I223" s="210"/>
      <c r="J223" s="211">
        <f>ROUND(I223*H223,2)</f>
        <v>0</v>
      </c>
      <c r="K223" s="207" t="s">
        <v>130</v>
      </c>
      <c r="L223" s="45"/>
      <c r="M223" s="212" t="s">
        <v>19</v>
      </c>
      <c r="N223" s="213" t="s">
        <v>43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149</v>
      </c>
      <c r="AT223" s="216" t="s">
        <v>126</v>
      </c>
      <c r="AU223" s="216" t="s">
        <v>82</v>
      </c>
      <c r="AY223" s="18" t="s">
        <v>123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80</v>
      </c>
      <c r="BK223" s="217">
        <f>ROUND(I223*H223,2)</f>
        <v>0</v>
      </c>
      <c r="BL223" s="18" t="s">
        <v>149</v>
      </c>
      <c r="BM223" s="216" t="s">
        <v>338</v>
      </c>
    </row>
    <row r="224" s="2" customFormat="1">
      <c r="A224" s="39"/>
      <c r="B224" s="40"/>
      <c r="C224" s="41"/>
      <c r="D224" s="218" t="s">
        <v>133</v>
      </c>
      <c r="E224" s="41"/>
      <c r="F224" s="219" t="s">
        <v>339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133</v>
      </c>
      <c r="AU224" s="18" t="s">
        <v>82</v>
      </c>
    </row>
    <row r="225" s="2" customFormat="1">
      <c r="A225" s="39"/>
      <c r="B225" s="40"/>
      <c r="C225" s="41"/>
      <c r="D225" s="223" t="s">
        <v>134</v>
      </c>
      <c r="E225" s="41"/>
      <c r="F225" s="224" t="s">
        <v>340</v>
      </c>
      <c r="G225" s="41"/>
      <c r="H225" s="41"/>
      <c r="I225" s="220"/>
      <c r="J225" s="41"/>
      <c r="K225" s="41"/>
      <c r="L225" s="45"/>
      <c r="M225" s="221"/>
      <c r="N225" s="222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134</v>
      </c>
      <c r="AU225" s="18" t="s">
        <v>82</v>
      </c>
    </row>
    <row r="226" s="13" customFormat="1">
      <c r="A226" s="13"/>
      <c r="B226" s="225"/>
      <c r="C226" s="226"/>
      <c r="D226" s="218" t="s">
        <v>146</v>
      </c>
      <c r="E226" s="227" t="s">
        <v>19</v>
      </c>
      <c r="F226" s="228" t="s">
        <v>341</v>
      </c>
      <c r="G226" s="226"/>
      <c r="H226" s="227" t="s">
        <v>19</v>
      </c>
      <c r="I226" s="229"/>
      <c r="J226" s="226"/>
      <c r="K226" s="226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146</v>
      </c>
      <c r="AU226" s="234" t="s">
        <v>82</v>
      </c>
      <c r="AV226" s="13" t="s">
        <v>80</v>
      </c>
      <c r="AW226" s="13" t="s">
        <v>33</v>
      </c>
      <c r="AX226" s="13" t="s">
        <v>72</v>
      </c>
      <c r="AY226" s="234" t="s">
        <v>123</v>
      </c>
    </row>
    <row r="227" s="14" customFormat="1">
      <c r="A227" s="14"/>
      <c r="B227" s="235"/>
      <c r="C227" s="236"/>
      <c r="D227" s="218" t="s">
        <v>146</v>
      </c>
      <c r="E227" s="237" t="s">
        <v>19</v>
      </c>
      <c r="F227" s="238" t="s">
        <v>342</v>
      </c>
      <c r="G227" s="236"/>
      <c r="H227" s="239">
        <v>39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146</v>
      </c>
      <c r="AU227" s="245" t="s">
        <v>82</v>
      </c>
      <c r="AV227" s="14" t="s">
        <v>82</v>
      </c>
      <c r="AW227" s="14" t="s">
        <v>33</v>
      </c>
      <c r="AX227" s="14" t="s">
        <v>72</v>
      </c>
      <c r="AY227" s="245" t="s">
        <v>123</v>
      </c>
    </row>
    <row r="228" s="14" customFormat="1">
      <c r="A228" s="14"/>
      <c r="B228" s="235"/>
      <c r="C228" s="236"/>
      <c r="D228" s="218" t="s">
        <v>146</v>
      </c>
      <c r="E228" s="237" t="s">
        <v>19</v>
      </c>
      <c r="F228" s="238" t="s">
        <v>343</v>
      </c>
      <c r="G228" s="236"/>
      <c r="H228" s="239">
        <v>78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5" t="s">
        <v>146</v>
      </c>
      <c r="AU228" s="245" t="s">
        <v>82</v>
      </c>
      <c r="AV228" s="14" t="s">
        <v>82</v>
      </c>
      <c r="AW228" s="14" t="s">
        <v>33</v>
      </c>
      <c r="AX228" s="14" t="s">
        <v>72</v>
      </c>
      <c r="AY228" s="245" t="s">
        <v>123</v>
      </c>
    </row>
    <row r="229" s="15" customFormat="1">
      <c r="A229" s="15"/>
      <c r="B229" s="246"/>
      <c r="C229" s="247"/>
      <c r="D229" s="218" t="s">
        <v>146</v>
      </c>
      <c r="E229" s="248" t="s">
        <v>19</v>
      </c>
      <c r="F229" s="249" t="s">
        <v>148</v>
      </c>
      <c r="G229" s="247"/>
      <c r="H229" s="250">
        <v>117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6" t="s">
        <v>146</v>
      </c>
      <c r="AU229" s="256" t="s">
        <v>82</v>
      </c>
      <c r="AV229" s="15" t="s">
        <v>149</v>
      </c>
      <c r="AW229" s="15" t="s">
        <v>33</v>
      </c>
      <c r="AX229" s="15" t="s">
        <v>80</v>
      </c>
      <c r="AY229" s="256" t="s">
        <v>123</v>
      </c>
    </row>
    <row r="230" s="2" customFormat="1" ht="16.5" customHeight="1">
      <c r="A230" s="39"/>
      <c r="B230" s="40"/>
      <c r="C230" s="205" t="s">
        <v>344</v>
      </c>
      <c r="D230" s="205" t="s">
        <v>126</v>
      </c>
      <c r="E230" s="206" t="s">
        <v>345</v>
      </c>
      <c r="F230" s="207" t="s">
        <v>346</v>
      </c>
      <c r="G230" s="208" t="s">
        <v>283</v>
      </c>
      <c r="H230" s="209">
        <v>974.39999999999998</v>
      </c>
      <c r="I230" s="210"/>
      <c r="J230" s="211">
        <f>ROUND(I230*H230,2)</f>
        <v>0</v>
      </c>
      <c r="K230" s="207" t="s">
        <v>130</v>
      </c>
      <c r="L230" s="45"/>
      <c r="M230" s="212" t="s">
        <v>19</v>
      </c>
      <c r="N230" s="213" t="s">
        <v>43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149</v>
      </c>
      <c r="AT230" s="216" t="s">
        <v>126</v>
      </c>
      <c r="AU230" s="216" t="s">
        <v>82</v>
      </c>
      <c r="AY230" s="18" t="s">
        <v>123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80</v>
      </c>
      <c r="BK230" s="217">
        <f>ROUND(I230*H230,2)</f>
        <v>0</v>
      </c>
      <c r="BL230" s="18" t="s">
        <v>149</v>
      </c>
      <c r="BM230" s="216" t="s">
        <v>347</v>
      </c>
    </row>
    <row r="231" s="2" customFormat="1">
      <c r="A231" s="39"/>
      <c r="B231" s="40"/>
      <c r="C231" s="41"/>
      <c r="D231" s="218" t="s">
        <v>133</v>
      </c>
      <c r="E231" s="41"/>
      <c r="F231" s="219" t="s">
        <v>348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133</v>
      </c>
      <c r="AU231" s="18" t="s">
        <v>82</v>
      </c>
    </row>
    <row r="232" s="2" customFormat="1">
      <c r="A232" s="39"/>
      <c r="B232" s="40"/>
      <c r="C232" s="41"/>
      <c r="D232" s="223" t="s">
        <v>134</v>
      </c>
      <c r="E232" s="41"/>
      <c r="F232" s="224" t="s">
        <v>349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134</v>
      </c>
      <c r="AU232" s="18" t="s">
        <v>82</v>
      </c>
    </row>
    <row r="233" s="14" customFormat="1">
      <c r="A233" s="14"/>
      <c r="B233" s="235"/>
      <c r="C233" s="236"/>
      <c r="D233" s="218" t="s">
        <v>146</v>
      </c>
      <c r="E233" s="237" t="s">
        <v>19</v>
      </c>
      <c r="F233" s="238" t="s">
        <v>350</v>
      </c>
      <c r="G233" s="236"/>
      <c r="H233" s="239">
        <v>974.39999999999998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5" t="s">
        <v>146</v>
      </c>
      <c r="AU233" s="245" t="s">
        <v>82</v>
      </c>
      <c r="AV233" s="14" t="s">
        <v>82</v>
      </c>
      <c r="AW233" s="14" t="s">
        <v>33</v>
      </c>
      <c r="AX233" s="14" t="s">
        <v>72</v>
      </c>
      <c r="AY233" s="245" t="s">
        <v>123</v>
      </c>
    </row>
    <row r="234" s="15" customFormat="1">
      <c r="A234" s="15"/>
      <c r="B234" s="246"/>
      <c r="C234" s="247"/>
      <c r="D234" s="218" t="s">
        <v>146</v>
      </c>
      <c r="E234" s="248" t="s">
        <v>19</v>
      </c>
      <c r="F234" s="249" t="s">
        <v>148</v>
      </c>
      <c r="G234" s="247"/>
      <c r="H234" s="250">
        <v>974.39999999999998</v>
      </c>
      <c r="I234" s="251"/>
      <c r="J234" s="247"/>
      <c r="K234" s="247"/>
      <c r="L234" s="252"/>
      <c r="M234" s="253"/>
      <c r="N234" s="254"/>
      <c r="O234" s="254"/>
      <c r="P234" s="254"/>
      <c r="Q234" s="254"/>
      <c r="R234" s="254"/>
      <c r="S234" s="254"/>
      <c r="T234" s="25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6" t="s">
        <v>146</v>
      </c>
      <c r="AU234" s="256" t="s">
        <v>82</v>
      </c>
      <c r="AV234" s="15" t="s">
        <v>149</v>
      </c>
      <c r="AW234" s="15" t="s">
        <v>33</v>
      </c>
      <c r="AX234" s="15" t="s">
        <v>80</v>
      </c>
      <c r="AY234" s="256" t="s">
        <v>123</v>
      </c>
    </row>
    <row r="235" s="2" customFormat="1" ht="16.5" customHeight="1">
      <c r="A235" s="39"/>
      <c r="B235" s="40"/>
      <c r="C235" s="205" t="s">
        <v>351</v>
      </c>
      <c r="D235" s="205" t="s">
        <v>126</v>
      </c>
      <c r="E235" s="206" t="s">
        <v>352</v>
      </c>
      <c r="F235" s="207" t="s">
        <v>353</v>
      </c>
      <c r="G235" s="208" t="s">
        <v>354</v>
      </c>
      <c r="H235" s="209">
        <v>1457.5799999999999</v>
      </c>
      <c r="I235" s="210"/>
      <c r="J235" s="211">
        <f>ROUND(I235*H235,2)</f>
        <v>0</v>
      </c>
      <c r="K235" s="207" t="s">
        <v>130</v>
      </c>
      <c r="L235" s="45"/>
      <c r="M235" s="212" t="s">
        <v>19</v>
      </c>
      <c r="N235" s="213" t="s">
        <v>43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149</v>
      </c>
      <c r="AT235" s="216" t="s">
        <v>126</v>
      </c>
      <c r="AU235" s="216" t="s">
        <v>82</v>
      </c>
      <c r="AY235" s="18" t="s">
        <v>123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80</v>
      </c>
      <c r="BK235" s="217">
        <f>ROUND(I235*H235,2)</f>
        <v>0</v>
      </c>
      <c r="BL235" s="18" t="s">
        <v>149</v>
      </c>
      <c r="BM235" s="216" t="s">
        <v>355</v>
      </c>
    </row>
    <row r="236" s="2" customFormat="1">
      <c r="A236" s="39"/>
      <c r="B236" s="40"/>
      <c r="C236" s="41"/>
      <c r="D236" s="218" t="s">
        <v>133</v>
      </c>
      <c r="E236" s="41"/>
      <c r="F236" s="219" t="s">
        <v>356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133</v>
      </c>
      <c r="AU236" s="18" t="s">
        <v>82</v>
      </c>
    </row>
    <row r="237" s="2" customFormat="1">
      <c r="A237" s="39"/>
      <c r="B237" s="40"/>
      <c r="C237" s="41"/>
      <c r="D237" s="223" t="s">
        <v>134</v>
      </c>
      <c r="E237" s="41"/>
      <c r="F237" s="224" t="s">
        <v>357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134</v>
      </c>
      <c r="AU237" s="18" t="s">
        <v>82</v>
      </c>
    </row>
    <row r="238" s="14" customFormat="1">
      <c r="A238" s="14"/>
      <c r="B238" s="235"/>
      <c r="C238" s="236"/>
      <c r="D238" s="218" t="s">
        <v>146</v>
      </c>
      <c r="E238" s="237" t="s">
        <v>19</v>
      </c>
      <c r="F238" s="238" t="s">
        <v>358</v>
      </c>
      <c r="G238" s="236"/>
      <c r="H238" s="239">
        <v>1457.5799999999999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146</v>
      </c>
      <c r="AU238" s="245" t="s">
        <v>82</v>
      </c>
      <c r="AV238" s="14" t="s">
        <v>82</v>
      </c>
      <c r="AW238" s="14" t="s">
        <v>33</v>
      </c>
      <c r="AX238" s="14" t="s">
        <v>72</v>
      </c>
      <c r="AY238" s="245" t="s">
        <v>123</v>
      </c>
    </row>
    <row r="239" s="15" customFormat="1">
      <c r="A239" s="15"/>
      <c r="B239" s="246"/>
      <c r="C239" s="247"/>
      <c r="D239" s="218" t="s">
        <v>146</v>
      </c>
      <c r="E239" s="248" t="s">
        <v>19</v>
      </c>
      <c r="F239" s="249" t="s">
        <v>148</v>
      </c>
      <c r="G239" s="247"/>
      <c r="H239" s="250">
        <v>1457.5799999999999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6" t="s">
        <v>146</v>
      </c>
      <c r="AU239" s="256" t="s">
        <v>82</v>
      </c>
      <c r="AV239" s="15" t="s">
        <v>149</v>
      </c>
      <c r="AW239" s="15" t="s">
        <v>33</v>
      </c>
      <c r="AX239" s="15" t="s">
        <v>80</v>
      </c>
      <c r="AY239" s="256" t="s">
        <v>123</v>
      </c>
    </row>
    <row r="240" s="2" customFormat="1" ht="16.5" customHeight="1">
      <c r="A240" s="39"/>
      <c r="B240" s="40"/>
      <c r="C240" s="205" t="s">
        <v>359</v>
      </c>
      <c r="D240" s="205" t="s">
        <v>126</v>
      </c>
      <c r="E240" s="206" t="s">
        <v>360</v>
      </c>
      <c r="F240" s="207" t="s">
        <v>361</v>
      </c>
      <c r="G240" s="208" t="s">
        <v>283</v>
      </c>
      <c r="H240" s="209">
        <v>78</v>
      </c>
      <c r="I240" s="210"/>
      <c r="J240" s="211">
        <f>ROUND(I240*H240,2)</f>
        <v>0</v>
      </c>
      <c r="K240" s="207" t="s">
        <v>130</v>
      </c>
      <c r="L240" s="45"/>
      <c r="M240" s="212" t="s">
        <v>19</v>
      </c>
      <c r="N240" s="213" t="s">
        <v>43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149</v>
      </c>
      <c r="AT240" s="216" t="s">
        <v>126</v>
      </c>
      <c r="AU240" s="216" t="s">
        <v>82</v>
      </c>
      <c r="AY240" s="18" t="s">
        <v>123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80</v>
      </c>
      <c r="BK240" s="217">
        <f>ROUND(I240*H240,2)</f>
        <v>0</v>
      </c>
      <c r="BL240" s="18" t="s">
        <v>149</v>
      </c>
      <c r="BM240" s="216" t="s">
        <v>362</v>
      </c>
    </row>
    <row r="241" s="2" customFormat="1">
      <c r="A241" s="39"/>
      <c r="B241" s="40"/>
      <c r="C241" s="41"/>
      <c r="D241" s="218" t="s">
        <v>133</v>
      </c>
      <c r="E241" s="41"/>
      <c r="F241" s="219" t="s">
        <v>363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133</v>
      </c>
      <c r="AU241" s="18" t="s">
        <v>82</v>
      </c>
    </row>
    <row r="242" s="2" customFormat="1">
      <c r="A242" s="39"/>
      <c r="B242" s="40"/>
      <c r="C242" s="41"/>
      <c r="D242" s="223" t="s">
        <v>134</v>
      </c>
      <c r="E242" s="41"/>
      <c r="F242" s="224" t="s">
        <v>364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134</v>
      </c>
      <c r="AU242" s="18" t="s">
        <v>82</v>
      </c>
    </row>
    <row r="243" s="13" customFormat="1">
      <c r="A243" s="13"/>
      <c r="B243" s="225"/>
      <c r="C243" s="226"/>
      <c r="D243" s="218" t="s">
        <v>146</v>
      </c>
      <c r="E243" s="227" t="s">
        <v>19</v>
      </c>
      <c r="F243" s="228" t="s">
        <v>365</v>
      </c>
      <c r="G243" s="226"/>
      <c r="H243" s="227" t="s">
        <v>19</v>
      </c>
      <c r="I243" s="229"/>
      <c r="J243" s="226"/>
      <c r="K243" s="226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146</v>
      </c>
      <c r="AU243" s="234" t="s">
        <v>82</v>
      </c>
      <c r="AV243" s="13" t="s">
        <v>80</v>
      </c>
      <c r="AW243" s="13" t="s">
        <v>33</v>
      </c>
      <c r="AX243" s="13" t="s">
        <v>72</v>
      </c>
      <c r="AY243" s="234" t="s">
        <v>123</v>
      </c>
    </row>
    <row r="244" s="14" customFormat="1">
      <c r="A244" s="14"/>
      <c r="B244" s="235"/>
      <c r="C244" s="236"/>
      <c r="D244" s="218" t="s">
        <v>146</v>
      </c>
      <c r="E244" s="237" t="s">
        <v>19</v>
      </c>
      <c r="F244" s="238" t="s">
        <v>366</v>
      </c>
      <c r="G244" s="236"/>
      <c r="H244" s="239">
        <v>78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146</v>
      </c>
      <c r="AU244" s="245" t="s">
        <v>82</v>
      </c>
      <c r="AV244" s="14" t="s">
        <v>82</v>
      </c>
      <c r="AW244" s="14" t="s">
        <v>33</v>
      </c>
      <c r="AX244" s="14" t="s">
        <v>72</v>
      </c>
      <c r="AY244" s="245" t="s">
        <v>123</v>
      </c>
    </row>
    <row r="245" s="15" customFormat="1">
      <c r="A245" s="15"/>
      <c r="B245" s="246"/>
      <c r="C245" s="247"/>
      <c r="D245" s="218" t="s">
        <v>146</v>
      </c>
      <c r="E245" s="248" t="s">
        <v>19</v>
      </c>
      <c r="F245" s="249" t="s">
        <v>148</v>
      </c>
      <c r="G245" s="247"/>
      <c r="H245" s="250">
        <v>78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56" t="s">
        <v>146</v>
      </c>
      <c r="AU245" s="256" t="s">
        <v>82</v>
      </c>
      <c r="AV245" s="15" t="s">
        <v>149</v>
      </c>
      <c r="AW245" s="15" t="s">
        <v>33</v>
      </c>
      <c r="AX245" s="15" t="s">
        <v>80</v>
      </c>
      <c r="AY245" s="256" t="s">
        <v>123</v>
      </c>
    </row>
    <row r="246" s="2" customFormat="1" ht="16.5" customHeight="1">
      <c r="A246" s="39"/>
      <c r="B246" s="40"/>
      <c r="C246" s="205" t="s">
        <v>367</v>
      </c>
      <c r="D246" s="205" t="s">
        <v>126</v>
      </c>
      <c r="E246" s="206" t="s">
        <v>368</v>
      </c>
      <c r="F246" s="207" t="s">
        <v>369</v>
      </c>
      <c r="G246" s="208" t="s">
        <v>191</v>
      </c>
      <c r="H246" s="209">
        <v>260</v>
      </c>
      <c r="I246" s="210"/>
      <c r="J246" s="211">
        <f>ROUND(I246*H246,2)</f>
        <v>0</v>
      </c>
      <c r="K246" s="207" t="s">
        <v>130</v>
      </c>
      <c r="L246" s="45"/>
      <c r="M246" s="212" t="s">
        <v>19</v>
      </c>
      <c r="N246" s="213" t="s">
        <v>43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149</v>
      </c>
      <c r="AT246" s="216" t="s">
        <v>126</v>
      </c>
      <c r="AU246" s="216" t="s">
        <v>82</v>
      </c>
      <c r="AY246" s="18" t="s">
        <v>123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80</v>
      </c>
      <c r="BK246" s="217">
        <f>ROUND(I246*H246,2)</f>
        <v>0</v>
      </c>
      <c r="BL246" s="18" t="s">
        <v>149</v>
      </c>
      <c r="BM246" s="216" t="s">
        <v>370</v>
      </c>
    </row>
    <row r="247" s="2" customFormat="1">
      <c r="A247" s="39"/>
      <c r="B247" s="40"/>
      <c r="C247" s="41"/>
      <c r="D247" s="218" t="s">
        <v>133</v>
      </c>
      <c r="E247" s="41"/>
      <c r="F247" s="219" t="s">
        <v>371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133</v>
      </c>
      <c r="AU247" s="18" t="s">
        <v>82</v>
      </c>
    </row>
    <row r="248" s="2" customFormat="1">
      <c r="A248" s="39"/>
      <c r="B248" s="40"/>
      <c r="C248" s="41"/>
      <c r="D248" s="223" t="s">
        <v>134</v>
      </c>
      <c r="E248" s="41"/>
      <c r="F248" s="224" t="s">
        <v>372</v>
      </c>
      <c r="G248" s="41"/>
      <c r="H248" s="41"/>
      <c r="I248" s="220"/>
      <c r="J248" s="41"/>
      <c r="K248" s="41"/>
      <c r="L248" s="45"/>
      <c r="M248" s="221"/>
      <c r="N248" s="222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134</v>
      </c>
      <c r="AU248" s="18" t="s">
        <v>82</v>
      </c>
    </row>
    <row r="249" s="13" customFormat="1">
      <c r="A249" s="13"/>
      <c r="B249" s="225"/>
      <c r="C249" s="226"/>
      <c r="D249" s="218" t="s">
        <v>146</v>
      </c>
      <c r="E249" s="227" t="s">
        <v>19</v>
      </c>
      <c r="F249" s="228" t="s">
        <v>365</v>
      </c>
      <c r="G249" s="226"/>
      <c r="H249" s="227" t="s">
        <v>19</v>
      </c>
      <c r="I249" s="229"/>
      <c r="J249" s="226"/>
      <c r="K249" s="226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146</v>
      </c>
      <c r="AU249" s="234" t="s">
        <v>82</v>
      </c>
      <c r="AV249" s="13" t="s">
        <v>80</v>
      </c>
      <c r="AW249" s="13" t="s">
        <v>33</v>
      </c>
      <c r="AX249" s="13" t="s">
        <v>72</v>
      </c>
      <c r="AY249" s="234" t="s">
        <v>123</v>
      </c>
    </row>
    <row r="250" s="14" customFormat="1">
      <c r="A250" s="14"/>
      <c r="B250" s="235"/>
      <c r="C250" s="236"/>
      <c r="D250" s="218" t="s">
        <v>146</v>
      </c>
      <c r="E250" s="237" t="s">
        <v>19</v>
      </c>
      <c r="F250" s="238" t="s">
        <v>373</v>
      </c>
      <c r="G250" s="236"/>
      <c r="H250" s="239">
        <v>260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146</v>
      </c>
      <c r="AU250" s="245" t="s">
        <v>82</v>
      </c>
      <c r="AV250" s="14" t="s">
        <v>82</v>
      </c>
      <c r="AW250" s="14" t="s">
        <v>33</v>
      </c>
      <c r="AX250" s="14" t="s">
        <v>72</v>
      </c>
      <c r="AY250" s="245" t="s">
        <v>123</v>
      </c>
    </row>
    <row r="251" s="15" customFormat="1">
      <c r="A251" s="15"/>
      <c r="B251" s="246"/>
      <c r="C251" s="247"/>
      <c r="D251" s="218" t="s">
        <v>146</v>
      </c>
      <c r="E251" s="248" t="s">
        <v>19</v>
      </c>
      <c r="F251" s="249" t="s">
        <v>148</v>
      </c>
      <c r="G251" s="247"/>
      <c r="H251" s="250">
        <v>260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6" t="s">
        <v>146</v>
      </c>
      <c r="AU251" s="256" t="s">
        <v>82</v>
      </c>
      <c r="AV251" s="15" t="s">
        <v>149</v>
      </c>
      <c r="AW251" s="15" t="s">
        <v>33</v>
      </c>
      <c r="AX251" s="15" t="s">
        <v>80</v>
      </c>
      <c r="AY251" s="256" t="s">
        <v>123</v>
      </c>
    </row>
    <row r="252" s="2" customFormat="1" ht="16.5" customHeight="1">
      <c r="A252" s="39"/>
      <c r="B252" s="40"/>
      <c r="C252" s="261" t="s">
        <v>374</v>
      </c>
      <c r="D252" s="261" t="s">
        <v>375</v>
      </c>
      <c r="E252" s="262" t="s">
        <v>376</v>
      </c>
      <c r="F252" s="263" t="s">
        <v>377</v>
      </c>
      <c r="G252" s="264" t="s">
        <v>378</v>
      </c>
      <c r="H252" s="265">
        <v>6.6950000000000003</v>
      </c>
      <c r="I252" s="266"/>
      <c r="J252" s="267">
        <f>ROUND(I252*H252,2)</f>
        <v>0</v>
      </c>
      <c r="K252" s="263" t="s">
        <v>130</v>
      </c>
      <c r="L252" s="268"/>
      <c r="M252" s="269" t="s">
        <v>19</v>
      </c>
      <c r="N252" s="270" t="s">
        <v>43</v>
      </c>
      <c r="O252" s="85"/>
      <c r="P252" s="214">
        <f>O252*H252</f>
        <v>0</v>
      </c>
      <c r="Q252" s="214">
        <v>0.001</v>
      </c>
      <c r="R252" s="214">
        <f>Q252*H252</f>
        <v>0.0066950000000000004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231</v>
      </c>
      <c r="AT252" s="216" t="s">
        <v>375</v>
      </c>
      <c r="AU252" s="216" t="s">
        <v>82</v>
      </c>
      <c r="AY252" s="18" t="s">
        <v>123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80</v>
      </c>
      <c r="BK252" s="217">
        <f>ROUND(I252*H252,2)</f>
        <v>0</v>
      </c>
      <c r="BL252" s="18" t="s">
        <v>149</v>
      </c>
      <c r="BM252" s="216" t="s">
        <v>379</v>
      </c>
    </row>
    <row r="253" s="2" customFormat="1">
      <c r="A253" s="39"/>
      <c r="B253" s="40"/>
      <c r="C253" s="41"/>
      <c r="D253" s="218" t="s">
        <v>133</v>
      </c>
      <c r="E253" s="41"/>
      <c r="F253" s="219" t="s">
        <v>377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133</v>
      </c>
      <c r="AU253" s="18" t="s">
        <v>82</v>
      </c>
    </row>
    <row r="254" s="14" customFormat="1">
      <c r="A254" s="14"/>
      <c r="B254" s="235"/>
      <c r="C254" s="236"/>
      <c r="D254" s="218" t="s">
        <v>146</v>
      </c>
      <c r="E254" s="237" t="s">
        <v>19</v>
      </c>
      <c r="F254" s="238" t="s">
        <v>380</v>
      </c>
      <c r="G254" s="236"/>
      <c r="H254" s="239">
        <v>6.6950000000000003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5" t="s">
        <v>146</v>
      </c>
      <c r="AU254" s="245" t="s">
        <v>82</v>
      </c>
      <c r="AV254" s="14" t="s">
        <v>82</v>
      </c>
      <c r="AW254" s="14" t="s">
        <v>33</v>
      </c>
      <c r="AX254" s="14" t="s">
        <v>72</v>
      </c>
      <c r="AY254" s="245" t="s">
        <v>123</v>
      </c>
    </row>
    <row r="255" s="15" customFormat="1">
      <c r="A255" s="15"/>
      <c r="B255" s="246"/>
      <c r="C255" s="247"/>
      <c r="D255" s="218" t="s">
        <v>146</v>
      </c>
      <c r="E255" s="248" t="s">
        <v>19</v>
      </c>
      <c r="F255" s="249" t="s">
        <v>148</v>
      </c>
      <c r="G255" s="247"/>
      <c r="H255" s="250">
        <v>6.6950000000000003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56" t="s">
        <v>146</v>
      </c>
      <c r="AU255" s="256" t="s">
        <v>82</v>
      </c>
      <c r="AV255" s="15" t="s">
        <v>149</v>
      </c>
      <c r="AW255" s="15" t="s">
        <v>33</v>
      </c>
      <c r="AX255" s="15" t="s">
        <v>80</v>
      </c>
      <c r="AY255" s="256" t="s">
        <v>123</v>
      </c>
    </row>
    <row r="256" s="2" customFormat="1" ht="16.5" customHeight="1">
      <c r="A256" s="39"/>
      <c r="B256" s="40"/>
      <c r="C256" s="205" t="s">
        <v>381</v>
      </c>
      <c r="D256" s="205" t="s">
        <v>126</v>
      </c>
      <c r="E256" s="206" t="s">
        <v>382</v>
      </c>
      <c r="F256" s="207" t="s">
        <v>383</v>
      </c>
      <c r="G256" s="208" t="s">
        <v>191</v>
      </c>
      <c r="H256" s="209">
        <v>2168.4000000000001</v>
      </c>
      <c r="I256" s="210"/>
      <c r="J256" s="211">
        <f>ROUND(I256*H256,2)</f>
        <v>0</v>
      </c>
      <c r="K256" s="207" t="s">
        <v>130</v>
      </c>
      <c r="L256" s="45"/>
      <c r="M256" s="212" t="s">
        <v>19</v>
      </c>
      <c r="N256" s="213" t="s">
        <v>43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149</v>
      </c>
      <c r="AT256" s="216" t="s">
        <v>126</v>
      </c>
      <c r="AU256" s="216" t="s">
        <v>82</v>
      </c>
      <c r="AY256" s="18" t="s">
        <v>123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80</v>
      </c>
      <c r="BK256" s="217">
        <f>ROUND(I256*H256,2)</f>
        <v>0</v>
      </c>
      <c r="BL256" s="18" t="s">
        <v>149</v>
      </c>
      <c r="BM256" s="216" t="s">
        <v>384</v>
      </c>
    </row>
    <row r="257" s="2" customFormat="1">
      <c r="A257" s="39"/>
      <c r="B257" s="40"/>
      <c r="C257" s="41"/>
      <c r="D257" s="218" t="s">
        <v>133</v>
      </c>
      <c r="E257" s="41"/>
      <c r="F257" s="219" t="s">
        <v>385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133</v>
      </c>
      <c r="AU257" s="18" t="s">
        <v>82</v>
      </c>
    </row>
    <row r="258" s="2" customFormat="1">
      <c r="A258" s="39"/>
      <c r="B258" s="40"/>
      <c r="C258" s="41"/>
      <c r="D258" s="223" t="s">
        <v>134</v>
      </c>
      <c r="E258" s="41"/>
      <c r="F258" s="224" t="s">
        <v>386</v>
      </c>
      <c r="G258" s="41"/>
      <c r="H258" s="41"/>
      <c r="I258" s="220"/>
      <c r="J258" s="41"/>
      <c r="K258" s="41"/>
      <c r="L258" s="45"/>
      <c r="M258" s="221"/>
      <c r="N258" s="222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134</v>
      </c>
      <c r="AU258" s="18" t="s">
        <v>82</v>
      </c>
    </row>
    <row r="259" s="13" customFormat="1">
      <c r="A259" s="13"/>
      <c r="B259" s="225"/>
      <c r="C259" s="226"/>
      <c r="D259" s="218" t="s">
        <v>146</v>
      </c>
      <c r="E259" s="227" t="s">
        <v>19</v>
      </c>
      <c r="F259" s="228" t="s">
        <v>365</v>
      </c>
      <c r="G259" s="226"/>
      <c r="H259" s="227" t="s">
        <v>19</v>
      </c>
      <c r="I259" s="229"/>
      <c r="J259" s="226"/>
      <c r="K259" s="226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146</v>
      </c>
      <c r="AU259" s="234" t="s">
        <v>82</v>
      </c>
      <c r="AV259" s="13" t="s">
        <v>80</v>
      </c>
      <c r="AW259" s="13" t="s">
        <v>33</v>
      </c>
      <c r="AX259" s="13" t="s">
        <v>72</v>
      </c>
      <c r="AY259" s="234" t="s">
        <v>123</v>
      </c>
    </row>
    <row r="260" s="14" customFormat="1">
      <c r="A260" s="14"/>
      <c r="B260" s="235"/>
      <c r="C260" s="236"/>
      <c r="D260" s="218" t="s">
        <v>146</v>
      </c>
      <c r="E260" s="237" t="s">
        <v>19</v>
      </c>
      <c r="F260" s="238" t="s">
        <v>387</v>
      </c>
      <c r="G260" s="236"/>
      <c r="H260" s="239">
        <v>805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5" t="s">
        <v>146</v>
      </c>
      <c r="AU260" s="245" t="s">
        <v>82</v>
      </c>
      <c r="AV260" s="14" t="s">
        <v>82</v>
      </c>
      <c r="AW260" s="14" t="s">
        <v>33</v>
      </c>
      <c r="AX260" s="14" t="s">
        <v>72</v>
      </c>
      <c r="AY260" s="245" t="s">
        <v>123</v>
      </c>
    </row>
    <row r="261" s="14" customFormat="1">
      <c r="A261" s="14"/>
      <c r="B261" s="235"/>
      <c r="C261" s="236"/>
      <c r="D261" s="218" t="s">
        <v>146</v>
      </c>
      <c r="E261" s="237" t="s">
        <v>19</v>
      </c>
      <c r="F261" s="238" t="s">
        <v>388</v>
      </c>
      <c r="G261" s="236"/>
      <c r="H261" s="239">
        <v>562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5" t="s">
        <v>146</v>
      </c>
      <c r="AU261" s="245" t="s">
        <v>82</v>
      </c>
      <c r="AV261" s="14" t="s">
        <v>82</v>
      </c>
      <c r="AW261" s="14" t="s">
        <v>33</v>
      </c>
      <c r="AX261" s="14" t="s">
        <v>72</v>
      </c>
      <c r="AY261" s="245" t="s">
        <v>123</v>
      </c>
    </row>
    <row r="262" s="14" customFormat="1">
      <c r="A262" s="14"/>
      <c r="B262" s="235"/>
      <c r="C262" s="236"/>
      <c r="D262" s="218" t="s">
        <v>146</v>
      </c>
      <c r="E262" s="237" t="s">
        <v>19</v>
      </c>
      <c r="F262" s="238" t="s">
        <v>389</v>
      </c>
      <c r="G262" s="236"/>
      <c r="H262" s="239">
        <v>215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146</v>
      </c>
      <c r="AU262" s="245" t="s">
        <v>82</v>
      </c>
      <c r="AV262" s="14" t="s">
        <v>82</v>
      </c>
      <c r="AW262" s="14" t="s">
        <v>33</v>
      </c>
      <c r="AX262" s="14" t="s">
        <v>72</v>
      </c>
      <c r="AY262" s="245" t="s">
        <v>123</v>
      </c>
    </row>
    <row r="263" s="14" customFormat="1">
      <c r="A263" s="14"/>
      <c r="B263" s="235"/>
      <c r="C263" s="236"/>
      <c r="D263" s="218" t="s">
        <v>146</v>
      </c>
      <c r="E263" s="237" t="s">
        <v>19</v>
      </c>
      <c r="F263" s="238" t="s">
        <v>390</v>
      </c>
      <c r="G263" s="236"/>
      <c r="H263" s="239">
        <v>28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5" t="s">
        <v>146</v>
      </c>
      <c r="AU263" s="245" t="s">
        <v>82</v>
      </c>
      <c r="AV263" s="14" t="s">
        <v>82</v>
      </c>
      <c r="AW263" s="14" t="s">
        <v>33</v>
      </c>
      <c r="AX263" s="14" t="s">
        <v>72</v>
      </c>
      <c r="AY263" s="245" t="s">
        <v>123</v>
      </c>
    </row>
    <row r="264" s="14" customFormat="1">
      <c r="A264" s="14"/>
      <c r="B264" s="235"/>
      <c r="C264" s="236"/>
      <c r="D264" s="218" t="s">
        <v>146</v>
      </c>
      <c r="E264" s="237" t="s">
        <v>19</v>
      </c>
      <c r="F264" s="238" t="s">
        <v>373</v>
      </c>
      <c r="G264" s="236"/>
      <c r="H264" s="239">
        <v>260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5" t="s">
        <v>146</v>
      </c>
      <c r="AU264" s="245" t="s">
        <v>82</v>
      </c>
      <c r="AV264" s="14" t="s">
        <v>82</v>
      </c>
      <c r="AW264" s="14" t="s">
        <v>33</v>
      </c>
      <c r="AX264" s="14" t="s">
        <v>72</v>
      </c>
      <c r="AY264" s="245" t="s">
        <v>123</v>
      </c>
    </row>
    <row r="265" s="14" customFormat="1">
      <c r="A265" s="14"/>
      <c r="B265" s="235"/>
      <c r="C265" s="236"/>
      <c r="D265" s="218" t="s">
        <v>146</v>
      </c>
      <c r="E265" s="237" t="s">
        <v>19</v>
      </c>
      <c r="F265" s="238" t="s">
        <v>391</v>
      </c>
      <c r="G265" s="236"/>
      <c r="H265" s="239">
        <v>298.39999999999998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146</v>
      </c>
      <c r="AU265" s="245" t="s">
        <v>82</v>
      </c>
      <c r="AV265" s="14" t="s">
        <v>82</v>
      </c>
      <c r="AW265" s="14" t="s">
        <v>33</v>
      </c>
      <c r="AX265" s="14" t="s">
        <v>72</v>
      </c>
      <c r="AY265" s="245" t="s">
        <v>123</v>
      </c>
    </row>
    <row r="266" s="15" customFormat="1">
      <c r="A266" s="15"/>
      <c r="B266" s="246"/>
      <c r="C266" s="247"/>
      <c r="D266" s="218" t="s">
        <v>146</v>
      </c>
      <c r="E266" s="248" t="s">
        <v>19</v>
      </c>
      <c r="F266" s="249" t="s">
        <v>148</v>
      </c>
      <c r="G266" s="247"/>
      <c r="H266" s="250">
        <v>2168.4000000000001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6" t="s">
        <v>146</v>
      </c>
      <c r="AU266" s="256" t="s">
        <v>82</v>
      </c>
      <c r="AV266" s="15" t="s">
        <v>149</v>
      </c>
      <c r="AW266" s="15" t="s">
        <v>33</v>
      </c>
      <c r="AX266" s="15" t="s">
        <v>80</v>
      </c>
      <c r="AY266" s="256" t="s">
        <v>123</v>
      </c>
    </row>
    <row r="267" s="2" customFormat="1" ht="16.5" customHeight="1">
      <c r="A267" s="39"/>
      <c r="B267" s="40"/>
      <c r="C267" s="205" t="s">
        <v>392</v>
      </c>
      <c r="D267" s="205" t="s">
        <v>126</v>
      </c>
      <c r="E267" s="206" t="s">
        <v>393</v>
      </c>
      <c r="F267" s="207" t="s">
        <v>394</v>
      </c>
      <c r="G267" s="208" t="s">
        <v>191</v>
      </c>
      <c r="H267" s="209">
        <v>260</v>
      </c>
      <c r="I267" s="210"/>
      <c r="J267" s="211">
        <f>ROUND(I267*H267,2)</f>
        <v>0</v>
      </c>
      <c r="K267" s="207" t="s">
        <v>130</v>
      </c>
      <c r="L267" s="45"/>
      <c r="M267" s="212" t="s">
        <v>19</v>
      </c>
      <c r="N267" s="213" t="s">
        <v>43</v>
      </c>
      <c r="O267" s="85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149</v>
      </c>
      <c r="AT267" s="216" t="s">
        <v>126</v>
      </c>
      <c r="AU267" s="216" t="s">
        <v>82</v>
      </c>
      <c r="AY267" s="18" t="s">
        <v>123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80</v>
      </c>
      <c r="BK267" s="217">
        <f>ROUND(I267*H267,2)</f>
        <v>0</v>
      </c>
      <c r="BL267" s="18" t="s">
        <v>149</v>
      </c>
      <c r="BM267" s="216" t="s">
        <v>395</v>
      </c>
    </row>
    <row r="268" s="2" customFormat="1">
      <c r="A268" s="39"/>
      <c r="B268" s="40"/>
      <c r="C268" s="41"/>
      <c r="D268" s="218" t="s">
        <v>133</v>
      </c>
      <c r="E268" s="41"/>
      <c r="F268" s="219" t="s">
        <v>396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133</v>
      </c>
      <c r="AU268" s="18" t="s">
        <v>82</v>
      </c>
    </row>
    <row r="269" s="2" customFormat="1">
      <c r="A269" s="39"/>
      <c r="B269" s="40"/>
      <c r="C269" s="41"/>
      <c r="D269" s="223" t="s">
        <v>134</v>
      </c>
      <c r="E269" s="41"/>
      <c r="F269" s="224" t="s">
        <v>397</v>
      </c>
      <c r="G269" s="41"/>
      <c r="H269" s="41"/>
      <c r="I269" s="220"/>
      <c r="J269" s="41"/>
      <c r="K269" s="41"/>
      <c r="L269" s="45"/>
      <c r="M269" s="221"/>
      <c r="N269" s="222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134</v>
      </c>
      <c r="AU269" s="18" t="s">
        <v>82</v>
      </c>
    </row>
    <row r="270" s="13" customFormat="1">
      <c r="A270" s="13"/>
      <c r="B270" s="225"/>
      <c r="C270" s="226"/>
      <c r="D270" s="218" t="s">
        <v>146</v>
      </c>
      <c r="E270" s="227" t="s">
        <v>19</v>
      </c>
      <c r="F270" s="228" t="s">
        <v>365</v>
      </c>
      <c r="G270" s="226"/>
      <c r="H270" s="227" t="s">
        <v>19</v>
      </c>
      <c r="I270" s="229"/>
      <c r="J270" s="226"/>
      <c r="K270" s="226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146</v>
      </c>
      <c r="AU270" s="234" t="s">
        <v>82</v>
      </c>
      <c r="AV270" s="13" t="s">
        <v>80</v>
      </c>
      <c r="AW270" s="13" t="s">
        <v>33</v>
      </c>
      <c r="AX270" s="13" t="s">
        <v>72</v>
      </c>
      <c r="AY270" s="234" t="s">
        <v>123</v>
      </c>
    </row>
    <row r="271" s="14" customFormat="1">
      <c r="A271" s="14"/>
      <c r="B271" s="235"/>
      <c r="C271" s="236"/>
      <c r="D271" s="218" t="s">
        <v>146</v>
      </c>
      <c r="E271" s="237" t="s">
        <v>19</v>
      </c>
      <c r="F271" s="238" t="s">
        <v>373</v>
      </c>
      <c r="G271" s="236"/>
      <c r="H271" s="239">
        <v>260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146</v>
      </c>
      <c r="AU271" s="245" t="s">
        <v>82</v>
      </c>
      <c r="AV271" s="14" t="s">
        <v>82</v>
      </c>
      <c r="AW271" s="14" t="s">
        <v>33</v>
      </c>
      <c r="AX271" s="14" t="s">
        <v>72</v>
      </c>
      <c r="AY271" s="245" t="s">
        <v>123</v>
      </c>
    </row>
    <row r="272" s="15" customFormat="1">
      <c r="A272" s="15"/>
      <c r="B272" s="246"/>
      <c r="C272" s="247"/>
      <c r="D272" s="218" t="s">
        <v>146</v>
      </c>
      <c r="E272" s="248" t="s">
        <v>19</v>
      </c>
      <c r="F272" s="249" t="s">
        <v>148</v>
      </c>
      <c r="G272" s="247"/>
      <c r="H272" s="250">
        <v>260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56" t="s">
        <v>146</v>
      </c>
      <c r="AU272" s="256" t="s">
        <v>82</v>
      </c>
      <c r="AV272" s="15" t="s">
        <v>149</v>
      </c>
      <c r="AW272" s="15" t="s">
        <v>33</v>
      </c>
      <c r="AX272" s="15" t="s">
        <v>80</v>
      </c>
      <c r="AY272" s="256" t="s">
        <v>123</v>
      </c>
    </row>
    <row r="273" s="2" customFormat="1" ht="16.5" customHeight="1">
      <c r="A273" s="39"/>
      <c r="B273" s="40"/>
      <c r="C273" s="205" t="s">
        <v>398</v>
      </c>
      <c r="D273" s="205" t="s">
        <v>126</v>
      </c>
      <c r="E273" s="206" t="s">
        <v>399</v>
      </c>
      <c r="F273" s="207" t="s">
        <v>400</v>
      </c>
      <c r="G273" s="208" t="s">
        <v>191</v>
      </c>
      <c r="H273" s="209">
        <v>260</v>
      </c>
      <c r="I273" s="210"/>
      <c r="J273" s="211">
        <f>ROUND(I273*H273,2)</f>
        <v>0</v>
      </c>
      <c r="K273" s="207" t="s">
        <v>130</v>
      </c>
      <c r="L273" s="45"/>
      <c r="M273" s="212" t="s">
        <v>19</v>
      </c>
      <c r="N273" s="213" t="s">
        <v>43</v>
      </c>
      <c r="O273" s="85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149</v>
      </c>
      <c r="AT273" s="216" t="s">
        <v>126</v>
      </c>
      <c r="AU273" s="216" t="s">
        <v>82</v>
      </c>
      <c r="AY273" s="18" t="s">
        <v>123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80</v>
      </c>
      <c r="BK273" s="217">
        <f>ROUND(I273*H273,2)</f>
        <v>0</v>
      </c>
      <c r="BL273" s="18" t="s">
        <v>149</v>
      </c>
      <c r="BM273" s="216" t="s">
        <v>401</v>
      </c>
    </row>
    <row r="274" s="2" customFormat="1">
      <c r="A274" s="39"/>
      <c r="B274" s="40"/>
      <c r="C274" s="41"/>
      <c r="D274" s="218" t="s">
        <v>133</v>
      </c>
      <c r="E274" s="41"/>
      <c r="F274" s="219" t="s">
        <v>402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133</v>
      </c>
      <c r="AU274" s="18" t="s">
        <v>82</v>
      </c>
    </row>
    <row r="275" s="2" customFormat="1">
      <c r="A275" s="39"/>
      <c r="B275" s="40"/>
      <c r="C275" s="41"/>
      <c r="D275" s="223" t="s">
        <v>134</v>
      </c>
      <c r="E275" s="41"/>
      <c r="F275" s="224" t="s">
        <v>403</v>
      </c>
      <c r="G275" s="41"/>
      <c r="H275" s="41"/>
      <c r="I275" s="220"/>
      <c r="J275" s="41"/>
      <c r="K275" s="41"/>
      <c r="L275" s="45"/>
      <c r="M275" s="221"/>
      <c r="N275" s="222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134</v>
      </c>
      <c r="AU275" s="18" t="s">
        <v>82</v>
      </c>
    </row>
    <row r="276" s="13" customFormat="1">
      <c r="A276" s="13"/>
      <c r="B276" s="225"/>
      <c r="C276" s="226"/>
      <c r="D276" s="218" t="s">
        <v>146</v>
      </c>
      <c r="E276" s="227" t="s">
        <v>19</v>
      </c>
      <c r="F276" s="228" t="s">
        <v>365</v>
      </c>
      <c r="G276" s="226"/>
      <c r="H276" s="227" t="s">
        <v>19</v>
      </c>
      <c r="I276" s="229"/>
      <c r="J276" s="226"/>
      <c r="K276" s="226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146</v>
      </c>
      <c r="AU276" s="234" t="s">
        <v>82</v>
      </c>
      <c r="AV276" s="13" t="s">
        <v>80</v>
      </c>
      <c r="AW276" s="13" t="s">
        <v>33</v>
      </c>
      <c r="AX276" s="13" t="s">
        <v>72</v>
      </c>
      <c r="AY276" s="234" t="s">
        <v>123</v>
      </c>
    </row>
    <row r="277" s="14" customFormat="1">
      <c r="A277" s="14"/>
      <c r="B277" s="235"/>
      <c r="C277" s="236"/>
      <c r="D277" s="218" t="s">
        <v>146</v>
      </c>
      <c r="E277" s="237" t="s">
        <v>19</v>
      </c>
      <c r="F277" s="238" t="s">
        <v>373</v>
      </c>
      <c r="G277" s="236"/>
      <c r="H277" s="239">
        <v>260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5" t="s">
        <v>146</v>
      </c>
      <c r="AU277" s="245" t="s">
        <v>82</v>
      </c>
      <c r="AV277" s="14" t="s">
        <v>82</v>
      </c>
      <c r="AW277" s="14" t="s">
        <v>33</v>
      </c>
      <c r="AX277" s="14" t="s">
        <v>72</v>
      </c>
      <c r="AY277" s="245" t="s">
        <v>123</v>
      </c>
    </row>
    <row r="278" s="15" customFormat="1">
      <c r="A278" s="15"/>
      <c r="B278" s="246"/>
      <c r="C278" s="247"/>
      <c r="D278" s="218" t="s">
        <v>146</v>
      </c>
      <c r="E278" s="248" t="s">
        <v>19</v>
      </c>
      <c r="F278" s="249" t="s">
        <v>148</v>
      </c>
      <c r="G278" s="247"/>
      <c r="H278" s="250">
        <v>260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56" t="s">
        <v>146</v>
      </c>
      <c r="AU278" s="256" t="s">
        <v>82</v>
      </c>
      <c r="AV278" s="15" t="s">
        <v>149</v>
      </c>
      <c r="AW278" s="15" t="s">
        <v>33</v>
      </c>
      <c r="AX278" s="15" t="s">
        <v>80</v>
      </c>
      <c r="AY278" s="256" t="s">
        <v>123</v>
      </c>
    </row>
    <row r="279" s="12" customFormat="1" ht="22.8" customHeight="1">
      <c r="A279" s="12"/>
      <c r="B279" s="189"/>
      <c r="C279" s="190"/>
      <c r="D279" s="191" t="s">
        <v>71</v>
      </c>
      <c r="E279" s="203" t="s">
        <v>142</v>
      </c>
      <c r="F279" s="203" t="s">
        <v>404</v>
      </c>
      <c r="G279" s="190"/>
      <c r="H279" s="190"/>
      <c r="I279" s="193"/>
      <c r="J279" s="204">
        <f>BK279</f>
        <v>0</v>
      </c>
      <c r="K279" s="190"/>
      <c r="L279" s="195"/>
      <c r="M279" s="196"/>
      <c r="N279" s="197"/>
      <c r="O279" s="197"/>
      <c r="P279" s="198">
        <f>SUM(P280:P307)</f>
        <v>0</v>
      </c>
      <c r="Q279" s="197"/>
      <c r="R279" s="198">
        <f>SUM(R280:R307)</f>
        <v>36.110799999999998</v>
      </c>
      <c r="S279" s="197"/>
      <c r="T279" s="199">
        <f>SUM(T280:T307)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0" t="s">
        <v>80</v>
      </c>
      <c r="AT279" s="201" t="s">
        <v>71</v>
      </c>
      <c r="AU279" s="201" t="s">
        <v>80</v>
      </c>
      <c r="AY279" s="200" t="s">
        <v>123</v>
      </c>
      <c r="BK279" s="202">
        <f>SUM(BK280:BK307)</f>
        <v>0</v>
      </c>
    </row>
    <row r="280" s="2" customFormat="1" ht="16.5" customHeight="1">
      <c r="A280" s="39"/>
      <c r="B280" s="40"/>
      <c r="C280" s="205" t="s">
        <v>405</v>
      </c>
      <c r="D280" s="205" t="s">
        <v>126</v>
      </c>
      <c r="E280" s="206" t="s">
        <v>406</v>
      </c>
      <c r="F280" s="207" t="s">
        <v>407</v>
      </c>
      <c r="G280" s="208" t="s">
        <v>261</v>
      </c>
      <c r="H280" s="209">
        <v>74</v>
      </c>
      <c r="I280" s="210"/>
      <c r="J280" s="211">
        <f>ROUND(I280*H280,2)</f>
        <v>0</v>
      </c>
      <c r="K280" s="207" t="s">
        <v>130</v>
      </c>
      <c r="L280" s="45"/>
      <c r="M280" s="212" t="s">
        <v>19</v>
      </c>
      <c r="N280" s="213" t="s">
        <v>43</v>
      </c>
      <c r="O280" s="85"/>
      <c r="P280" s="214">
        <f>O280*H280</f>
        <v>0</v>
      </c>
      <c r="Q280" s="214">
        <v>0.40973999999999999</v>
      </c>
      <c r="R280" s="214">
        <f>Q280*H280</f>
        <v>30.32076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149</v>
      </c>
      <c r="AT280" s="216" t="s">
        <v>126</v>
      </c>
      <c r="AU280" s="216" t="s">
        <v>82</v>
      </c>
      <c r="AY280" s="18" t="s">
        <v>123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80</v>
      </c>
      <c r="BK280" s="217">
        <f>ROUND(I280*H280,2)</f>
        <v>0</v>
      </c>
      <c r="BL280" s="18" t="s">
        <v>149</v>
      </c>
      <c r="BM280" s="216" t="s">
        <v>408</v>
      </c>
    </row>
    <row r="281" s="2" customFormat="1">
      <c r="A281" s="39"/>
      <c r="B281" s="40"/>
      <c r="C281" s="41"/>
      <c r="D281" s="218" t="s">
        <v>133</v>
      </c>
      <c r="E281" s="41"/>
      <c r="F281" s="219" t="s">
        <v>409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133</v>
      </c>
      <c r="AU281" s="18" t="s">
        <v>82</v>
      </c>
    </row>
    <row r="282" s="2" customFormat="1">
      <c r="A282" s="39"/>
      <c r="B282" s="40"/>
      <c r="C282" s="41"/>
      <c r="D282" s="223" t="s">
        <v>134</v>
      </c>
      <c r="E282" s="41"/>
      <c r="F282" s="224" t="s">
        <v>410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134</v>
      </c>
      <c r="AU282" s="18" t="s">
        <v>82</v>
      </c>
    </row>
    <row r="283" s="13" customFormat="1">
      <c r="A283" s="13"/>
      <c r="B283" s="225"/>
      <c r="C283" s="226"/>
      <c r="D283" s="218" t="s">
        <v>146</v>
      </c>
      <c r="E283" s="227" t="s">
        <v>19</v>
      </c>
      <c r="F283" s="228" t="s">
        <v>365</v>
      </c>
      <c r="G283" s="226"/>
      <c r="H283" s="227" t="s">
        <v>19</v>
      </c>
      <c r="I283" s="229"/>
      <c r="J283" s="226"/>
      <c r="K283" s="226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146</v>
      </c>
      <c r="AU283" s="234" t="s">
        <v>82</v>
      </c>
      <c r="AV283" s="13" t="s">
        <v>80</v>
      </c>
      <c r="AW283" s="13" t="s">
        <v>33</v>
      </c>
      <c r="AX283" s="13" t="s">
        <v>72</v>
      </c>
      <c r="AY283" s="234" t="s">
        <v>123</v>
      </c>
    </row>
    <row r="284" s="13" customFormat="1">
      <c r="A284" s="13"/>
      <c r="B284" s="225"/>
      <c r="C284" s="226"/>
      <c r="D284" s="218" t="s">
        <v>146</v>
      </c>
      <c r="E284" s="227" t="s">
        <v>19</v>
      </c>
      <c r="F284" s="228" t="s">
        <v>411</v>
      </c>
      <c r="G284" s="226"/>
      <c r="H284" s="227" t="s">
        <v>19</v>
      </c>
      <c r="I284" s="229"/>
      <c r="J284" s="226"/>
      <c r="K284" s="226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146</v>
      </c>
      <c r="AU284" s="234" t="s">
        <v>82</v>
      </c>
      <c r="AV284" s="13" t="s">
        <v>80</v>
      </c>
      <c r="AW284" s="13" t="s">
        <v>33</v>
      </c>
      <c r="AX284" s="13" t="s">
        <v>72</v>
      </c>
      <c r="AY284" s="234" t="s">
        <v>123</v>
      </c>
    </row>
    <row r="285" s="14" customFormat="1">
      <c r="A285" s="14"/>
      <c r="B285" s="235"/>
      <c r="C285" s="236"/>
      <c r="D285" s="218" t="s">
        <v>146</v>
      </c>
      <c r="E285" s="237" t="s">
        <v>19</v>
      </c>
      <c r="F285" s="238" t="s">
        <v>412</v>
      </c>
      <c r="G285" s="236"/>
      <c r="H285" s="239">
        <v>74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5" t="s">
        <v>146</v>
      </c>
      <c r="AU285" s="245" t="s">
        <v>82</v>
      </c>
      <c r="AV285" s="14" t="s">
        <v>82</v>
      </c>
      <c r="AW285" s="14" t="s">
        <v>33</v>
      </c>
      <c r="AX285" s="14" t="s">
        <v>72</v>
      </c>
      <c r="AY285" s="245" t="s">
        <v>123</v>
      </c>
    </row>
    <row r="286" s="15" customFormat="1">
      <c r="A286" s="15"/>
      <c r="B286" s="246"/>
      <c r="C286" s="247"/>
      <c r="D286" s="218" t="s">
        <v>146</v>
      </c>
      <c r="E286" s="248" t="s">
        <v>19</v>
      </c>
      <c r="F286" s="249" t="s">
        <v>148</v>
      </c>
      <c r="G286" s="247"/>
      <c r="H286" s="250">
        <v>74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56" t="s">
        <v>146</v>
      </c>
      <c r="AU286" s="256" t="s">
        <v>82</v>
      </c>
      <c r="AV286" s="15" t="s">
        <v>149</v>
      </c>
      <c r="AW286" s="15" t="s">
        <v>33</v>
      </c>
      <c r="AX286" s="15" t="s">
        <v>80</v>
      </c>
      <c r="AY286" s="256" t="s">
        <v>123</v>
      </c>
    </row>
    <row r="287" s="2" customFormat="1" ht="16.5" customHeight="1">
      <c r="A287" s="39"/>
      <c r="B287" s="40"/>
      <c r="C287" s="205" t="s">
        <v>413</v>
      </c>
      <c r="D287" s="205" t="s">
        <v>126</v>
      </c>
      <c r="E287" s="206" t="s">
        <v>414</v>
      </c>
      <c r="F287" s="207" t="s">
        <v>415</v>
      </c>
      <c r="G287" s="208" t="s">
        <v>261</v>
      </c>
      <c r="H287" s="209">
        <v>8</v>
      </c>
      <c r="I287" s="210"/>
      <c r="J287" s="211">
        <f>ROUND(I287*H287,2)</f>
        <v>0</v>
      </c>
      <c r="K287" s="207" t="s">
        <v>130</v>
      </c>
      <c r="L287" s="45"/>
      <c r="M287" s="212" t="s">
        <v>19</v>
      </c>
      <c r="N287" s="213" t="s">
        <v>43</v>
      </c>
      <c r="O287" s="85"/>
      <c r="P287" s="214">
        <f>O287*H287</f>
        <v>0</v>
      </c>
      <c r="Q287" s="214">
        <v>0.45773999999999998</v>
      </c>
      <c r="R287" s="214">
        <f>Q287*H287</f>
        <v>3.6619199999999998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149</v>
      </c>
      <c r="AT287" s="216" t="s">
        <v>126</v>
      </c>
      <c r="AU287" s="216" t="s">
        <v>82</v>
      </c>
      <c r="AY287" s="18" t="s">
        <v>123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80</v>
      </c>
      <c r="BK287" s="217">
        <f>ROUND(I287*H287,2)</f>
        <v>0</v>
      </c>
      <c r="BL287" s="18" t="s">
        <v>149</v>
      </c>
      <c r="BM287" s="216" t="s">
        <v>416</v>
      </c>
    </row>
    <row r="288" s="2" customFormat="1">
      <c r="A288" s="39"/>
      <c r="B288" s="40"/>
      <c r="C288" s="41"/>
      <c r="D288" s="218" t="s">
        <v>133</v>
      </c>
      <c r="E288" s="41"/>
      <c r="F288" s="219" t="s">
        <v>417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133</v>
      </c>
      <c r="AU288" s="18" t="s">
        <v>82</v>
      </c>
    </row>
    <row r="289" s="2" customFormat="1">
      <c r="A289" s="39"/>
      <c r="B289" s="40"/>
      <c r="C289" s="41"/>
      <c r="D289" s="223" t="s">
        <v>134</v>
      </c>
      <c r="E289" s="41"/>
      <c r="F289" s="224" t="s">
        <v>418</v>
      </c>
      <c r="G289" s="41"/>
      <c r="H289" s="41"/>
      <c r="I289" s="220"/>
      <c r="J289" s="41"/>
      <c r="K289" s="41"/>
      <c r="L289" s="45"/>
      <c r="M289" s="221"/>
      <c r="N289" s="222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134</v>
      </c>
      <c r="AU289" s="18" t="s">
        <v>82</v>
      </c>
    </row>
    <row r="290" s="13" customFormat="1">
      <c r="A290" s="13"/>
      <c r="B290" s="225"/>
      <c r="C290" s="226"/>
      <c r="D290" s="218" t="s">
        <v>146</v>
      </c>
      <c r="E290" s="227" t="s">
        <v>19</v>
      </c>
      <c r="F290" s="228" t="s">
        <v>365</v>
      </c>
      <c r="G290" s="226"/>
      <c r="H290" s="227" t="s">
        <v>19</v>
      </c>
      <c r="I290" s="229"/>
      <c r="J290" s="226"/>
      <c r="K290" s="226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146</v>
      </c>
      <c r="AU290" s="234" t="s">
        <v>82</v>
      </c>
      <c r="AV290" s="13" t="s">
        <v>80</v>
      </c>
      <c r="AW290" s="13" t="s">
        <v>33</v>
      </c>
      <c r="AX290" s="13" t="s">
        <v>72</v>
      </c>
      <c r="AY290" s="234" t="s">
        <v>123</v>
      </c>
    </row>
    <row r="291" s="13" customFormat="1">
      <c r="A291" s="13"/>
      <c r="B291" s="225"/>
      <c r="C291" s="226"/>
      <c r="D291" s="218" t="s">
        <v>146</v>
      </c>
      <c r="E291" s="227" t="s">
        <v>19</v>
      </c>
      <c r="F291" s="228" t="s">
        <v>411</v>
      </c>
      <c r="G291" s="226"/>
      <c r="H291" s="227" t="s">
        <v>19</v>
      </c>
      <c r="I291" s="229"/>
      <c r="J291" s="226"/>
      <c r="K291" s="226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146</v>
      </c>
      <c r="AU291" s="234" t="s">
        <v>82</v>
      </c>
      <c r="AV291" s="13" t="s">
        <v>80</v>
      </c>
      <c r="AW291" s="13" t="s">
        <v>33</v>
      </c>
      <c r="AX291" s="13" t="s">
        <v>72</v>
      </c>
      <c r="AY291" s="234" t="s">
        <v>123</v>
      </c>
    </row>
    <row r="292" s="14" customFormat="1">
      <c r="A292" s="14"/>
      <c r="B292" s="235"/>
      <c r="C292" s="236"/>
      <c r="D292" s="218" t="s">
        <v>146</v>
      </c>
      <c r="E292" s="237" t="s">
        <v>19</v>
      </c>
      <c r="F292" s="238" t="s">
        <v>419</v>
      </c>
      <c r="G292" s="236"/>
      <c r="H292" s="239">
        <v>8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146</v>
      </c>
      <c r="AU292" s="245" t="s">
        <v>82</v>
      </c>
      <c r="AV292" s="14" t="s">
        <v>82</v>
      </c>
      <c r="AW292" s="14" t="s">
        <v>33</v>
      </c>
      <c r="AX292" s="14" t="s">
        <v>72</v>
      </c>
      <c r="AY292" s="245" t="s">
        <v>123</v>
      </c>
    </row>
    <row r="293" s="15" customFormat="1">
      <c r="A293" s="15"/>
      <c r="B293" s="246"/>
      <c r="C293" s="247"/>
      <c r="D293" s="218" t="s">
        <v>146</v>
      </c>
      <c r="E293" s="248" t="s">
        <v>19</v>
      </c>
      <c r="F293" s="249" t="s">
        <v>148</v>
      </c>
      <c r="G293" s="247"/>
      <c r="H293" s="250">
        <v>8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6" t="s">
        <v>146</v>
      </c>
      <c r="AU293" s="256" t="s">
        <v>82</v>
      </c>
      <c r="AV293" s="15" t="s">
        <v>149</v>
      </c>
      <c r="AW293" s="15" t="s">
        <v>33</v>
      </c>
      <c r="AX293" s="15" t="s">
        <v>80</v>
      </c>
      <c r="AY293" s="256" t="s">
        <v>123</v>
      </c>
    </row>
    <row r="294" s="2" customFormat="1" ht="16.5" customHeight="1">
      <c r="A294" s="39"/>
      <c r="B294" s="40"/>
      <c r="C294" s="205" t="s">
        <v>420</v>
      </c>
      <c r="D294" s="205" t="s">
        <v>126</v>
      </c>
      <c r="E294" s="206" t="s">
        <v>421</v>
      </c>
      <c r="F294" s="207" t="s">
        <v>422</v>
      </c>
      <c r="G294" s="208" t="s">
        <v>423</v>
      </c>
      <c r="H294" s="209">
        <v>4</v>
      </c>
      <c r="I294" s="210"/>
      <c r="J294" s="211">
        <f>ROUND(I294*H294,2)</f>
        <v>0</v>
      </c>
      <c r="K294" s="207" t="s">
        <v>130</v>
      </c>
      <c r="L294" s="45"/>
      <c r="M294" s="212" t="s">
        <v>19</v>
      </c>
      <c r="N294" s="213" t="s">
        <v>43</v>
      </c>
      <c r="O294" s="85"/>
      <c r="P294" s="214">
        <f>O294*H294</f>
        <v>0</v>
      </c>
      <c r="Q294" s="214">
        <v>0.33701999999999999</v>
      </c>
      <c r="R294" s="214">
        <f>Q294*H294</f>
        <v>1.3480799999999999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149</v>
      </c>
      <c r="AT294" s="216" t="s">
        <v>126</v>
      </c>
      <c r="AU294" s="216" t="s">
        <v>82</v>
      </c>
      <c r="AY294" s="18" t="s">
        <v>123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80</v>
      </c>
      <c r="BK294" s="217">
        <f>ROUND(I294*H294,2)</f>
        <v>0</v>
      </c>
      <c r="BL294" s="18" t="s">
        <v>149</v>
      </c>
      <c r="BM294" s="216" t="s">
        <v>424</v>
      </c>
    </row>
    <row r="295" s="2" customFormat="1">
      <c r="A295" s="39"/>
      <c r="B295" s="40"/>
      <c r="C295" s="41"/>
      <c r="D295" s="218" t="s">
        <v>133</v>
      </c>
      <c r="E295" s="41"/>
      <c r="F295" s="219" t="s">
        <v>425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133</v>
      </c>
      <c r="AU295" s="18" t="s">
        <v>82</v>
      </c>
    </row>
    <row r="296" s="2" customFormat="1">
      <c r="A296" s="39"/>
      <c r="B296" s="40"/>
      <c r="C296" s="41"/>
      <c r="D296" s="223" t="s">
        <v>134</v>
      </c>
      <c r="E296" s="41"/>
      <c r="F296" s="224" t="s">
        <v>426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134</v>
      </c>
      <c r="AU296" s="18" t="s">
        <v>82</v>
      </c>
    </row>
    <row r="297" s="13" customFormat="1">
      <c r="A297" s="13"/>
      <c r="B297" s="225"/>
      <c r="C297" s="226"/>
      <c r="D297" s="218" t="s">
        <v>146</v>
      </c>
      <c r="E297" s="227" t="s">
        <v>19</v>
      </c>
      <c r="F297" s="228" t="s">
        <v>365</v>
      </c>
      <c r="G297" s="226"/>
      <c r="H297" s="227" t="s">
        <v>19</v>
      </c>
      <c r="I297" s="229"/>
      <c r="J297" s="226"/>
      <c r="K297" s="226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146</v>
      </c>
      <c r="AU297" s="234" t="s">
        <v>82</v>
      </c>
      <c r="AV297" s="13" t="s">
        <v>80</v>
      </c>
      <c r="AW297" s="13" t="s">
        <v>33</v>
      </c>
      <c r="AX297" s="13" t="s">
        <v>72</v>
      </c>
      <c r="AY297" s="234" t="s">
        <v>123</v>
      </c>
    </row>
    <row r="298" s="13" customFormat="1">
      <c r="A298" s="13"/>
      <c r="B298" s="225"/>
      <c r="C298" s="226"/>
      <c r="D298" s="218" t="s">
        <v>146</v>
      </c>
      <c r="E298" s="227" t="s">
        <v>19</v>
      </c>
      <c r="F298" s="228" t="s">
        <v>411</v>
      </c>
      <c r="G298" s="226"/>
      <c r="H298" s="227" t="s">
        <v>19</v>
      </c>
      <c r="I298" s="229"/>
      <c r="J298" s="226"/>
      <c r="K298" s="226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146</v>
      </c>
      <c r="AU298" s="234" t="s">
        <v>82</v>
      </c>
      <c r="AV298" s="13" t="s">
        <v>80</v>
      </c>
      <c r="AW298" s="13" t="s">
        <v>33</v>
      </c>
      <c r="AX298" s="13" t="s">
        <v>72</v>
      </c>
      <c r="AY298" s="234" t="s">
        <v>123</v>
      </c>
    </row>
    <row r="299" s="14" customFormat="1">
      <c r="A299" s="14"/>
      <c r="B299" s="235"/>
      <c r="C299" s="236"/>
      <c r="D299" s="218" t="s">
        <v>146</v>
      </c>
      <c r="E299" s="237" t="s">
        <v>19</v>
      </c>
      <c r="F299" s="238" t="s">
        <v>427</v>
      </c>
      <c r="G299" s="236"/>
      <c r="H299" s="239">
        <v>4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5" t="s">
        <v>146</v>
      </c>
      <c r="AU299" s="245" t="s">
        <v>82</v>
      </c>
      <c r="AV299" s="14" t="s">
        <v>82</v>
      </c>
      <c r="AW299" s="14" t="s">
        <v>33</v>
      </c>
      <c r="AX299" s="14" t="s">
        <v>72</v>
      </c>
      <c r="AY299" s="245" t="s">
        <v>123</v>
      </c>
    </row>
    <row r="300" s="15" customFormat="1">
      <c r="A300" s="15"/>
      <c r="B300" s="246"/>
      <c r="C300" s="247"/>
      <c r="D300" s="218" t="s">
        <v>146</v>
      </c>
      <c r="E300" s="248" t="s">
        <v>19</v>
      </c>
      <c r="F300" s="249" t="s">
        <v>148</v>
      </c>
      <c r="G300" s="247"/>
      <c r="H300" s="250">
        <v>4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6" t="s">
        <v>146</v>
      </c>
      <c r="AU300" s="256" t="s">
        <v>82</v>
      </c>
      <c r="AV300" s="15" t="s">
        <v>149</v>
      </c>
      <c r="AW300" s="15" t="s">
        <v>33</v>
      </c>
      <c r="AX300" s="15" t="s">
        <v>80</v>
      </c>
      <c r="AY300" s="256" t="s">
        <v>123</v>
      </c>
    </row>
    <row r="301" s="2" customFormat="1" ht="16.5" customHeight="1">
      <c r="A301" s="39"/>
      <c r="B301" s="40"/>
      <c r="C301" s="205" t="s">
        <v>428</v>
      </c>
      <c r="D301" s="205" t="s">
        <v>126</v>
      </c>
      <c r="E301" s="206" t="s">
        <v>429</v>
      </c>
      <c r="F301" s="207" t="s">
        <v>430</v>
      </c>
      <c r="G301" s="208" t="s">
        <v>423</v>
      </c>
      <c r="H301" s="209">
        <v>2</v>
      </c>
      <c r="I301" s="210"/>
      <c r="J301" s="211">
        <f>ROUND(I301*H301,2)</f>
        <v>0</v>
      </c>
      <c r="K301" s="207" t="s">
        <v>130</v>
      </c>
      <c r="L301" s="45"/>
      <c r="M301" s="212" t="s">
        <v>19</v>
      </c>
      <c r="N301" s="213" t="s">
        <v>43</v>
      </c>
      <c r="O301" s="85"/>
      <c r="P301" s="214">
        <f>O301*H301</f>
        <v>0</v>
      </c>
      <c r="Q301" s="214">
        <v>0.39001999999999998</v>
      </c>
      <c r="R301" s="214">
        <f>Q301*H301</f>
        <v>0.78003999999999996</v>
      </c>
      <c r="S301" s="214">
        <v>0</v>
      </c>
      <c r="T301" s="215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16" t="s">
        <v>149</v>
      </c>
      <c r="AT301" s="216" t="s">
        <v>126</v>
      </c>
      <c r="AU301" s="216" t="s">
        <v>82</v>
      </c>
      <c r="AY301" s="18" t="s">
        <v>123</v>
      </c>
      <c r="BE301" s="217">
        <f>IF(N301="základní",J301,0)</f>
        <v>0</v>
      </c>
      <c r="BF301" s="217">
        <f>IF(N301="snížená",J301,0)</f>
        <v>0</v>
      </c>
      <c r="BG301" s="217">
        <f>IF(N301="zákl. přenesená",J301,0)</f>
        <v>0</v>
      </c>
      <c r="BH301" s="217">
        <f>IF(N301="sníž. přenesená",J301,0)</f>
        <v>0</v>
      </c>
      <c r="BI301" s="217">
        <f>IF(N301="nulová",J301,0)</f>
        <v>0</v>
      </c>
      <c r="BJ301" s="18" t="s">
        <v>80</v>
      </c>
      <c r="BK301" s="217">
        <f>ROUND(I301*H301,2)</f>
        <v>0</v>
      </c>
      <c r="BL301" s="18" t="s">
        <v>149</v>
      </c>
      <c r="BM301" s="216" t="s">
        <v>431</v>
      </c>
    </row>
    <row r="302" s="2" customFormat="1">
      <c r="A302" s="39"/>
      <c r="B302" s="40"/>
      <c r="C302" s="41"/>
      <c r="D302" s="218" t="s">
        <v>133</v>
      </c>
      <c r="E302" s="41"/>
      <c r="F302" s="219" t="s">
        <v>432</v>
      </c>
      <c r="G302" s="41"/>
      <c r="H302" s="41"/>
      <c r="I302" s="220"/>
      <c r="J302" s="41"/>
      <c r="K302" s="41"/>
      <c r="L302" s="45"/>
      <c r="M302" s="221"/>
      <c r="N302" s="222"/>
      <c r="O302" s="85"/>
      <c r="P302" s="85"/>
      <c r="Q302" s="85"/>
      <c r="R302" s="85"/>
      <c r="S302" s="85"/>
      <c r="T302" s="86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133</v>
      </c>
      <c r="AU302" s="18" t="s">
        <v>82</v>
      </c>
    </row>
    <row r="303" s="2" customFormat="1">
      <c r="A303" s="39"/>
      <c r="B303" s="40"/>
      <c r="C303" s="41"/>
      <c r="D303" s="223" t="s">
        <v>134</v>
      </c>
      <c r="E303" s="41"/>
      <c r="F303" s="224" t="s">
        <v>433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134</v>
      </c>
      <c r="AU303" s="18" t="s">
        <v>82</v>
      </c>
    </row>
    <row r="304" s="13" customFormat="1">
      <c r="A304" s="13"/>
      <c r="B304" s="225"/>
      <c r="C304" s="226"/>
      <c r="D304" s="218" t="s">
        <v>146</v>
      </c>
      <c r="E304" s="227" t="s">
        <v>19</v>
      </c>
      <c r="F304" s="228" t="s">
        <v>365</v>
      </c>
      <c r="G304" s="226"/>
      <c r="H304" s="227" t="s">
        <v>19</v>
      </c>
      <c r="I304" s="229"/>
      <c r="J304" s="226"/>
      <c r="K304" s="226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146</v>
      </c>
      <c r="AU304" s="234" t="s">
        <v>82</v>
      </c>
      <c r="AV304" s="13" t="s">
        <v>80</v>
      </c>
      <c r="AW304" s="13" t="s">
        <v>33</v>
      </c>
      <c r="AX304" s="13" t="s">
        <v>72</v>
      </c>
      <c r="AY304" s="234" t="s">
        <v>123</v>
      </c>
    </row>
    <row r="305" s="13" customFormat="1">
      <c r="A305" s="13"/>
      <c r="B305" s="225"/>
      <c r="C305" s="226"/>
      <c r="D305" s="218" t="s">
        <v>146</v>
      </c>
      <c r="E305" s="227" t="s">
        <v>19</v>
      </c>
      <c r="F305" s="228" t="s">
        <v>411</v>
      </c>
      <c r="G305" s="226"/>
      <c r="H305" s="227" t="s">
        <v>19</v>
      </c>
      <c r="I305" s="229"/>
      <c r="J305" s="226"/>
      <c r="K305" s="226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146</v>
      </c>
      <c r="AU305" s="234" t="s">
        <v>82</v>
      </c>
      <c r="AV305" s="13" t="s">
        <v>80</v>
      </c>
      <c r="AW305" s="13" t="s">
        <v>33</v>
      </c>
      <c r="AX305" s="13" t="s">
        <v>72</v>
      </c>
      <c r="AY305" s="234" t="s">
        <v>123</v>
      </c>
    </row>
    <row r="306" s="14" customFormat="1">
      <c r="A306" s="14"/>
      <c r="B306" s="235"/>
      <c r="C306" s="236"/>
      <c r="D306" s="218" t="s">
        <v>146</v>
      </c>
      <c r="E306" s="237" t="s">
        <v>19</v>
      </c>
      <c r="F306" s="238" t="s">
        <v>434</v>
      </c>
      <c r="G306" s="236"/>
      <c r="H306" s="239">
        <v>2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5" t="s">
        <v>146</v>
      </c>
      <c r="AU306" s="245" t="s">
        <v>82</v>
      </c>
      <c r="AV306" s="14" t="s">
        <v>82</v>
      </c>
      <c r="AW306" s="14" t="s">
        <v>33</v>
      </c>
      <c r="AX306" s="14" t="s">
        <v>72</v>
      </c>
      <c r="AY306" s="245" t="s">
        <v>123</v>
      </c>
    </row>
    <row r="307" s="15" customFormat="1">
      <c r="A307" s="15"/>
      <c r="B307" s="246"/>
      <c r="C307" s="247"/>
      <c r="D307" s="218" t="s">
        <v>146</v>
      </c>
      <c r="E307" s="248" t="s">
        <v>19</v>
      </c>
      <c r="F307" s="249" t="s">
        <v>148</v>
      </c>
      <c r="G307" s="247"/>
      <c r="H307" s="250">
        <v>2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6" t="s">
        <v>146</v>
      </c>
      <c r="AU307" s="256" t="s">
        <v>82</v>
      </c>
      <c r="AV307" s="15" t="s">
        <v>149</v>
      </c>
      <c r="AW307" s="15" t="s">
        <v>33</v>
      </c>
      <c r="AX307" s="15" t="s">
        <v>80</v>
      </c>
      <c r="AY307" s="256" t="s">
        <v>123</v>
      </c>
    </row>
    <row r="308" s="12" customFormat="1" ht="22.8" customHeight="1">
      <c r="A308" s="12"/>
      <c r="B308" s="189"/>
      <c r="C308" s="190"/>
      <c r="D308" s="191" t="s">
        <v>71</v>
      </c>
      <c r="E308" s="203" t="s">
        <v>122</v>
      </c>
      <c r="F308" s="203" t="s">
        <v>435</v>
      </c>
      <c r="G308" s="190"/>
      <c r="H308" s="190"/>
      <c r="I308" s="193"/>
      <c r="J308" s="204">
        <f>BK308</f>
        <v>0</v>
      </c>
      <c r="K308" s="190"/>
      <c r="L308" s="195"/>
      <c r="M308" s="196"/>
      <c r="N308" s="197"/>
      <c r="O308" s="197"/>
      <c r="P308" s="198">
        <f>SUM(P309:P438)</f>
        <v>0</v>
      </c>
      <c r="Q308" s="197"/>
      <c r="R308" s="198">
        <f>SUM(R309:R438)</f>
        <v>224.957685</v>
      </c>
      <c r="S308" s="197"/>
      <c r="T308" s="199">
        <f>SUM(T309:T438)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0" t="s">
        <v>80</v>
      </c>
      <c r="AT308" s="201" t="s">
        <v>71</v>
      </c>
      <c r="AU308" s="201" t="s">
        <v>80</v>
      </c>
      <c r="AY308" s="200" t="s">
        <v>123</v>
      </c>
      <c r="BK308" s="202">
        <f>SUM(BK309:BK438)</f>
        <v>0</v>
      </c>
    </row>
    <row r="309" s="2" customFormat="1" ht="16.5" customHeight="1">
      <c r="A309" s="39"/>
      <c r="B309" s="40"/>
      <c r="C309" s="205" t="s">
        <v>436</v>
      </c>
      <c r="D309" s="205" t="s">
        <v>126</v>
      </c>
      <c r="E309" s="206" t="s">
        <v>437</v>
      </c>
      <c r="F309" s="207" t="s">
        <v>438</v>
      </c>
      <c r="G309" s="208" t="s">
        <v>191</v>
      </c>
      <c r="H309" s="209">
        <v>63</v>
      </c>
      <c r="I309" s="210"/>
      <c r="J309" s="211">
        <f>ROUND(I309*H309,2)</f>
        <v>0</v>
      </c>
      <c r="K309" s="207" t="s">
        <v>130</v>
      </c>
      <c r="L309" s="45"/>
      <c r="M309" s="212" t="s">
        <v>19</v>
      </c>
      <c r="N309" s="213" t="s">
        <v>43</v>
      </c>
      <c r="O309" s="85"/>
      <c r="P309" s="214">
        <f>O309*H309</f>
        <v>0</v>
      </c>
      <c r="Q309" s="214">
        <v>0</v>
      </c>
      <c r="R309" s="214">
        <f>Q309*H309</f>
        <v>0</v>
      </c>
      <c r="S309" s="214">
        <v>0</v>
      </c>
      <c r="T309" s="21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149</v>
      </c>
      <c r="AT309" s="216" t="s">
        <v>126</v>
      </c>
      <c r="AU309" s="216" t="s">
        <v>82</v>
      </c>
      <c r="AY309" s="18" t="s">
        <v>123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80</v>
      </c>
      <c r="BK309" s="217">
        <f>ROUND(I309*H309,2)</f>
        <v>0</v>
      </c>
      <c r="BL309" s="18" t="s">
        <v>149</v>
      </c>
      <c r="BM309" s="216" t="s">
        <v>439</v>
      </c>
    </row>
    <row r="310" s="2" customFormat="1">
      <c r="A310" s="39"/>
      <c r="B310" s="40"/>
      <c r="C310" s="41"/>
      <c r="D310" s="218" t="s">
        <v>133</v>
      </c>
      <c r="E310" s="41"/>
      <c r="F310" s="219" t="s">
        <v>440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133</v>
      </c>
      <c r="AU310" s="18" t="s">
        <v>82</v>
      </c>
    </row>
    <row r="311" s="2" customFormat="1">
      <c r="A311" s="39"/>
      <c r="B311" s="40"/>
      <c r="C311" s="41"/>
      <c r="D311" s="223" t="s">
        <v>134</v>
      </c>
      <c r="E311" s="41"/>
      <c r="F311" s="224" t="s">
        <v>441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134</v>
      </c>
      <c r="AU311" s="18" t="s">
        <v>82</v>
      </c>
    </row>
    <row r="312" s="13" customFormat="1">
      <c r="A312" s="13"/>
      <c r="B312" s="225"/>
      <c r="C312" s="226"/>
      <c r="D312" s="218" t="s">
        <v>146</v>
      </c>
      <c r="E312" s="227" t="s">
        <v>19</v>
      </c>
      <c r="F312" s="228" t="s">
        <v>365</v>
      </c>
      <c r="G312" s="226"/>
      <c r="H312" s="227" t="s">
        <v>19</v>
      </c>
      <c r="I312" s="229"/>
      <c r="J312" s="226"/>
      <c r="K312" s="226"/>
      <c r="L312" s="230"/>
      <c r="M312" s="231"/>
      <c r="N312" s="232"/>
      <c r="O312" s="232"/>
      <c r="P312" s="232"/>
      <c r="Q312" s="232"/>
      <c r="R312" s="232"/>
      <c r="S312" s="232"/>
      <c r="T312" s="23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4" t="s">
        <v>146</v>
      </c>
      <c r="AU312" s="234" t="s">
        <v>82</v>
      </c>
      <c r="AV312" s="13" t="s">
        <v>80</v>
      </c>
      <c r="AW312" s="13" t="s">
        <v>33</v>
      </c>
      <c r="AX312" s="13" t="s">
        <v>72</v>
      </c>
      <c r="AY312" s="234" t="s">
        <v>123</v>
      </c>
    </row>
    <row r="313" s="14" customFormat="1">
      <c r="A313" s="14"/>
      <c r="B313" s="235"/>
      <c r="C313" s="236"/>
      <c r="D313" s="218" t="s">
        <v>146</v>
      </c>
      <c r="E313" s="237" t="s">
        <v>19</v>
      </c>
      <c r="F313" s="238" t="s">
        <v>442</v>
      </c>
      <c r="G313" s="236"/>
      <c r="H313" s="239">
        <v>35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5" t="s">
        <v>146</v>
      </c>
      <c r="AU313" s="245" t="s">
        <v>82</v>
      </c>
      <c r="AV313" s="14" t="s">
        <v>82</v>
      </c>
      <c r="AW313" s="14" t="s">
        <v>33</v>
      </c>
      <c r="AX313" s="14" t="s">
        <v>72</v>
      </c>
      <c r="AY313" s="245" t="s">
        <v>123</v>
      </c>
    </row>
    <row r="314" s="14" customFormat="1">
      <c r="A314" s="14"/>
      <c r="B314" s="235"/>
      <c r="C314" s="236"/>
      <c r="D314" s="218" t="s">
        <v>146</v>
      </c>
      <c r="E314" s="237" t="s">
        <v>19</v>
      </c>
      <c r="F314" s="238" t="s">
        <v>390</v>
      </c>
      <c r="G314" s="236"/>
      <c r="H314" s="239">
        <v>28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5" t="s">
        <v>146</v>
      </c>
      <c r="AU314" s="245" t="s">
        <v>82</v>
      </c>
      <c r="AV314" s="14" t="s">
        <v>82</v>
      </c>
      <c r="AW314" s="14" t="s">
        <v>33</v>
      </c>
      <c r="AX314" s="14" t="s">
        <v>72</v>
      </c>
      <c r="AY314" s="245" t="s">
        <v>123</v>
      </c>
    </row>
    <row r="315" s="15" customFormat="1">
      <c r="A315" s="15"/>
      <c r="B315" s="246"/>
      <c r="C315" s="247"/>
      <c r="D315" s="218" t="s">
        <v>146</v>
      </c>
      <c r="E315" s="248" t="s">
        <v>19</v>
      </c>
      <c r="F315" s="249" t="s">
        <v>148</v>
      </c>
      <c r="G315" s="247"/>
      <c r="H315" s="250">
        <v>63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56" t="s">
        <v>146</v>
      </c>
      <c r="AU315" s="256" t="s">
        <v>82</v>
      </c>
      <c r="AV315" s="15" t="s">
        <v>149</v>
      </c>
      <c r="AW315" s="15" t="s">
        <v>33</v>
      </c>
      <c r="AX315" s="15" t="s">
        <v>80</v>
      </c>
      <c r="AY315" s="256" t="s">
        <v>123</v>
      </c>
    </row>
    <row r="316" s="2" customFormat="1" ht="16.5" customHeight="1">
      <c r="A316" s="39"/>
      <c r="B316" s="40"/>
      <c r="C316" s="205" t="s">
        <v>443</v>
      </c>
      <c r="D316" s="205" t="s">
        <v>126</v>
      </c>
      <c r="E316" s="206" t="s">
        <v>444</v>
      </c>
      <c r="F316" s="207" t="s">
        <v>445</v>
      </c>
      <c r="G316" s="208" t="s">
        <v>191</v>
      </c>
      <c r="H316" s="209">
        <v>28</v>
      </c>
      <c r="I316" s="210"/>
      <c r="J316" s="211">
        <f>ROUND(I316*H316,2)</f>
        <v>0</v>
      </c>
      <c r="K316" s="207" t="s">
        <v>130</v>
      </c>
      <c r="L316" s="45"/>
      <c r="M316" s="212" t="s">
        <v>19</v>
      </c>
      <c r="N316" s="213" t="s">
        <v>43</v>
      </c>
      <c r="O316" s="85"/>
      <c r="P316" s="214">
        <f>O316*H316</f>
        <v>0</v>
      </c>
      <c r="Q316" s="214">
        <v>0</v>
      </c>
      <c r="R316" s="214">
        <f>Q316*H316</f>
        <v>0</v>
      </c>
      <c r="S316" s="214">
        <v>0</v>
      </c>
      <c r="T316" s="21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149</v>
      </c>
      <c r="AT316" s="216" t="s">
        <v>126</v>
      </c>
      <c r="AU316" s="216" t="s">
        <v>82</v>
      </c>
      <c r="AY316" s="18" t="s">
        <v>123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80</v>
      </c>
      <c r="BK316" s="217">
        <f>ROUND(I316*H316,2)</f>
        <v>0</v>
      </c>
      <c r="BL316" s="18" t="s">
        <v>149</v>
      </c>
      <c r="BM316" s="216" t="s">
        <v>446</v>
      </c>
    </row>
    <row r="317" s="2" customFormat="1">
      <c r="A317" s="39"/>
      <c r="B317" s="40"/>
      <c r="C317" s="41"/>
      <c r="D317" s="218" t="s">
        <v>133</v>
      </c>
      <c r="E317" s="41"/>
      <c r="F317" s="219" t="s">
        <v>440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133</v>
      </c>
      <c r="AU317" s="18" t="s">
        <v>82</v>
      </c>
    </row>
    <row r="318" s="2" customFormat="1">
      <c r="A318" s="39"/>
      <c r="B318" s="40"/>
      <c r="C318" s="41"/>
      <c r="D318" s="223" t="s">
        <v>134</v>
      </c>
      <c r="E318" s="41"/>
      <c r="F318" s="224" t="s">
        <v>447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134</v>
      </c>
      <c r="AU318" s="18" t="s">
        <v>82</v>
      </c>
    </row>
    <row r="319" s="13" customFormat="1">
      <c r="A319" s="13"/>
      <c r="B319" s="225"/>
      <c r="C319" s="226"/>
      <c r="D319" s="218" t="s">
        <v>146</v>
      </c>
      <c r="E319" s="227" t="s">
        <v>19</v>
      </c>
      <c r="F319" s="228" t="s">
        <v>365</v>
      </c>
      <c r="G319" s="226"/>
      <c r="H319" s="227" t="s">
        <v>19</v>
      </c>
      <c r="I319" s="229"/>
      <c r="J319" s="226"/>
      <c r="K319" s="226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146</v>
      </c>
      <c r="AU319" s="234" t="s">
        <v>82</v>
      </c>
      <c r="AV319" s="13" t="s">
        <v>80</v>
      </c>
      <c r="AW319" s="13" t="s">
        <v>33</v>
      </c>
      <c r="AX319" s="13" t="s">
        <v>72</v>
      </c>
      <c r="AY319" s="234" t="s">
        <v>123</v>
      </c>
    </row>
    <row r="320" s="14" customFormat="1">
      <c r="A320" s="14"/>
      <c r="B320" s="235"/>
      <c r="C320" s="236"/>
      <c r="D320" s="218" t="s">
        <v>146</v>
      </c>
      <c r="E320" s="237" t="s">
        <v>19</v>
      </c>
      <c r="F320" s="238" t="s">
        <v>390</v>
      </c>
      <c r="G320" s="236"/>
      <c r="H320" s="239">
        <v>28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5" t="s">
        <v>146</v>
      </c>
      <c r="AU320" s="245" t="s">
        <v>82</v>
      </c>
      <c r="AV320" s="14" t="s">
        <v>82</v>
      </c>
      <c r="AW320" s="14" t="s">
        <v>33</v>
      </c>
      <c r="AX320" s="14" t="s">
        <v>72</v>
      </c>
      <c r="AY320" s="245" t="s">
        <v>123</v>
      </c>
    </row>
    <row r="321" s="15" customFormat="1">
      <c r="A321" s="15"/>
      <c r="B321" s="246"/>
      <c r="C321" s="247"/>
      <c r="D321" s="218" t="s">
        <v>146</v>
      </c>
      <c r="E321" s="248" t="s">
        <v>19</v>
      </c>
      <c r="F321" s="249" t="s">
        <v>148</v>
      </c>
      <c r="G321" s="247"/>
      <c r="H321" s="250">
        <v>28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56" t="s">
        <v>146</v>
      </c>
      <c r="AU321" s="256" t="s">
        <v>82</v>
      </c>
      <c r="AV321" s="15" t="s">
        <v>149</v>
      </c>
      <c r="AW321" s="15" t="s">
        <v>33</v>
      </c>
      <c r="AX321" s="15" t="s">
        <v>80</v>
      </c>
      <c r="AY321" s="256" t="s">
        <v>123</v>
      </c>
    </row>
    <row r="322" s="2" customFormat="1" ht="16.5" customHeight="1">
      <c r="A322" s="39"/>
      <c r="B322" s="40"/>
      <c r="C322" s="205" t="s">
        <v>448</v>
      </c>
      <c r="D322" s="205" t="s">
        <v>126</v>
      </c>
      <c r="E322" s="206" t="s">
        <v>449</v>
      </c>
      <c r="F322" s="207" t="s">
        <v>450</v>
      </c>
      <c r="G322" s="208" t="s">
        <v>191</v>
      </c>
      <c r="H322" s="209">
        <v>1547</v>
      </c>
      <c r="I322" s="210"/>
      <c r="J322" s="211">
        <f>ROUND(I322*H322,2)</f>
        <v>0</v>
      </c>
      <c r="K322" s="207" t="s">
        <v>130</v>
      </c>
      <c r="L322" s="45"/>
      <c r="M322" s="212" t="s">
        <v>19</v>
      </c>
      <c r="N322" s="213" t="s">
        <v>43</v>
      </c>
      <c r="O322" s="85"/>
      <c r="P322" s="214">
        <f>O322*H322</f>
        <v>0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6" t="s">
        <v>149</v>
      </c>
      <c r="AT322" s="216" t="s">
        <v>126</v>
      </c>
      <c r="AU322" s="216" t="s">
        <v>82</v>
      </c>
      <c r="AY322" s="18" t="s">
        <v>123</v>
      </c>
      <c r="BE322" s="217">
        <f>IF(N322="základní",J322,0)</f>
        <v>0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8" t="s">
        <v>80</v>
      </c>
      <c r="BK322" s="217">
        <f>ROUND(I322*H322,2)</f>
        <v>0</v>
      </c>
      <c r="BL322" s="18" t="s">
        <v>149</v>
      </c>
      <c r="BM322" s="216" t="s">
        <v>451</v>
      </c>
    </row>
    <row r="323" s="2" customFormat="1">
      <c r="A323" s="39"/>
      <c r="B323" s="40"/>
      <c r="C323" s="41"/>
      <c r="D323" s="218" t="s">
        <v>133</v>
      </c>
      <c r="E323" s="41"/>
      <c r="F323" s="219" t="s">
        <v>452</v>
      </c>
      <c r="G323" s="41"/>
      <c r="H323" s="41"/>
      <c r="I323" s="220"/>
      <c r="J323" s="41"/>
      <c r="K323" s="41"/>
      <c r="L323" s="45"/>
      <c r="M323" s="221"/>
      <c r="N323" s="222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133</v>
      </c>
      <c r="AU323" s="18" t="s">
        <v>82</v>
      </c>
    </row>
    <row r="324" s="2" customFormat="1">
      <c r="A324" s="39"/>
      <c r="B324" s="40"/>
      <c r="C324" s="41"/>
      <c r="D324" s="223" t="s">
        <v>134</v>
      </c>
      <c r="E324" s="41"/>
      <c r="F324" s="224" t="s">
        <v>453</v>
      </c>
      <c r="G324" s="41"/>
      <c r="H324" s="41"/>
      <c r="I324" s="220"/>
      <c r="J324" s="41"/>
      <c r="K324" s="41"/>
      <c r="L324" s="45"/>
      <c r="M324" s="221"/>
      <c r="N324" s="222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134</v>
      </c>
      <c r="AU324" s="18" t="s">
        <v>82</v>
      </c>
    </row>
    <row r="325" s="13" customFormat="1">
      <c r="A325" s="13"/>
      <c r="B325" s="225"/>
      <c r="C325" s="226"/>
      <c r="D325" s="218" t="s">
        <v>146</v>
      </c>
      <c r="E325" s="227" t="s">
        <v>19</v>
      </c>
      <c r="F325" s="228" t="s">
        <v>365</v>
      </c>
      <c r="G325" s="226"/>
      <c r="H325" s="227" t="s">
        <v>19</v>
      </c>
      <c r="I325" s="229"/>
      <c r="J325" s="226"/>
      <c r="K325" s="226"/>
      <c r="L325" s="230"/>
      <c r="M325" s="231"/>
      <c r="N325" s="232"/>
      <c r="O325" s="232"/>
      <c r="P325" s="232"/>
      <c r="Q325" s="232"/>
      <c r="R325" s="232"/>
      <c r="S325" s="232"/>
      <c r="T325" s="23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4" t="s">
        <v>146</v>
      </c>
      <c r="AU325" s="234" t="s">
        <v>82</v>
      </c>
      <c r="AV325" s="13" t="s">
        <v>80</v>
      </c>
      <c r="AW325" s="13" t="s">
        <v>33</v>
      </c>
      <c r="AX325" s="13" t="s">
        <v>72</v>
      </c>
      <c r="AY325" s="234" t="s">
        <v>123</v>
      </c>
    </row>
    <row r="326" s="14" customFormat="1">
      <c r="A326" s="14"/>
      <c r="B326" s="235"/>
      <c r="C326" s="236"/>
      <c r="D326" s="218" t="s">
        <v>146</v>
      </c>
      <c r="E326" s="237" t="s">
        <v>19</v>
      </c>
      <c r="F326" s="238" t="s">
        <v>387</v>
      </c>
      <c r="G326" s="236"/>
      <c r="H326" s="239">
        <v>805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5" t="s">
        <v>146</v>
      </c>
      <c r="AU326" s="245" t="s">
        <v>82</v>
      </c>
      <c r="AV326" s="14" t="s">
        <v>82</v>
      </c>
      <c r="AW326" s="14" t="s">
        <v>33</v>
      </c>
      <c r="AX326" s="14" t="s">
        <v>72</v>
      </c>
      <c r="AY326" s="245" t="s">
        <v>123</v>
      </c>
    </row>
    <row r="327" s="14" customFormat="1">
      <c r="A327" s="14"/>
      <c r="B327" s="235"/>
      <c r="C327" s="236"/>
      <c r="D327" s="218" t="s">
        <v>146</v>
      </c>
      <c r="E327" s="237" t="s">
        <v>19</v>
      </c>
      <c r="F327" s="238" t="s">
        <v>388</v>
      </c>
      <c r="G327" s="236"/>
      <c r="H327" s="239">
        <v>562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5" t="s">
        <v>146</v>
      </c>
      <c r="AU327" s="245" t="s">
        <v>82</v>
      </c>
      <c r="AV327" s="14" t="s">
        <v>82</v>
      </c>
      <c r="AW327" s="14" t="s">
        <v>33</v>
      </c>
      <c r="AX327" s="14" t="s">
        <v>72</v>
      </c>
      <c r="AY327" s="245" t="s">
        <v>123</v>
      </c>
    </row>
    <row r="328" s="14" customFormat="1">
      <c r="A328" s="14"/>
      <c r="B328" s="235"/>
      <c r="C328" s="236"/>
      <c r="D328" s="218" t="s">
        <v>146</v>
      </c>
      <c r="E328" s="237" t="s">
        <v>19</v>
      </c>
      <c r="F328" s="238" t="s">
        <v>454</v>
      </c>
      <c r="G328" s="236"/>
      <c r="H328" s="239">
        <v>180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5" t="s">
        <v>146</v>
      </c>
      <c r="AU328" s="245" t="s">
        <v>82</v>
      </c>
      <c r="AV328" s="14" t="s">
        <v>82</v>
      </c>
      <c r="AW328" s="14" t="s">
        <v>33</v>
      </c>
      <c r="AX328" s="14" t="s">
        <v>72</v>
      </c>
      <c r="AY328" s="245" t="s">
        <v>123</v>
      </c>
    </row>
    <row r="329" s="15" customFormat="1">
      <c r="A329" s="15"/>
      <c r="B329" s="246"/>
      <c r="C329" s="247"/>
      <c r="D329" s="218" t="s">
        <v>146</v>
      </c>
      <c r="E329" s="248" t="s">
        <v>19</v>
      </c>
      <c r="F329" s="249" t="s">
        <v>148</v>
      </c>
      <c r="G329" s="247"/>
      <c r="H329" s="250">
        <v>1547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56" t="s">
        <v>146</v>
      </c>
      <c r="AU329" s="256" t="s">
        <v>82</v>
      </c>
      <c r="AV329" s="15" t="s">
        <v>149</v>
      </c>
      <c r="AW329" s="15" t="s">
        <v>33</v>
      </c>
      <c r="AX329" s="15" t="s">
        <v>80</v>
      </c>
      <c r="AY329" s="256" t="s">
        <v>123</v>
      </c>
    </row>
    <row r="330" s="2" customFormat="1" ht="16.5" customHeight="1">
      <c r="A330" s="39"/>
      <c r="B330" s="40"/>
      <c r="C330" s="205" t="s">
        <v>455</v>
      </c>
      <c r="D330" s="205" t="s">
        <v>126</v>
      </c>
      <c r="E330" s="206" t="s">
        <v>456</v>
      </c>
      <c r="F330" s="207" t="s">
        <v>457</v>
      </c>
      <c r="G330" s="208" t="s">
        <v>191</v>
      </c>
      <c r="H330" s="209">
        <v>805</v>
      </c>
      <c r="I330" s="210"/>
      <c r="J330" s="211">
        <f>ROUND(I330*H330,2)</f>
        <v>0</v>
      </c>
      <c r="K330" s="207" t="s">
        <v>130</v>
      </c>
      <c r="L330" s="45"/>
      <c r="M330" s="212" t="s">
        <v>19</v>
      </c>
      <c r="N330" s="213" t="s">
        <v>43</v>
      </c>
      <c r="O330" s="85"/>
      <c r="P330" s="214">
        <f>O330*H330</f>
        <v>0</v>
      </c>
      <c r="Q330" s="214">
        <v>0</v>
      </c>
      <c r="R330" s="214">
        <f>Q330*H330</f>
        <v>0</v>
      </c>
      <c r="S330" s="214">
        <v>0</v>
      </c>
      <c r="T330" s="215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6" t="s">
        <v>149</v>
      </c>
      <c r="AT330" s="216" t="s">
        <v>126</v>
      </c>
      <c r="AU330" s="216" t="s">
        <v>82</v>
      </c>
      <c r="AY330" s="18" t="s">
        <v>123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8" t="s">
        <v>80</v>
      </c>
      <c r="BK330" s="217">
        <f>ROUND(I330*H330,2)</f>
        <v>0</v>
      </c>
      <c r="BL330" s="18" t="s">
        <v>149</v>
      </c>
      <c r="BM330" s="216" t="s">
        <v>458</v>
      </c>
    </row>
    <row r="331" s="2" customFormat="1">
      <c r="A331" s="39"/>
      <c r="B331" s="40"/>
      <c r="C331" s="41"/>
      <c r="D331" s="218" t="s">
        <v>133</v>
      </c>
      <c r="E331" s="41"/>
      <c r="F331" s="219" t="s">
        <v>452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133</v>
      </c>
      <c r="AU331" s="18" t="s">
        <v>82</v>
      </c>
    </row>
    <row r="332" s="2" customFormat="1">
      <c r="A332" s="39"/>
      <c r="B332" s="40"/>
      <c r="C332" s="41"/>
      <c r="D332" s="223" t="s">
        <v>134</v>
      </c>
      <c r="E332" s="41"/>
      <c r="F332" s="224" t="s">
        <v>459</v>
      </c>
      <c r="G332" s="41"/>
      <c r="H332" s="41"/>
      <c r="I332" s="220"/>
      <c r="J332" s="41"/>
      <c r="K332" s="41"/>
      <c r="L332" s="45"/>
      <c r="M332" s="221"/>
      <c r="N332" s="222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134</v>
      </c>
      <c r="AU332" s="18" t="s">
        <v>82</v>
      </c>
    </row>
    <row r="333" s="13" customFormat="1">
      <c r="A333" s="13"/>
      <c r="B333" s="225"/>
      <c r="C333" s="226"/>
      <c r="D333" s="218" t="s">
        <v>146</v>
      </c>
      <c r="E333" s="227" t="s">
        <v>19</v>
      </c>
      <c r="F333" s="228" t="s">
        <v>365</v>
      </c>
      <c r="G333" s="226"/>
      <c r="H333" s="227" t="s">
        <v>19</v>
      </c>
      <c r="I333" s="229"/>
      <c r="J333" s="226"/>
      <c r="K333" s="226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146</v>
      </c>
      <c r="AU333" s="234" t="s">
        <v>82</v>
      </c>
      <c r="AV333" s="13" t="s">
        <v>80</v>
      </c>
      <c r="AW333" s="13" t="s">
        <v>33</v>
      </c>
      <c r="AX333" s="13" t="s">
        <v>72</v>
      </c>
      <c r="AY333" s="234" t="s">
        <v>123</v>
      </c>
    </row>
    <row r="334" s="14" customFormat="1">
      <c r="A334" s="14"/>
      <c r="B334" s="235"/>
      <c r="C334" s="236"/>
      <c r="D334" s="218" t="s">
        <v>146</v>
      </c>
      <c r="E334" s="237" t="s">
        <v>19</v>
      </c>
      <c r="F334" s="238" t="s">
        <v>387</v>
      </c>
      <c r="G334" s="236"/>
      <c r="H334" s="239">
        <v>805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146</v>
      </c>
      <c r="AU334" s="245" t="s">
        <v>82</v>
      </c>
      <c r="AV334" s="14" t="s">
        <v>82</v>
      </c>
      <c r="AW334" s="14" t="s">
        <v>33</v>
      </c>
      <c r="AX334" s="14" t="s">
        <v>72</v>
      </c>
      <c r="AY334" s="245" t="s">
        <v>123</v>
      </c>
    </row>
    <row r="335" s="15" customFormat="1">
      <c r="A335" s="15"/>
      <c r="B335" s="246"/>
      <c r="C335" s="247"/>
      <c r="D335" s="218" t="s">
        <v>146</v>
      </c>
      <c r="E335" s="248" t="s">
        <v>19</v>
      </c>
      <c r="F335" s="249" t="s">
        <v>148</v>
      </c>
      <c r="G335" s="247"/>
      <c r="H335" s="250">
        <v>805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56" t="s">
        <v>146</v>
      </c>
      <c r="AU335" s="256" t="s">
        <v>82</v>
      </c>
      <c r="AV335" s="15" t="s">
        <v>149</v>
      </c>
      <c r="AW335" s="15" t="s">
        <v>33</v>
      </c>
      <c r="AX335" s="15" t="s">
        <v>80</v>
      </c>
      <c r="AY335" s="256" t="s">
        <v>123</v>
      </c>
    </row>
    <row r="336" s="2" customFormat="1" ht="16.5" customHeight="1">
      <c r="A336" s="39"/>
      <c r="B336" s="40"/>
      <c r="C336" s="205" t="s">
        <v>460</v>
      </c>
      <c r="D336" s="205" t="s">
        <v>126</v>
      </c>
      <c r="E336" s="206" t="s">
        <v>461</v>
      </c>
      <c r="F336" s="207" t="s">
        <v>462</v>
      </c>
      <c r="G336" s="208" t="s">
        <v>191</v>
      </c>
      <c r="H336" s="209">
        <v>562</v>
      </c>
      <c r="I336" s="210"/>
      <c r="J336" s="211">
        <f>ROUND(I336*H336,2)</f>
        <v>0</v>
      </c>
      <c r="K336" s="207" t="s">
        <v>130</v>
      </c>
      <c r="L336" s="45"/>
      <c r="M336" s="212" t="s">
        <v>19</v>
      </c>
      <c r="N336" s="213" t="s">
        <v>43</v>
      </c>
      <c r="O336" s="85"/>
      <c r="P336" s="214">
        <f>O336*H336</f>
        <v>0</v>
      </c>
      <c r="Q336" s="214">
        <v>0</v>
      </c>
      <c r="R336" s="214">
        <f>Q336*H336</f>
        <v>0</v>
      </c>
      <c r="S336" s="214">
        <v>0</v>
      </c>
      <c r="T336" s="215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6" t="s">
        <v>149</v>
      </c>
      <c r="AT336" s="216" t="s">
        <v>126</v>
      </c>
      <c r="AU336" s="216" t="s">
        <v>82</v>
      </c>
      <c r="AY336" s="18" t="s">
        <v>123</v>
      </c>
      <c r="BE336" s="217">
        <f>IF(N336="základní",J336,0)</f>
        <v>0</v>
      </c>
      <c r="BF336" s="217">
        <f>IF(N336="snížená",J336,0)</f>
        <v>0</v>
      </c>
      <c r="BG336" s="217">
        <f>IF(N336="zákl. přenesená",J336,0)</f>
        <v>0</v>
      </c>
      <c r="BH336" s="217">
        <f>IF(N336="sníž. přenesená",J336,0)</f>
        <v>0</v>
      </c>
      <c r="BI336" s="217">
        <f>IF(N336="nulová",J336,0)</f>
        <v>0</v>
      </c>
      <c r="BJ336" s="18" t="s">
        <v>80</v>
      </c>
      <c r="BK336" s="217">
        <f>ROUND(I336*H336,2)</f>
        <v>0</v>
      </c>
      <c r="BL336" s="18" t="s">
        <v>149</v>
      </c>
      <c r="BM336" s="216" t="s">
        <v>463</v>
      </c>
    </row>
    <row r="337" s="2" customFormat="1">
      <c r="A337" s="39"/>
      <c r="B337" s="40"/>
      <c r="C337" s="41"/>
      <c r="D337" s="218" t="s">
        <v>133</v>
      </c>
      <c r="E337" s="41"/>
      <c r="F337" s="219" t="s">
        <v>464</v>
      </c>
      <c r="G337" s="41"/>
      <c r="H337" s="41"/>
      <c r="I337" s="220"/>
      <c r="J337" s="41"/>
      <c r="K337" s="41"/>
      <c r="L337" s="45"/>
      <c r="M337" s="221"/>
      <c r="N337" s="222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133</v>
      </c>
      <c r="AU337" s="18" t="s">
        <v>82</v>
      </c>
    </row>
    <row r="338" s="2" customFormat="1">
      <c r="A338" s="39"/>
      <c r="B338" s="40"/>
      <c r="C338" s="41"/>
      <c r="D338" s="223" t="s">
        <v>134</v>
      </c>
      <c r="E338" s="41"/>
      <c r="F338" s="224" t="s">
        <v>465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134</v>
      </c>
      <c r="AU338" s="18" t="s">
        <v>82</v>
      </c>
    </row>
    <row r="339" s="13" customFormat="1">
      <c r="A339" s="13"/>
      <c r="B339" s="225"/>
      <c r="C339" s="226"/>
      <c r="D339" s="218" t="s">
        <v>146</v>
      </c>
      <c r="E339" s="227" t="s">
        <v>19</v>
      </c>
      <c r="F339" s="228" t="s">
        <v>365</v>
      </c>
      <c r="G339" s="226"/>
      <c r="H339" s="227" t="s">
        <v>19</v>
      </c>
      <c r="I339" s="229"/>
      <c r="J339" s="226"/>
      <c r="K339" s="226"/>
      <c r="L339" s="230"/>
      <c r="M339" s="231"/>
      <c r="N339" s="232"/>
      <c r="O339" s="232"/>
      <c r="P339" s="232"/>
      <c r="Q339" s="232"/>
      <c r="R339" s="232"/>
      <c r="S339" s="232"/>
      <c r="T339" s="23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4" t="s">
        <v>146</v>
      </c>
      <c r="AU339" s="234" t="s">
        <v>82</v>
      </c>
      <c r="AV339" s="13" t="s">
        <v>80</v>
      </c>
      <c r="AW339" s="13" t="s">
        <v>33</v>
      </c>
      <c r="AX339" s="13" t="s">
        <v>72</v>
      </c>
      <c r="AY339" s="234" t="s">
        <v>123</v>
      </c>
    </row>
    <row r="340" s="14" customFormat="1">
      <c r="A340" s="14"/>
      <c r="B340" s="235"/>
      <c r="C340" s="236"/>
      <c r="D340" s="218" t="s">
        <v>146</v>
      </c>
      <c r="E340" s="237" t="s">
        <v>19</v>
      </c>
      <c r="F340" s="238" t="s">
        <v>388</v>
      </c>
      <c r="G340" s="236"/>
      <c r="H340" s="239">
        <v>562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5" t="s">
        <v>146</v>
      </c>
      <c r="AU340" s="245" t="s">
        <v>82</v>
      </c>
      <c r="AV340" s="14" t="s">
        <v>82</v>
      </c>
      <c r="AW340" s="14" t="s">
        <v>33</v>
      </c>
      <c r="AX340" s="14" t="s">
        <v>72</v>
      </c>
      <c r="AY340" s="245" t="s">
        <v>123</v>
      </c>
    </row>
    <row r="341" s="15" customFormat="1">
      <c r="A341" s="15"/>
      <c r="B341" s="246"/>
      <c r="C341" s="247"/>
      <c r="D341" s="218" t="s">
        <v>146</v>
      </c>
      <c r="E341" s="248" t="s">
        <v>19</v>
      </c>
      <c r="F341" s="249" t="s">
        <v>148</v>
      </c>
      <c r="G341" s="247"/>
      <c r="H341" s="250">
        <v>562</v>
      </c>
      <c r="I341" s="251"/>
      <c r="J341" s="247"/>
      <c r="K341" s="247"/>
      <c r="L341" s="252"/>
      <c r="M341" s="253"/>
      <c r="N341" s="254"/>
      <c r="O341" s="254"/>
      <c r="P341" s="254"/>
      <c r="Q341" s="254"/>
      <c r="R341" s="254"/>
      <c r="S341" s="254"/>
      <c r="T341" s="25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56" t="s">
        <v>146</v>
      </c>
      <c r="AU341" s="256" t="s">
        <v>82</v>
      </c>
      <c r="AV341" s="15" t="s">
        <v>149</v>
      </c>
      <c r="AW341" s="15" t="s">
        <v>33</v>
      </c>
      <c r="AX341" s="15" t="s">
        <v>80</v>
      </c>
      <c r="AY341" s="256" t="s">
        <v>123</v>
      </c>
    </row>
    <row r="342" s="2" customFormat="1" ht="16.5" customHeight="1">
      <c r="A342" s="39"/>
      <c r="B342" s="40"/>
      <c r="C342" s="205" t="s">
        <v>466</v>
      </c>
      <c r="D342" s="205" t="s">
        <v>126</v>
      </c>
      <c r="E342" s="206" t="s">
        <v>467</v>
      </c>
      <c r="F342" s="207" t="s">
        <v>468</v>
      </c>
      <c r="G342" s="208" t="s">
        <v>191</v>
      </c>
      <c r="H342" s="209">
        <v>35</v>
      </c>
      <c r="I342" s="210"/>
      <c r="J342" s="211">
        <f>ROUND(I342*H342,2)</f>
        <v>0</v>
      </c>
      <c r="K342" s="207" t="s">
        <v>130</v>
      </c>
      <c r="L342" s="45"/>
      <c r="M342" s="212" t="s">
        <v>19</v>
      </c>
      <c r="N342" s="213" t="s">
        <v>43</v>
      </c>
      <c r="O342" s="85"/>
      <c r="P342" s="214">
        <f>O342*H342</f>
        <v>0</v>
      </c>
      <c r="Q342" s="214">
        <v>0</v>
      </c>
      <c r="R342" s="214">
        <f>Q342*H342</f>
        <v>0</v>
      </c>
      <c r="S342" s="214">
        <v>0</v>
      </c>
      <c r="T342" s="215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6" t="s">
        <v>149</v>
      </c>
      <c r="AT342" s="216" t="s">
        <v>126</v>
      </c>
      <c r="AU342" s="216" t="s">
        <v>82</v>
      </c>
      <c r="AY342" s="18" t="s">
        <v>123</v>
      </c>
      <c r="BE342" s="217">
        <f>IF(N342="základní",J342,0)</f>
        <v>0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80</v>
      </c>
      <c r="BK342" s="217">
        <f>ROUND(I342*H342,2)</f>
        <v>0</v>
      </c>
      <c r="BL342" s="18" t="s">
        <v>149</v>
      </c>
      <c r="BM342" s="216" t="s">
        <v>469</v>
      </c>
    </row>
    <row r="343" s="2" customFormat="1">
      <c r="A343" s="39"/>
      <c r="B343" s="40"/>
      <c r="C343" s="41"/>
      <c r="D343" s="218" t="s">
        <v>133</v>
      </c>
      <c r="E343" s="41"/>
      <c r="F343" s="219" t="s">
        <v>470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133</v>
      </c>
      <c r="AU343" s="18" t="s">
        <v>82</v>
      </c>
    </row>
    <row r="344" s="2" customFormat="1">
      <c r="A344" s="39"/>
      <c r="B344" s="40"/>
      <c r="C344" s="41"/>
      <c r="D344" s="223" t="s">
        <v>134</v>
      </c>
      <c r="E344" s="41"/>
      <c r="F344" s="224" t="s">
        <v>471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134</v>
      </c>
      <c r="AU344" s="18" t="s">
        <v>82</v>
      </c>
    </row>
    <row r="345" s="13" customFormat="1">
      <c r="A345" s="13"/>
      <c r="B345" s="225"/>
      <c r="C345" s="226"/>
      <c r="D345" s="218" t="s">
        <v>146</v>
      </c>
      <c r="E345" s="227" t="s">
        <v>19</v>
      </c>
      <c r="F345" s="228" t="s">
        <v>365</v>
      </c>
      <c r="G345" s="226"/>
      <c r="H345" s="227" t="s">
        <v>19</v>
      </c>
      <c r="I345" s="229"/>
      <c r="J345" s="226"/>
      <c r="K345" s="226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146</v>
      </c>
      <c r="AU345" s="234" t="s">
        <v>82</v>
      </c>
      <c r="AV345" s="13" t="s">
        <v>80</v>
      </c>
      <c r="AW345" s="13" t="s">
        <v>33</v>
      </c>
      <c r="AX345" s="13" t="s">
        <v>72</v>
      </c>
      <c r="AY345" s="234" t="s">
        <v>123</v>
      </c>
    </row>
    <row r="346" s="14" customFormat="1">
      <c r="A346" s="14"/>
      <c r="B346" s="235"/>
      <c r="C346" s="236"/>
      <c r="D346" s="218" t="s">
        <v>146</v>
      </c>
      <c r="E346" s="237" t="s">
        <v>19</v>
      </c>
      <c r="F346" s="238" t="s">
        <v>442</v>
      </c>
      <c r="G346" s="236"/>
      <c r="H346" s="239">
        <v>35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5" t="s">
        <v>146</v>
      </c>
      <c r="AU346" s="245" t="s">
        <v>82</v>
      </c>
      <c r="AV346" s="14" t="s">
        <v>82</v>
      </c>
      <c r="AW346" s="14" t="s">
        <v>33</v>
      </c>
      <c r="AX346" s="14" t="s">
        <v>72</v>
      </c>
      <c r="AY346" s="245" t="s">
        <v>123</v>
      </c>
    </row>
    <row r="347" s="15" customFormat="1">
      <c r="A347" s="15"/>
      <c r="B347" s="246"/>
      <c r="C347" s="247"/>
      <c r="D347" s="218" t="s">
        <v>146</v>
      </c>
      <c r="E347" s="248" t="s">
        <v>19</v>
      </c>
      <c r="F347" s="249" t="s">
        <v>148</v>
      </c>
      <c r="G347" s="247"/>
      <c r="H347" s="250">
        <v>35</v>
      </c>
      <c r="I347" s="251"/>
      <c r="J347" s="247"/>
      <c r="K347" s="247"/>
      <c r="L347" s="252"/>
      <c r="M347" s="253"/>
      <c r="N347" s="254"/>
      <c r="O347" s="254"/>
      <c r="P347" s="254"/>
      <c r="Q347" s="254"/>
      <c r="R347" s="254"/>
      <c r="S347" s="254"/>
      <c r="T347" s="255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56" t="s">
        <v>146</v>
      </c>
      <c r="AU347" s="256" t="s">
        <v>82</v>
      </c>
      <c r="AV347" s="15" t="s">
        <v>149</v>
      </c>
      <c r="AW347" s="15" t="s">
        <v>33</v>
      </c>
      <c r="AX347" s="15" t="s">
        <v>80</v>
      </c>
      <c r="AY347" s="256" t="s">
        <v>123</v>
      </c>
    </row>
    <row r="348" s="2" customFormat="1" ht="16.5" customHeight="1">
      <c r="A348" s="39"/>
      <c r="B348" s="40"/>
      <c r="C348" s="205" t="s">
        <v>472</v>
      </c>
      <c r="D348" s="205" t="s">
        <v>126</v>
      </c>
      <c r="E348" s="206" t="s">
        <v>473</v>
      </c>
      <c r="F348" s="207" t="s">
        <v>474</v>
      </c>
      <c r="G348" s="208" t="s">
        <v>191</v>
      </c>
      <c r="H348" s="209">
        <v>180</v>
      </c>
      <c r="I348" s="210"/>
      <c r="J348" s="211">
        <f>ROUND(I348*H348,2)</f>
        <v>0</v>
      </c>
      <c r="K348" s="207" t="s">
        <v>130</v>
      </c>
      <c r="L348" s="45"/>
      <c r="M348" s="212" t="s">
        <v>19</v>
      </c>
      <c r="N348" s="213" t="s">
        <v>43</v>
      </c>
      <c r="O348" s="85"/>
      <c r="P348" s="214">
        <f>O348*H348</f>
        <v>0</v>
      </c>
      <c r="Q348" s="214">
        <v>0</v>
      </c>
      <c r="R348" s="214">
        <f>Q348*H348</f>
        <v>0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149</v>
      </c>
      <c r="AT348" s="216" t="s">
        <v>126</v>
      </c>
      <c r="AU348" s="216" t="s">
        <v>82</v>
      </c>
      <c r="AY348" s="18" t="s">
        <v>123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80</v>
      </c>
      <c r="BK348" s="217">
        <f>ROUND(I348*H348,2)</f>
        <v>0</v>
      </c>
      <c r="BL348" s="18" t="s">
        <v>149</v>
      </c>
      <c r="BM348" s="216" t="s">
        <v>475</v>
      </c>
    </row>
    <row r="349" s="2" customFormat="1">
      <c r="A349" s="39"/>
      <c r="B349" s="40"/>
      <c r="C349" s="41"/>
      <c r="D349" s="218" t="s">
        <v>133</v>
      </c>
      <c r="E349" s="41"/>
      <c r="F349" s="219" t="s">
        <v>476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133</v>
      </c>
      <c r="AU349" s="18" t="s">
        <v>82</v>
      </c>
    </row>
    <row r="350" s="2" customFormat="1">
      <c r="A350" s="39"/>
      <c r="B350" s="40"/>
      <c r="C350" s="41"/>
      <c r="D350" s="223" t="s">
        <v>134</v>
      </c>
      <c r="E350" s="41"/>
      <c r="F350" s="224" t="s">
        <v>477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134</v>
      </c>
      <c r="AU350" s="18" t="s">
        <v>82</v>
      </c>
    </row>
    <row r="351" s="13" customFormat="1">
      <c r="A351" s="13"/>
      <c r="B351" s="225"/>
      <c r="C351" s="226"/>
      <c r="D351" s="218" t="s">
        <v>146</v>
      </c>
      <c r="E351" s="227" t="s">
        <v>19</v>
      </c>
      <c r="F351" s="228" t="s">
        <v>365</v>
      </c>
      <c r="G351" s="226"/>
      <c r="H351" s="227" t="s">
        <v>19</v>
      </c>
      <c r="I351" s="229"/>
      <c r="J351" s="226"/>
      <c r="K351" s="226"/>
      <c r="L351" s="230"/>
      <c r="M351" s="231"/>
      <c r="N351" s="232"/>
      <c r="O351" s="232"/>
      <c r="P351" s="232"/>
      <c r="Q351" s="232"/>
      <c r="R351" s="232"/>
      <c r="S351" s="232"/>
      <c r="T351" s="23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4" t="s">
        <v>146</v>
      </c>
      <c r="AU351" s="234" t="s">
        <v>82</v>
      </c>
      <c r="AV351" s="13" t="s">
        <v>80</v>
      </c>
      <c r="AW351" s="13" t="s">
        <v>33</v>
      </c>
      <c r="AX351" s="13" t="s">
        <v>72</v>
      </c>
      <c r="AY351" s="234" t="s">
        <v>123</v>
      </c>
    </row>
    <row r="352" s="14" customFormat="1">
      <c r="A352" s="14"/>
      <c r="B352" s="235"/>
      <c r="C352" s="236"/>
      <c r="D352" s="218" t="s">
        <v>146</v>
      </c>
      <c r="E352" s="237" t="s">
        <v>19</v>
      </c>
      <c r="F352" s="238" t="s">
        <v>454</v>
      </c>
      <c r="G352" s="236"/>
      <c r="H352" s="239">
        <v>180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5" t="s">
        <v>146</v>
      </c>
      <c r="AU352" s="245" t="s">
        <v>82</v>
      </c>
      <c r="AV352" s="14" t="s">
        <v>82</v>
      </c>
      <c r="AW352" s="14" t="s">
        <v>33</v>
      </c>
      <c r="AX352" s="14" t="s">
        <v>72</v>
      </c>
      <c r="AY352" s="245" t="s">
        <v>123</v>
      </c>
    </row>
    <row r="353" s="15" customFormat="1">
      <c r="A353" s="15"/>
      <c r="B353" s="246"/>
      <c r="C353" s="247"/>
      <c r="D353" s="218" t="s">
        <v>146</v>
      </c>
      <c r="E353" s="248" t="s">
        <v>19</v>
      </c>
      <c r="F353" s="249" t="s">
        <v>148</v>
      </c>
      <c r="G353" s="247"/>
      <c r="H353" s="250">
        <v>180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6" t="s">
        <v>146</v>
      </c>
      <c r="AU353" s="256" t="s">
        <v>82</v>
      </c>
      <c r="AV353" s="15" t="s">
        <v>149</v>
      </c>
      <c r="AW353" s="15" t="s">
        <v>33</v>
      </c>
      <c r="AX353" s="15" t="s">
        <v>80</v>
      </c>
      <c r="AY353" s="256" t="s">
        <v>123</v>
      </c>
    </row>
    <row r="354" s="2" customFormat="1" ht="16.5" customHeight="1">
      <c r="A354" s="39"/>
      <c r="B354" s="40"/>
      <c r="C354" s="205" t="s">
        <v>478</v>
      </c>
      <c r="D354" s="205" t="s">
        <v>126</v>
      </c>
      <c r="E354" s="206" t="s">
        <v>479</v>
      </c>
      <c r="F354" s="207" t="s">
        <v>480</v>
      </c>
      <c r="G354" s="208" t="s">
        <v>191</v>
      </c>
      <c r="H354" s="209">
        <v>805</v>
      </c>
      <c r="I354" s="210"/>
      <c r="J354" s="211">
        <f>ROUND(I354*H354,2)</f>
        <v>0</v>
      </c>
      <c r="K354" s="207" t="s">
        <v>130</v>
      </c>
      <c r="L354" s="45"/>
      <c r="M354" s="212" t="s">
        <v>19</v>
      </c>
      <c r="N354" s="213" t="s">
        <v>43</v>
      </c>
      <c r="O354" s="85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149</v>
      </c>
      <c r="AT354" s="216" t="s">
        <v>126</v>
      </c>
      <c r="AU354" s="216" t="s">
        <v>82</v>
      </c>
      <c r="AY354" s="18" t="s">
        <v>123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80</v>
      </c>
      <c r="BK354" s="217">
        <f>ROUND(I354*H354,2)</f>
        <v>0</v>
      </c>
      <c r="BL354" s="18" t="s">
        <v>149</v>
      </c>
      <c r="BM354" s="216" t="s">
        <v>481</v>
      </c>
    </row>
    <row r="355" s="2" customFormat="1">
      <c r="A355" s="39"/>
      <c r="B355" s="40"/>
      <c r="C355" s="41"/>
      <c r="D355" s="218" t="s">
        <v>133</v>
      </c>
      <c r="E355" s="41"/>
      <c r="F355" s="219" t="s">
        <v>482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133</v>
      </c>
      <c r="AU355" s="18" t="s">
        <v>82</v>
      </c>
    </row>
    <row r="356" s="2" customFormat="1">
      <c r="A356" s="39"/>
      <c r="B356" s="40"/>
      <c r="C356" s="41"/>
      <c r="D356" s="223" t="s">
        <v>134</v>
      </c>
      <c r="E356" s="41"/>
      <c r="F356" s="224" t="s">
        <v>483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134</v>
      </c>
      <c r="AU356" s="18" t="s">
        <v>82</v>
      </c>
    </row>
    <row r="357" s="13" customFormat="1">
      <c r="A357" s="13"/>
      <c r="B357" s="225"/>
      <c r="C357" s="226"/>
      <c r="D357" s="218" t="s">
        <v>146</v>
      </c>
      <c r="E357" s="227" t="s">
        <v>19</v>
      </c>
      <c r="F357" s="228" t="s">
        <v>365</v>
      </c>
      <c r="G357" s="226"/>
      <c r="H357" s="227" t="s">
        <v>19</v>
      </c>
      <c r="I357" s="229"/>
      <c r="J357" s="226"/>
      <c r="K357" s="226"/>
      <c r="L357" s="230"/>
      <c r="M357" s="231"/>
      <c r="N357" s="232"/>
      <c r="O357" s="232"/>
      <c r="P357" s="232"/>
      <c r="Q357" s="232"/>
      <c r="R357" s="232"/>
      <c r="S357" s="232"/>
      <c r="T357" s="23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4" t="s">
        <v>146</v>
      </c>
      <c r="AU357" s="234" t="s">
        <v>82</v>
      </c>
      <c r="AV357" s="13" t="s">
        <v>80</v>
      </c>
      <c r="AW357" s="13" t="s">
        <v>33</v>
      </c>
      <c r="AX357" s="13" t="s">
        <v>72</v>
      </c>
      <c r="AY357" s="234" t="s">
        <v>123</v>
      </c>
    </row>
    <row r="358" s="14" customFormat="1">
      <c r="A358" s="14"/>
      <c r="B358" s="235"/>
      <c r="C358" s="236"/>
      <c r="D358" s="218" t="s">
        <v>146</v>
      </c>
      <c r="E358" s="237" t="s">
        <v>19</v>
      </c>
      <c r="F358" s="238" t="s">
        <v>387</v>
      </c>
      <c r="G358" s="236"/>
      <c r="H358" s="239">
        <v>805</v>
      </c>
      <c r="I358" s="240"/>
      <c r="J358" s="236"/>
      <c r="K358" s="236"/>
      <c r="L358" s="241"/>
      <c r="M358" s="242"/>
      <c r="N358" s="243"/>
      <c r="O358" s="243"/>
      <c r="P358" s="243"/>
      <c r="Q358" s="243"/>
      <c r="R358" s="243"/>
      <c r="S358" s="243"/>
      <c r="T358" s="24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5" t="s">
        <v>146</v>
      </c>
      <c r="AU358" s="245" t="s">
        <v>82</v>
      </c>
      <c r="AV358" s="14" t="s">
        <v>82</v>
      </c>
      <c r="AW358" s="14" t="s">
        <v>33</v>
      </c>
      <c r="AX358" s="14" t="s">
        <v>72</v>
      </c>
      <c r="AY358" s="245" t="s">
        <v>123</v>
      </c>
    </row>
    <row r="359" s="15" customFormat="1">
      <c r="A359" s="15"/>
      <c r="B359" s="246"/>
      <c r="C359" s="247"/>
      <c r="D359" s="218" t="s">
        <v>146</v>
      </c>
      <c r="E359" s="248" t="s">
        <v>19</v>
      </c>
      <c r="F359" s="249" t="s">
        <v>148</v>
      </c>
      <c r="G359" s="247"/>
      <c r="H359" s="250">
        <v>805</v>
      </c>
      <c r="I359" s="251"/>
      <c r="J359" s="247"/>
      <c r="K359" s="247"/>
      <c r="L359" s="252"/>
      <c r="M359" s="253"/>
      <c r="N359" s="254"/>
      <c r="O359" s="254"/>
      <c r="P359" s="254"/>
      <c r="Q359" s="254"/>
      <c r="R359" s="254"/>
      <c r="S359" s="254"/>
      <c r="T359" s="255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56" t="s">
        <v>146</v>
      </c>
      <c r="AU359" s="256" t="s">
        <v>82</v>
      </c>
      <c r="AV359" s="15" t="s">
        <v>149</v>
      </c>
      <c r="AW359" s="15" t="s">
        <v>33</v>
      </c>
      <c r="AX359" s="15" t="s">
        <v>80</v>
      </c>
      <c r="AY359" s="256" t="s">
        <v>123</v>
      </c>
    </row>
    <row r="360" s="2" customFormat="1" ht="16.5" customHeight="1">
      <c r="A360" s="39"/>
      <c r="B360" s="40"/>
      <c r="C360" s="205" t="s">
        <v>484</v>
      </c>
      <c r="D360" s="205" t="s">
        <v>126</v>
      </c>
      <c r="E360" s="206" t="s">
        <v>485</v>
      </c>
      <c r="F360" s="207" t="s">
        <v>486</v>
      </c>
      <c r="G360" s="208" t="s">
        <v>191</v>
      </c>
      <c r="H360" s="209">
        <v>805</v>
      </c>
      <c r="I360" s="210"/>
      <c r="J360" s="211">
        <f>ROUND(I360*H360,2)</f>
        <v>0</v>
      </c>
      <c r="K360" s="207" t="s">
        <v>130</v>
      </c>
      <c r="L360" s="45"/>
      <c r="M360" s="212" t="s">
        <v>19</v>
      </c>
      <c r="N360" s="213" t="s">
        <v>43</v>
      </c>
      <c r="O360" s="85"/>
      <c r="P360" s="214">
        <f>O360*H360</f>
        <v>0</v>
      </c>
      <c r="Q360" s="214">
        <v>0</v>
      </c>
      <c r="R360" s="214">
        <f>Q360*H360</f>
        <v>0</v>
      </c>
      <c r="S360" s="214">
        <v>0</v>
      </c>
      <c r="T360" s="21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6" t="s">
        <v>149</v>
      </c>
      <c r="AT360" s="216" t="s">
        <v>126</v>
      </c>
      <c r="AU360" s="216" t="s">
        <v>82</v>
      </c>
      <c r="AY360" s="18" t="s">
        <v>123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8" t="s">
        <v>80</v>
      </c>
      <c r="BK360" s="217">
        <f>ROUND(I360*H360,2)</f>
        <v>0</v>
      </c>
      <c r="BL360" s="18" t="s">
        <v>149</v>
      </c>
      <c r="BM360" s="216" t="s">
        <v>487</v>
      </c>
    </row>
    <row r="361" s="2" customFormat="1">
      <c r="A361" s="39"/>
      <c r="B361" s="40"/>
      <c r="C361" s="41"/>
      <c r="D361" s="218" t="s">
        <v>133</v>
      </c>
      <c r="E361" s="41"/>
      <c r="F361" s="219" t="s">
        <v>488</v>
      </c>
      <c r="G361" s="41"/>
      <c r="H361" s="41"/>
      <c r="I361" s="220"/>
      <c r="J361" s="41"/>
      <c r="K361" s="41"/>
      <c r="L361" s="45"/>
      <c r="M361" s="221"/>
      <c r="N361" s="222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133</v>
      </c>
      <c r="AU361" s="18" t="s">
        <v>82</v>
      </c>
    </row>
    <row r="362" s="2" customFormat="1">
      <c r="A362" s="39"/>
      <c r="B362" s="40"/>
      <c r="C362" s="41"/>
      <c r="D362" s="223" t="s">
        <v>134</v>
      </c>
      <c r="E362" s="41"/>
      <c r="F362" s="224" t="s">
        <v>489</v>
      </c>
      <c r="G362" s="41"/>
      <c r="H362" s="41"/>
      <c r="I362" s="220"/>
      <c r="J362" s="41"/>
      <c r="K362" s="41"/>
      <c r="L362" s="45"/>
      <c r="M362" s="221"/>
      <c r="N362" s="222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134</v>
      </c>
      <c r="AU362" s="18" t="s">
        <v>82</v>
      </c>
    </row>
    <row r="363" s="13" customFormat="1">
      <c r="A363" s="13"/>
      <c r="B363" s="225"/>
      <c r="C363" s="226"/>
      <c r="D363" s="218" t="s">
        <v>146</v>
      </c>
      <c r="E363" s="227" t="s">
        <v>19</v>
      </c>
      <c r="F363" s="228" t="s">
        <v>365</v>
      </c>
      <c r="G363" s="226"/>
      <c r="H363" s="227" t="s">
        <v>19</v>
      </c>
      <c r="I363" s="229"/>
      <c r="J363" s="226"/>
      <c r="K363" s="226"/>
      <c r="L363" s="230"/>
      <c r="M363" s="231"/>
      <c r="N363" s="232"/>
      <c r="O363" s="232"/>
      <c r="P363" s="232"/>
      <c r="Q363" s="232"/>
      <c r="R363" s="232"/>
      <c r="S363" s="232"/>
      <c r="T363" s="23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4" t="s">
        <v>146</v>
      </c>
      <c r="AU363" s="234" t="s">
        <v>82</v>
      </c>
      <c r="AV363" s="13" t="s">
        <v>80</v>
      </c>
      <c r="AW363" s="13" t="s">
        <v>33</v>
      </c>
      <c r="AX363" s="13" t="s">
        <v>72</v>
      </c>
      <c r="AY363" s="234" t="s">
        <v>123</v>
      </c>
    </row>
    <row r="364" s="14" customFormat="1">
      <c r="A364" s="14"/>
      <c r="B364" s="235"/>
      <c r="C364" s="236"/>
      <c r="D364" s="218" t="s">
        <v>146</v>
      </c>
      <c r="E364" s="237" t="s">
        <v>19</v>
      </c>
      <c r="F364" s="238" t="s">
        <v>387</v>
      </c>
      <c r="G364" s="236"/>
      <c r="H364" s="239">
        <v>805</v>
      </c>
      <c r="I364" s="240"/>
      <c r="J364" s="236"/>
      <c r="K364" s="236"/>
      <c r="L364" s="241"/>
      <c r="M364" s="242"/>
      <c r="N364" s="243"/>
      <c r="O364" s="243"/>
      <c r="P364" s="243"/>
      <c r="Q364" s="243"/>
      <c r="R364" s="243"/>
      <c r="S364" s="243"/>
      <c r="T364" s="24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5" t="s">
        <v>146</v>
      </c>
      <c r="AU364" s="245" t="s">
        <v>82</v>
      </c>
      <c r="AV364" s="14" t="s">
        <v>82</v>
      </c>
      <c r="AW364" s="14" t="s">
        <v>33</v>
      </c>
      <c r="AX364" s="14" t="s">
        <v>72</v>
      </c>
      <c r="AY364" s="245" t="s">
        <v>123</v>
      </c>
    </row>
    <row r="365" s="15" customFormat="1">
      <c r="A365" s="15"/>
      <c r="B365" s="246"/>
      <c r="C365" s="247"/>
      <c r="D365" s="218" t="s">
        <v>146</v>
      </c>
      <c r="E365" s="248" t="s">
        <v>19</v>
      </c>
      <c r="F365" s="249" t="s">
        <v>148</v>
      </c>
      <c r="G365" s="247"/>
      <c r="H365" s="250">
        <v>805</v>
      </c>
      <c r="I365" s="251"/>
      <c r="J365" s="247"/>
      <c r="K365" s="247"/>
      <c r="L365" s="252"/>
      <c r="M365" s="253"/>
      <c r="N365" s="254"/>
      <c r="O365" s="254"/>
      <c r="P365" s="254"/>
      <c r="Q365" s="254"/>
      <c r="R365" s="254"/>
      <c r="S365" s="254"/>
      <c r="T365" s="255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6" t="s">
        <v>146</v>
      </c>
      <c r="AU365" s="256" t="s">
        <v>82</v>
      </c>
      <c r="AV365" s="15" t="s">
        <v>149</v>
      </c>
      <c r="AW365" s="15" t="s">
        <v>33</v>
      </c>
      <c r="AX365" s="15" t="s">
        <v>80</v>
      </c>
      <c r="AY365" s="256" t="s">
        <v>123</v>
      </c>
    </row>
    <row r="366" s="2" customFormat="1" ht="16.5" customHeight="1">
      <c r="A366" s="39"/>
      <c r="B366" s="40"/>
      <c r="C366" s="205" t="s">
        <v>490</v>
      </c>
      <c r="D366" s="205" t="s">
        <v>126</v>
      </c>
      <c r="E366" s="206" t="s">
        <v>491</v>
      </c>
      <c r="F366" s="207" t="s">
        <v>492</v>
      </c>
      <c r="G366" s="208" t="s">
        <v>191</v>
      </c>
      <c r="H366" s="209">
        <v>28</v>
      </c>
      <c r="I366" s="210"/>
      <c r="J366" s="211">
        <f>ROUND(I366*H366,2)</f>
        <v>0</v>
      </c>
      <c r="K366" s="207" t="s">
        <v>130</v>
      </c>
      <c r="L366" s="45"/>
      <c r="M366" s="212" t="s">
        <v>19</v>
      </c>
      <c r="N366" s="213" t="s">
        <v>43</v>
      </c>
      <c r="O366" s="85"/>
      <c r="P366" s="214">
        <f>O366*H366</f>
        <v>0</v>
      </c>
      <c r="Q366" s="214">
        <v>0.40799999999999997</v>
      </c>
      <c r="R366" s="214">
        <f>Q366*H366</f>
        <v>11.424</v>
      </c>
      <c r="S366" s="214">
        <v>0</v>
      </c>
      <c r="T366" s="215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16" t="s">
        <v>149</v>
      </c>
      <c r="AT366" s="216" t="s">
        <v>126</v>
      </c>
      <c r="AU366" s="216" t="s">
        <v>82</v>
      </c>
      <c r="AY366" s="18" t="s">
        <v>123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18" t="s">
        <v>80</v>
      </c>
      <c r="BK366" s="217">
        <f>ROUND(I366*H366,2)</f>
        <v>0</v>
      </c>
      <c r="BL366" s="18" t="s">
        <v>149</v>
      </c>
      <c r="BM366" s="216" t="s">
        <v>493</v>
      </c>
    </row>
    <row r="367" s="2" customFormat="1">
      <c r="A367" s="39"/>
      <c r="B367" s="40"/>
      <c r="C367" s="41"/>
      <c r="D367" s="218" t="s">
        <v>133</v>
      </c>
      <c r="E367" s="41"/>
      <c r="F367" s="219" t="s">
        <v>494</v>
      </c>
      <c r="G367" s="41"/>
      <c r="H367" s="41"/>
      <c r="I367" s="220"/>
      <c r="J367" s="41"/>
      <c r="K367" s="41"/>
      <c r="L367" s="45"/>
      <c r="M367" s="221"/>
      <c r="N367" s="222"/>
      <c r="O367" s="85"/>
      <c r="P367" s="85"/>
      <c r="Q367" s="85"/>
      <c r="R367" s="85"/>
      <c r="S367" s="85"/>
      <c r="T367" s="86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133</v>
      </c>
      <c r="AU367" s="18" t="s">
        <v>82</v>
      </c>
    </row>
    <row r="368" s="2" customFormat="1">
      <c r="A368" s="39"/>
      <c r="B368" s="40"/>
      <c r="C368" s="41"/>
      <c r="D368" s="223" t="s">
        <v>134</v>
      </c>
      <c r="E368" s="41"/>
      <c r="F368" s="224" t="s">
        <v>495</v>
      </c>
      <c r="G368" s="41"/>
      <c r="H368" s="41"/>
      <c r="I368" s="220"/>
      <c r="J368" s="41"/>
      <c r="K368" s="41"/>
      <c r="L368" s="45"/>
      <c r="M368" s="221"/>
      <c r="N368" s="222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134</v>
      </c>
      <c r="AU368" s="18" t="s">
        <v>82</v>
      </c>
    </row>
    <row r="369" s="13" customFormat="1">
      <c r="A369" s="13"/>
      <c r="B369" s="225"/>
      <c r="C369" s="226"/>
      <c r="D369" s="218" t="s">
        <v>146</v>
      </c>
      <c r="E369" s="227" t="s">
        <v>19</v>
      </c>
      <c r="F369" s="228" t="s">
        <v>365</v>
      </c>
      <c r="G369" s="226"/>
      <c r="H369" s="227" t="s">
        <v>19</v>
      </c>
      <c r="I369" s="229"/>
      <c r="J369" s="226"/>
      <c r="K369" s="226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146</v>
      </c>
      <c r="AU369" s="234" t="s">
        <v>82</v>
      </c>
      <c r="AV369" s="13" t="s">
        <v>80</v>
      </c>
      <c r="AW369" s="13" t="s">
        <v>33</v>
      </c>
      <c r="AX369" s="13" t="s">
        <v>72</v>
      </c>
      <c r="AY369" s="234" t="s">
        <v>123</v>
      </c>
    </row>
    <row r="370" s="14" customFormat="1">
      <c r="A370" s="14"/>
      <c r="B370" s="235"/>
      <c r="C370" s="236"/>
      <c r="D370" s="218" t="s">
        <v>146</v>
      </c>
      <c r="E370" s="237" t="s">
        <v>19</v>
      </c>
      <c r="F370" s="238" t="s">
        <v>390</v>
      </c>
      <c r="G370" s="236"/>
      <c r="H370" s="239">
        <v>28</v>
      </c>
      <c r="I370" s="240"/>
      <c r="J370" s="236"/>
      <c r="K370" s="236"/>
      <c r="L370" s="241"/>
      <c r="M370" s="242"/>
      <c r="N370" s="243"/>
      <c r="O370" s="243"/>
      <c r="P370" s="243"/>
      <c r="Q370" s="243"/>
      <c r="R370" s="243"/>
      <c r="S370" s="243"/>
      <c r="T370" s="24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5" t="s">
        <v>146</v>
      </c>
      <c r="AU370" s="245" t="s">
        <v>82</v>
      </c>
      <c r="AV370" s="14" t="s">
        <v>82</v>
      </c>
      <c r="AW370" s="14" t="s">
        <v>33</v>
      </c>
      <c r="AX370" s="14" t="s">
        <v>72</v>
      </c>
      <c r="AY370" s="245" t="s">
        <v>123</v>
      </c>
    </row>
    <row r="371" s="15" customFormat="1">
      <c r="A371" s="15"/>
      <c r="B371" s="246"/>
      <c r="C371" s="247"/>
      <c r="D371" s="218" t="s">
        <v>146</v>
      </c>
      <c r="E371" s="248" t="s">
        <v>19</v>
      </c>
      <c r="F371" s="249" t="s">
        <v>148</v>
      </c>
      <c r="G371" s="247"/>
      <c r="H371" s="250">
        <v>28</v>
      </c>
      <c r="I371" s="251"/>
      <c r="J371" s="247"/>
      <c r="K371" s="247"/>
      <c r="L371" s="252"/>
      <c r="M371" s="253"/>
      <c r="N371" s="254"/>
      <c r="O371" s="254"/>
      <c r="P371" s="254"/>
      <c r="Q371" s="254"/>
      <c r="R371" s="254"/>
      <c r="S371" s="254"/>
      <c r="T371" s="25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56" t="s">
        <v>146</v>
      </c>
      <c r="AU371" s="256" t="s">
        <v>82</v>
      </c>
      <c r="AV371" s="15" t="s">
        <v>149</v>
      </c>
      <c r="AW371" s="15" t="s">
        <v>33</v>
      </c>
      <c r="AX371" s="15" t="s">
        <v>80</v>
      </c>
      <c r="AY371" s="256" t="s">
        <v>123</v>
      </c>
    </row>
    <row r="372" s="2" customFormat="1" ht="16.5" customHeight="1">
      <c r="A372" s="39"/>
      <c r="B372" s="40"/>
      <c r="C372" s="205" t="s">
        <v>496</v>
      </c>
      <c r="D372" s="205" t="s">
        <v>126</v>
      </c>
      <c r="E372" s="206" t="s">
        <v>497</v>
      </c>
      <c r="F372" s="207" t="s">
        <v>498</v>
      </c>
      <c r="G372" s="208" t="s">
        <v>191</v>
      </c>
      <c r="H372" s="209">
        <v>805</v>
      </c>
      <c r="I372" s="210"/>
      <c r="J372" s="211">
        <f>ROUND(I372*H372,2)</f>
        <v>0</v>
      </c>
      <c r="K372" s="207" t="s">
        <v>130</v>
      </c>
      <c r="L372" s="45"/>
      <c r="M372" s="212" t="s">
        <v>19</v>
      </c>
      <c r="N372" s="213" t="s">
        <v>43</v>
      </c>
      <c r="O372" s="85"/>
      <c r="P372" s="214">
        <f>O372*H372</f>
        <v>0</v>
      </c>
      <c r="Q372" s="214">
        <v>0</v>
      </c>
      <c r="R372" s="214">
        <f>Q372*H372</f>
        <v>0</v>
      </c>
      <c r="S372" s="214">
        <v>0</v>
      </c>
      <c r="T372" s="21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6" t="s">
        <v>149</v>
      </c>
      <c r="AT372" s="216" t="s">
        <v>126</v>
      </c>
      <c r="AU372" s="216" t="s">
        <v>82</v>
      </c>
      <c r="AY372" s="18" t="s">
        <v>123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80</v>
      </c>
      <c r="BK372" s="217">
        <f>ROUND(I372*H372,2)</f>
        <v>0</v>
      </c>
      <c r="BL372" s="18" t="s">
        <v>149</v>
      </c>
      <c r="BM372" s="216" t="s">
        <v>499</v>
      </c>
    </row>
    <row r="373" s="2" customFormat="1">
      <c r="A373" s="39"/>
      <c r="B373" s="40"/>
      <c r="C373" s="41"/>
      <c r="D373" s="218" t="s">
        <v>133</v>
      </c>
      <c r="E373" s="41"/>
      <c r="F373" s="219" t="s">
        <v>500</v>
      </c>
      <c r="G373" s="41"/>
      <c r="H373" s="41"/>
      <c r="I373" s="220"/>
      <c r="J373" s="41"/>
      <c r="K373" s="41"/>
      <c r="L373" s="45"/>
      <c r="M373" s="221"/>
      <c r="N373" s="222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133</v>
      </c>
      <c r="AU373" s="18" t="s">
        <v>82</v>
      </c>
    </row>
    <row r="374" s="2" customFormat="1">
      <c r="A374" s="39"/>
      <c r="B374" s="40"/>
      <c r="C374" s="41"/>
      <c r="D374" s="223" t="s">
        <v>134</v>
      </c>
      <c r="E374" s="41"/>
      <c r="F374" s="224" t="s">
        <v>501</v>
      </c>
      <c r="G374" s="41"/>
      <c r="H374" s="41"/>
      <c r="I374" s="220"/>
      <c r="J374" s="41"/>
      <c r="K374" s="41"/>
      <c r="L374" s="45"/>
      <c r="M374" s="221"/>
      <c r="N374" s="222"/>
      <c r="O374" s="85"/>
      <c r="P374" s="85"/>
      <c r="Q374" s="85"/>
      <c r="R374" s="85"/>
      <c r="S374" s="85"/>
      <c r="T374" s="86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134</v>
      </c>
      <c r="AU374" s="18" t="s">
        <v>82</v>
      </c>
    </row>
    <row r="375" s="13" customFormat="1">
      <c r="A375" s="13"/>
      <c r="B375" s="225"/>
      <c r="C375" s="226"/>
      <c r="D375" s="218" t="s">
        <v>146</v>
      </c>
      <c r="E375" s="227" t="s">
        <v>19</v>
      </c>
      <c r="F375" s="228" t="s">
        <v>365</v>
      </c>
      <c r="G375" s="226"/>
      <c r="H375" s="227" t="s">
        <v>19</v>
      </c>
      <c r="I375" s="229"/>
      <c r="J375" s="226"/>
      <c r="K375" s="226"/>
      <c r="L375" s="230"/>
      <c r="M375" s="231"/>
      <c r="N375" s="232"/>
      <c r="O375" s="232"/>
      <c r="P375" s="232"/>
      <c r="Q375" s="232"/>
      <c r="R375" s="232"/>
      <c r="S375" s="232"/>
      <c r="T375" s="23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4" t="s">
        <v>146</v>
      </c>
      <c r="AU375" s="234" t="s">
        <v>82</v>
      </c>
      <c r="AV375" s="13" t="s">
        <v>80</v>
      </c>
      <c r="AW375" s="13" t="s">
        <v>33</v>
      </c>
      <c r="AX375" s="13" t="s">
        <v>72</v>
      </c>
      <c r="AY375" s="234" t="s">
        <v>123</v>
      </c>
    </row>
    <row r="376" s="14" customFormat="1">
      <c r="A376" s="14"/>
      <c r="B376" s="235"/>
      <c r="C376" s="236"/>
      <c r="D376" s="218" t="s">
        <v>146</v>
      </c>
      <c r="E376" s="237" t="s">
        <v>19</v>
      </c>
      <c r="F376" s="238" t="s">
        <v>387</v>
      </c>
      <c r="G376" s="236"/>
      <c r="H376" s="239">
        <v>805</v>
      </c>
      <c r="I376" s="240"/>
      <c r="J376" s="236"/>
      <c r="K376" s="236"/>
      <c r="L376" s="241"/>
      <c r="M376" s="242"/>
      <c r="N376" s="243"/>
      <c r="O376" s="243"/>
      <c r="P376" s="243"/>
      <c r="Q376" s="243"/>
      <c r="R376" s="243"/>
      <c r="S376" s="243"/>
      <c r="T376" s="24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5" t="s">
        <v>146</v>
      </c>
      <c r="AU376" s="245" t="s">
        <v>82</v>
      </c>
      <c r="AV376" s="14" t="s">
        <v>82</v>
      </c>
      <c r="AW376" s="14" t="s">
        <v>33</v>
      </c>
      <c r="AX376" s="14" t="s">
        <v>72</v>
      </c>
      <c r="AY376" s="245" t="s">
        <v>123</v>
      </c>
    </row>
    <row r="377" s="15" customFormat="1">
      <c r="A377" s="15"/>
      <c r="B377" s="246"/>
      <c r="C377" s="247"/>
      <c r="D377" s="218" t="s">
        <v>146</v>
      </c>
      <c r="E377" s="248" t="s">
        <v>19</v>
      </c>
      <c r="F377" s="249" t="s">
        <v>148</v>
      </c>
      <c r="G377" s="247"/>
      <c r="H377" s="250">
        <v>805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56" t="s">
        <v>146</v>
      </c>
      <c r="AU377" s="256" t="s">
        <v>82</v>
      </c>
      <c r="AV377" s="15" t="s">
        <v>149</v>
      </c>
      <c r="AW377" s="15" t="s">
        <v>33</v>
      </c>
      <c r="AX377" s="15" t="s">
        <v>80</v>
      </c>
      <c r="AY377" s="256" t="s">
        <v>123</v>
      </c>
    </row>
    <row r="378" s="2" customFormat="1" ht="16.5" customHeight="1">
      <c r="A378" s="39"/>
      <c r="B378" s="40"/>
      <c r="C378" s="205" t="s">
        <v>502</v>
      </c>
      <c r="D378" s="205" t="s">
        <v>126</v>
      </c>
      <c r="E378" s="206" t="s">
        <v>503</v>
      </c>
      <c r="F378" s="207" t="s">
        <v>504</v>
      </c>
      <c r="G378" s="208" t="s">
        <v>191</v>
      </c>
      <c r="H378" s="209">
        <v>1610</v>
      </c>
      <c r="I378" s="210"/>
      <c r="J378" s="211">
        <f>ROUND(I378*H378,2)</f>
        <v>0</v>
      </c>
      <c r="K378" s="207" t="s">
        <v>130</v>
      </c>
      <c r="L378" s="45"/>
      <c r="M378" s="212" t="s">
        <v>19</v>
      </c>
      <c r="N378" s="213" t="s">
        <v>43</v>
      </c>
      <c r="O378" s="85"/>
      <c r="P378" s="214">
        <f>O378*H378</f>
        <v>0</v>
      </c>
      <c r="Q378" s="214">
        <v>0</v>
      </c>
      <c r="R378" s="214">
        <f>Q378*H378</f>
        <v>0</v>
      </c>
      <c r="S378" s="214">
        <v>0</v>
      </c>
      <c r="T378" s="21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6" t="s">
        <v>149</v>
      </c>
      <c r="AT378" s="216" t="s">
        <v>126</v>
      </c>
      <c r="AU378" s="216" t="s">
        <v>82</v>
      </c>
      <c r="AY378" s="18" t="s">
        <v>123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80</v>
      </c>
      <c r="BK378" s="217">
        <f>ROUND(I378*H378,2)</f>
        <v>0</v>
      </c>
      <c r="BL378" s="18" t="s">
        <v>149</v>
      </c>
      <c r="BM378" s="216" t="s">
        <v>505</v>
      </c>
    </row>
    <row r="379" s="2" customFormat="1">
      <c r="A379" s="39"/>
      <c r="B379" s="40"/>
      <c r="C379" s="41"/>
      <c r="D379" s="218" t="s">
        <v>133</v>
      </c>
      <c r="E379" s="41"/>
      <c r="F379" s="219" t="s">
        <v>506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133</v>
      </c>
      <c r="AU379" s="18" t="s">
        <v>82</v>
      </c>
    </row>
    <row r="380" s="2" customFormat="1">
      <c r="A380" s="39"/>
      <c r="B380" s="40"/>
      <c r="C380" s="41"/>
      <c r="D380" s="223" t="s">
        <v>134</v>
      </c>
      <c r="E380" s="41"/>
      <c r="F380" s="224" t="s">
        <v>507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134</v>
      </c>
      <c r="AU380" s="18" t="s">
        <v>82</v>
      </c>
    </row>
    <row r="381" s="13" customFormat="1">
      <c r="A381" s="13"/>
      <c r="B381" s="225"/>
      <c r="C381" s="226"/>
      <c r="D381" s="218" t="s">
        <v>146</v>
      </c>
      <c r="E381" s="227" t="s">
        <v>19</v>
      </c>
      <c r="F381" s="228" t="s">
        <v>365</v>
      </c>
      <c r="G381" s="226"/>
      <c r="H381" s="227" t="s">
        <v>19</v>
      </c>
      <c r="I381" s="229"/>
      <c r="J381" s="226"/>
      <c r="K381" s="226"/>
      <c r="L381" s="230"/>
      <c r="M381" s="231"/>
      <c r="N381" s="232"/>
      <c r="O381" s="232"/>
      <c r="P381" s="232"/>
      <c r="Q381" s="232"/>
      <c r="R381" s="232"/>
      <c r="S381" s="232"/>
      <c r="T381" s="23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4" t="s">
        <v>146</v>
      </c>
      <c r="AU381" s="234" t="s">
        <v>82</v>
      </c>
      <c r="AV381" s="13" t="s">
        <v>80</v>
      </c>
      <c r="AW381" s="13" t="s">
        <v>33</v>
      </c>
      <c r="AX381" s="13" t="s">
        <v>72</v>
      </c>
      <c r="AY381" s="234" t="s">
        <v>123</v>
      </c>
    </row>
    <row r="382" s="14" customFormat="1">
      <c r="A382" s="14"/>
      <c r="B382" s="235"/>
      <c r="C382" s="236"/>
      <c r="D382" s="218" t="s">
        <v>146</v>
      </c>
      <c r="E382" s="237" t="s">
        <v>19</v>
      </c>
      <c r="F382" s="238" t="s">
        <v>508</v>
      </c>
      <c r="G382" s="236"/>
      <c r="H382" s="239">
        <v>1610</v>
      </c>
      <c r="I382" s="240"/>
      <c r="J382" s="236"/>
      <c r="K382" s="236"/>
      <c r="L382" s="241"/>
      <c r="M382" s="242"/>
      <c r="N382" s="243"/>
      <c r="O382" s="243"/>
      <c r="P382" s="243"/>
      <c r="Q382" s="243"/>
      <c r="R382" s="243"/>
      <c r="S382" s="243"/>
      <c r="T382" s="24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5" t="s">
        <v>146</v>
      </c>
      <c r="AU382" s="245" t="s">
        <v>82</v>
      </c>
      <c r="AV382" s="14" t="s">
        <v>82</v>
      </c>
      <c r="AW382" s="14" t="s">
        <v>33</v>
      </c>
      <c r="AX382" s="14" t="s">
        <v>72</v>
      </c>
      <c r="AY382" s="245" t="s">
        <v>123</v>
      </c>
    </row>
    <row r="383" s="15" customFormat="1">
      <c r="A383" s="15"/>
      <c r="B383" s="246"/>
      <c r="C383" s="247"/>
      <c r="D383" s="218" t="s">
        <v>146</v>
      </c>
      <c r="E383" s="248" t="s">
        <v>19</v>
      </c>
      <c r="F383" s="249" t="s">
        <v>148</v>
      </c>
      <c r="G383" s="247"/>
      <c r="H383" s="250">
        <v>1610</v>
      </c>
      <c r="I383" s="251"/>
      <c r="J383" s="247"/>
      <c r="K383" s="247"/>
      <c r="L383" s="252"/>
      <c r="M383" s="253"/>
      <c r="N383" s="254"/>
      <c r="O383" s="254"/>
      <c r="P383" s="254"/>
      <c r="Q383" s="254"/>
      <c r="R383" s="254"/>
      <c r="S383" s="254"/>
      <c r="T383" s="255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56" t="s">
        <v>146</v>
      </c>
      <c r="AU383" s="256" t="s">
        <v>82</v>
      </c>
      <c r="AV383" s="15" t="s">
        <v>149</v>
      </c>
      <c r="AW383" s="15" t="s">
        <v>33</v>
      </c>
      <c r="AX383" s="15" t="s">
        <v>80</v>
      </c>
      <c r="AY383" s="256" t="s">
        <v>123</v>
      </c>
    </row>
    <row r="384" s="2" customFormat="1" ht="21.75" customHeight="1">
      <c r="A384" s="39"/>
      <c r="B384" s="40"/>
      <c r="C384" s="205" t="s">
        <v>509</v>
      </c>
      <c r="D384" s="205" t="s">
        <v>126</v>
      </c>
      <c r="E384" s="206" t="s">
        <v>510</v>
      </c>
      <c r="F384" s="207" t="s">
        <v>511</v>
      </c>
      <c r="G384" s="208" t="s">
        <v>191</v>
      </c>
      <c r="H384" s="209">
        <v>805</v>
      </c>
      <c r="I384" s="210"/>
      <c r="J384" s="211">
        <f>ROUND(I384*H384,2)</f>
        <v>0</v>
      </c>
      <c r="K384" s="207" t="s">
        <v>130</v>
      </c>
      <c r="L384" s="45"/>
      <c r="M384" s="212" t="s">
        <v>19</v>
      </c>
      <c r="N384" s="213" t="s">
        <v>43</v>
      </c>
      <c r="O384" s="85"/>
      <c r="P384" s="214">
        <f>O384*H384</f>
        <v>0</v>
      </c>
      <c r="Q384" s="214">
        <v>0</v>
      </c>
      <c r="R384" s="214">
        <f>Q384*H384</f>
        <v>0</v>
      </c>
      <c r="S384" s="214">
        <v>0</v>
      </c>
      <c r="T384" s="215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6" t="s">
        <v>149</v>
      </c>
      <c r="AT384" s="216" t="s">
        <v>126</v>
      </c>
      <c r="AU384" s="216" t="s">
        <v>82</v>
      </c>
      <c r="AY384" s="18" t="s">
        <v>123</v>
      </c>
      <c r="BE384" s="217">
        <f>IF(N384="základní",J384,0)</f>
        <v>0</v>
      </c>
      <c r="BF384" s="217">
        <f>IF(N384="snížená",J384,0)</f>
        <v>0</v>
      </c>
      <c r="BG384" s="217">
        <f>IF(N384="zákl. přenesená",J384,0)</f>
        <v>0</v>
      </c>
      <c r="BH384" s="217">
        <f>IF(N384="sníž. přenesená",J384,0)</f>
        <v>0</v>
      </c>
      <c r="BI384" s="217">
        <f>IF(N384="nulová",J384,0)</f>
        <v>0</v>
      </c>
      <c r="BJ384" s="18" t="s">
        <v>80</v>
      </c>
      <c r="BK384" s="217">
        <f>ROUND(I384*H384,2)</f>
        <v>0</v>
      </c>
      <c r="BL384" s="18" t="s">
        <v>149</v>
      </c>
      <c r="BM384" s="216" t="s">
        <v>512</v>
      </c>
    </row>
    <row r="385" s="2" customFormat="1">
      <c r="A385" s="39"/>
      <c r="B385" s="40"/>
      <c r="C385" s="41"/>
      <c r="D385" s="218" t="s">
        <v>133</v>
      </c>
      <c r="E385" s="41"/>
      <c r="F385" s="219" t="s">
        <v>513</v>
      </c>
      <c r="G385" s="41"/>
      <c r="H385" s="41"/>
      <c r="I385" s="220"/>
      <c r="J385" s="41"/>
      <c r="K385" s="41"/>
      <c r="L385" s="45"/>
      <c r="M385" s="221"/>
      <c r="N385" s="222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133</v>
      </c>
      <c r="AU385" s="18" t="s">
        <v>82</v>
      </c>
    </row>
    <row r="386" s="2" customFormat="1">
      <c r="A386" s="39"/>
      <c r="B386" s="40"/>
      <c r="C386" s="41"/>
      <c r="D386" s="223" t="s">
        <v>134</v>
      </c>
      <c r="E386" s="41"/>
      <c r="F386" s="224" t="s">
        <v>514</v>
      </c>
      <c r="G386" s="41"/>
      <c r="H386" s="41"/>
      <c r="I386" s="220"/>
      <c r="J386" s="41"/>
      <c r="K386" s="41"/>
      <c r="L386" s="45"/>
      <c r="M386" s="221"/>
      <c r="N386" s="222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134</v>
      </c>
      <c r="AU386" s="18" t="s">
        <v>82</v>
      </c>
    </row>
    <row r="387" s="13" customFormat="1">
      <c r="A387" s="13"/>
      <c r="B387" s="225"/>
      <c r="C387" s="226"/>
      <c r="D387" s="218" t="s">
        <v>146</v>
      </c>
      <c r="E387" s="227" t="s">
        <v>19</v>
      </c>
      <c r="F387" s="228" t="s">
        <v>365</v>
      </c>
      <c r="G387" s="226"/>
      <c r="H387" s="227" t="s">
        <v>19</v>
      </c>
      <c r="I387" s="229"/>
      <c r="J387" s="226"/>
      <c r="K387" s="226"/>
      <c r="L387" s="230"/>
      <c r="M387" s="231"/>
      <c r="N387" s="232"/>
      <c r="O387" s="232"/>
      <c r="P387" s="232"/>
      <c r="Q387" s="232"/>
      <c r="R387" s="232"/>
      <c r="S387" s="232"/>
      <c r="T387" s="23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4" t="s">
        <v>146</v>
      </c>
      <c r="AU387" s="234" t="s">
        <v>82</v>
      </c>
      <c r="AV387" s="13" t="s">
        <v>80</v>
      </c>
      <c r="AW387" s="13" t="s">
        <v>33</v>
      </c>
      <c r="AX387" s="13" t="s">
        <v>72</v>
      </c>
      <c r="AY387" s="234" t="s">
        <v>123</v>
      </c>
    </row>
    <row r="388" s="14" customFormat="1">
      <c r="A388" s="14"/>
      <c r="B388" s="235"/>
      <c r="C388" s="236"/>
      <c r="D388" s="218" t="s">
        <v>146</v>
      </c>
      <c r="E388" s="237" t="s">
        <v>19</v>
      </c>
      <c r="F388" s="238" t="s">
        <v>387</v>
      </c>
      <c r="G388" s="236"/>
      <c r="H388" s="239">
        <v>805</v>
      </c>
      <c r="I388" s="240"/>
      <c r="J388" s="236"/>
      <c r="K388" s="236"/>
      <c r="L388" s="241"/>
      <c r="M388" s="242"/>
      <c r="N388" s="243"/>
      <c r="O388" s="243"/>
      <c r="P388" s="243"/>
      <c r="Q388" s="243"/>
      <c r="R388" s="243"/>
      <c r="S388" s="243"/>
      <c r="T388" s="24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5" t="s">
        <v>146</v>
      </c>
      <c r="AU388" s="245" t="s">
        <v>82</v>
      </c>
      <c r="AV388" s="14" t="s">
        <v>82</v>
      </c>
      <c r="AW388" s="14" t="s">
        <v>33</v>
      </c>
      <c r="AX388" s="14" t="s">
        <v>72</v>
      </c>
      <c r="AY388" s="245" t="s">
        <v>123</v>
      </c>
    </row>
    <row r="389" s="15" customFormat="1">
      <c r="A389" s="15"/>
      <c r="B389" s="246"/>
      <c r="C389" s="247"/>
      <c r="D389" s="218" t="s">
        <v>146</v>
      </c>
      <c r="E389" s="248" t="s">
        <v>19</v>
      </c>
      <c r="F389" s="249" t="s">
        <v>148</v>
      </c>
      <c r="G389" s="247"/>
      <c r="H389" s="250">
        <v>805</v>
      </c>
      <c r="I389" s="251"/>
      <c r="J389" s="247"/>
      <c r="K389" s="247"/>
      <c r="L389" s="252"/>
      <c r="M389" s="253"/>
      <c r="N389" s="254"/>
      <c r="O389" s="254"/>
      <c r="P389" s="254"/>
      <c r="Q389" s="254"/>
      <c r="R389" s="254"/>
      <c r="S389" s="254"/>
      <c r="T389" s="255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56" t="s">
        <v>146</v>
      </c>
      <c r="AU389" s="256" t="s">
        <v>82</v>
      </c>
      <c r="AV389" s="15" t="s">
        <v>149</v>
      </c>
      <c r="AW389" s="15" t="s">
        <v>33</v>
      </c>
      <c r="AX389" s="15" t="s">
        <v>80</v>
      </c>
      <c r="AY389" s="256" t="s">
        <v>123</v>
      </c>
    </row>
    <row r="390" s="2" customFormat="1" ht="16.5" customHeight="1">
      <c r="A390" s="39"/>
      <c r="B390" s="40"/>
      <c r="C390" s="205" t="s">
        <v>515</v>
      </c>
      <c r="D390" s="205" t="s">
        <v>126</v>
      </c>
      <c r="E390" s="206" t="s">
        <v>516</v>
      </c>
      <c r="F390" s="207" t="s">
        <v>517</v>
      </c>
      <c r="G390" s="208" t="s">
        <v>191</v>
      </c>
      <c r="H390" s="209">
        <v>17.5</v>
      </c>
      <c r="I390" s="210"/>
      <c r="J390" s="211">
        <f>ROUND(I390*H390,2)</f>
        <v>0</v>
      </c>
      <c r="K390" s="207" t="s">
        <v>130</v>
      </c>
      <c r="L390" s="45"/>
      <c r="M390" s="212" t="s">
        <v>19</v>
      </c>
      <c r="N390" s="213" t="s">
        <v>43</v>
      </c>
      <c r="O390" s="85"/>
      <c r="P390" s="214">
        <f>O390*H390</f>
        <v>0</v>
      </c>
      <c r="Q390" s="214">
        <v>0.089219999999999994</v>
      </c>
      <c r="R390" s="214">
        <f>Q390*H390</f>
        <v>1.5613499999999998</v>
      </c>
      <c r="S390" s="214">
        <v>0</v>
      </c>
      <c r="T390" s="215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16" t="s">
        <v>149</v>
      </c>
      <c r="AT390" s="216" t="s">
        <v>126</v>
      </c>
      <c r="AU390" s="216" t="s">
        <v>82</v>
      </c>
      <c r="AY390" s="18" t="s">
        <v>123</v>
      </c>
      <c r="BE390" s="217">
        <f>IF(N390="základní",J390,0)</f>
        <v>0</v>
      </c>
      <c r="BF390" s="217">
        <f>IF(N390="snížená",J390,0)</f>
        <v>0</v>
      </c>
      <c r="BG390" s="217">
        <f>IF(N390="zákl. přenesená",J390,0)</f>
        <v>0</v>
      </c>
      <c r="BH390" s="217">
        <f>IF(N390="sníž. přenesená",J390,0)</f>
        <v>0</v>
      </c>
      <c r="BI390" s="217">
        <f>IF(N390="nulová",J390,0)</f>
        <v>0</v>
      </c>
      <c r="BJ390" s="18" t="s">
        <v>80</v>
      </c>
      <c r="BK390" s="217">
        <f>ROUND(I390*H390,2)</f>
        <v>0</v>
      </c>
      <c r="BL390" s="18" t="s">
        <v>149</v>
      </c>
      <c r="BM390" s="216" t="s">
        <v>518</v>
      </c>
    </row>
    <row r="391" s="2" customFormat="1">
      <c r="A391" s="39"/>
      <c r="B391" s="40"/>
      <c r="C391" s="41"/>
      <c r="D391" s="218" t="s">
        <v>133</v>
      </c>
      <c r="E391" s="41"/>
      <c r="F391" s="219" t="s">
        <v>519</v>
      </c>
      <c r="G391" s="41"/>
      <c r="H391" s="41"/>
      <c r="I391" s="220"/>
      <c r="J391" s="41"/>
      <c r="K391" s="41"/>
      <c r="L391" s="45"/>
      <c r="M391" s="221"/>
      <c r="N391" s="222"/>
      <c r="O391" s="85"/>
      <c r="P391" s="85"/>
      <c r="Q391" s="85"/>
      <c r="R391" s="85"/>
      <c r="S391" s="85"/>
      <c r="T391" s="86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133</v>
      </c>
      <c r="AU391" s="18" t="s">
        <v>82</v>
      </c>
    </row>
    <row r="392" s="2" customFormat="1">
      <c r="A392" s="39"/>
      <c r="B392" s="40"/>
      <c r="C392" s="41"/>
      <c r="D392" s="223" t="s">
        <v>134</v>
      </c>
      <c r="E392" s="41"/>
      <c r="F392" s="224" t="s">
        <v>520</v>
      </c>
      <c r="G392" s="41"/>
      <c r="H392" s="41"/>
      <c r="I392" s="220"/>
      <c r="J392" s="41"/>
      <c r="K392" s="41"/>
      <c r="L392" s="45"/>
      <c r="M392" s="221"/>
      <c r="N392" s="222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134</v>
      </c>
      <c r="AU392" s="18" t="s">
        <v>82</v>
      </c>
    </row>
    <row r="393" s="13" customFormat="1">
      <c r="A393" s="13"/>
      <c r="B393" s="225"/>
      <c r="C393" s="226"/>
      <c r="D393" s="218" t="s">
        <v>146</v>
      </c>
      <c r="E393" s="227" t="s">
        <v>19</v>
      </c>
      <c r="F393" s="228" t="s">
        <v>365</v>
      </c>
      <c r="G393" s="226"/>
      <c r="H393" s="227" t="s">
        <v>19</v>
      </c>
      <c r="I393" s="229"/>
      <c r="J393" s="226"/>
      <c r="K393" s="226"/>
      <c r="L393" s="230"/>
      <c r="M393" s="231"/>
      <c r="N393" s="232"/>
      <c r="O393" s="232"/>
      <c r="P393" s="232"/>
      <c r="Q393" s="232"/>
      <c r="R393" s="232"/>
      <c r="S393" s="232"/>
      <c r="T393" s="23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4" t="s">
        <v>146</v>
      </c>
      <c r="AU393" s="234" t="s">
        <v>82</v>
      </c>
      <c r="AV393" s="13" t="s">
        <v>80</v>
      </c>
      <c r="AW393" s="13" t="s">
        <v>33</v>
      </c>
      <c r="AX393" s="13" t="s">
        <v>72</v>
      </c>
      <c r="AY393" s="234" t="s">
        <v>123</v>
      </c>
    </row>
    <row r="394" s="14" customFormat="1">
      <c r="A394" s="14"/>
      <c r="B394" s="235"/>
      <c r="C394" s="236"/>
      <c r="D394" s="218" t="s">
        <v>146</v>
      </c>
      <c r="E394" s="237" t="s">
        <v>19</v>
      </c>
      <c r="F394" s="238" t="s">
        <v>521</v>
      </c>
      <c r="G394" s="236"/>
      <c r="H394" s="239">
        <v>17.5</v>
      </c>
      <c r="I394" s="240"/>
      <c r="J394" s="236"/>
      <c r="K394" s="236"/>
      <c r="L394" s="241"/>
      <c r="M394" s="242"/>
      <c r="N394" s="243"/>
      <c r="O394" s="243"/>
      <c r="P394" s="243"/>
      <c r="Q394" s="243"/>
      <c r="R394" s="243"/>
      <c r="S394" s="243"/>
      <c r="T394" s="24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5" t="s">
        <v>146</v>
      </c>
      <c r="AU394" s="245" t="s">
        <v>82</v>
      </c>
      <c r="AV394" s="14" t="s">
        <v>82</v>
      </c>
      <c r="AW394" s="14" t="s">
        <v>33</v>
      </c>
      <c r="AX394" s="14" t="s">
        <v>72</v>
      </c>
      <c r="AY394" s="245" t="s">
        <v>123</v>
      </c>
    </row>
    <row r="395" s="15" customFormat="1">
      <c r="A395" s="15"/>
      <c r="B395" s="246"/>
      <c r="C395" s="247"/>
      <c r="D395" s="218" t="s">
        <v>146</v>
      </c>
      <c r="E395" s="248" t="s">
        <v>19</v>
      </c>
      <c r="F395" s="249" t="s">
        <v>148</v>
      </c>
      <c r="G395" s="247"/>
      <c r="H395" s="250">
        <v>17.5</v>
      </c>
      <c r="I395" s="251"/>
      <c r="J395" s="247"/>
      <c r="K395" s="247"/>
      <c r="L395" s="252"/>
      <c r="M395" s="253"/>
      <c r="N395" s="254"/>
      <c r="O395" s="254"/>
      <c r="P395" s="254"/>
      <c r="Q395" s="254"/>
      <c r="R395" s="254"/>
      <c r="S395" s="254"/>
      <c r="T395" s="25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56" t="s">
        <v>146</v>
      </c>
      <c r="AU395" s="256" t="s">
        <v>82</v>
      </c>
      <c r="AV395" s="15" t="s">
        <v>149</v>
      </c>
      <c r="AW395" s="15" t="s">
        <v>33</v>
      </c>
      <c r="AX395" s="15" t="s">
        <v>80</v>
      </c>
      <c r="AY395" s="256" t="s">
        <v>123</v>
      </c>
    </row>
    <row r="396" s="2" customFormat="1" ht="21.75" customHeight="1">
      <c r="A396" s="39"/>
      <c r="B396" s="40"/>
      <c r="C396" s="205" t="s">
        <v>522</v>
      </c>
      <c r="D396" s="205" t="s">
        <v>126</v>
      </c>
      <c r="E396" s="206" t="s">
        <v>523</v>
      </c>
      <c r="F396" s="207" t="s">
        <v>524</v>
      </c>
      <c r="G396" s="208" t="s">
        <v>191</v>
      </c>
      <c r="H396" s="209">
        <v>180</v>
      </c>
      <c r="I396" s="210"/>
      <c r="J396" s="211">
        <f>ROUND(I396*H396,2)</f>
        <v>0</v>
      </c>
      <c r="K396" s="207" t="s">
        <v>130</v>
      </c>
      <c r="L396" s="45"/>
      <c r="M396" s="212" t="s">
        <v>19</v>
      </c>
      <c r="N396" s="213" t="s">
        <v>43</v>
      </c>
      <c r="O396" s="85"/>
      <c r="P396" s="214">
        <f>O396*H396</f>
        <v>0</v>
      </c>
      <c r="Q396" s="214">
        <v>0.089219999999999994</v>
      </c>
      <c r="R396" s="214">
        <f>Q396*H396</f>
        <v>16.0596</v>
      </c>
      <c r="S396" s="214">
        <v>0</v>
      </c>
      <c r="T396" s="215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16" t="s">
        <v>149</v>
      </c>
      <c r="AT396" s="216" t="s">
        <v>126</v>
      </c>
      <c r="AU396" s="216" t="s">
        <v>82</v>
      </c>
      <c r="AY396" s="18" t="s">
        <v>123</v>
      </c>
      <c r="BE396" s="217">
        <f>IF(N396="základní",J396,0)</f>
        <v>0</v>
      </c>
      <c r="BF396" s="217">
        <f>IF(N396="snížená",J396,0)</f>
        <v>0</v>
      </c>
      <c r="BG396" s="217">
        <f>IF(N396="zákl. přenesená",J396,0)</f>
        <v>0</v>
      </c>
      <c r="BH396" s="217">
        <f>IF(N396="sníž. přenesená",J396,0)</f>
        <v>0</v>
      </c>
      <c r="BI396" s="217">
        <f>IF(N396="nulová",J396,0)</f>
        <v>0</v>
      </c>
      <c r="BJ396" s="18" t="s">
        <v>80</v>
      </c>
      <c r="BK396" s="217">
        <f>ROUND(I396*H396,2)</f>
        <v>0</v>
      </c>
      <c r="BL396" s="18" t="s">
        <v>149</v>
      </c>
      <c r="BM396" s="216" t="s">
        <v>525</v>
      </c>
    </row>
    <row r="397" s="2" customFormat="1">
      <c r="A397" s="39"/>
      <c r="B397" s="40"/>
      <c r="C397" s="41"/>
      <c r="D397" s="218" t="s">
        <v>133</v>
      </c>
      <c r="E397" s="41"/>
      <c r="F397" s="219" t="s">
        <v>526</v>
      </c>
      <c r="G397" s="41"/>
      <c r="H397" s="41"/>
      <c r="I397" s="220"/>
      <c r="J397" s="41"/>
      <c r="K397" s="41"/>
      <c r="L397" s="45"/>
      <c r="M397" s="221"/>
      <c r="N397" s="222"/>
      <c r="O397" s="85"/>
      <c r="P397" s="85"/>
      <c r="Q397" s="85"/>
      <c r="R397" s="85"/>
      <c r="S397" s="85"/>
      <c r="T397" s="86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133</v>
      </c>
      <c r="AU397" s="18" t="s">
        <v>82</v>
      </c>
    </row>
    <row r="398" s="2" customFormat="1">
      <c r="A398" s="39"/>
      <c r="B398" s="40"/>
      <c r="C398" s="41"/>
      <c r="D398" s="223" t="s">
        <v>134</v>
      </c>
      <c r="E398" s="41"/>
      <c r="F398" s="224" t="s">
        <v>527</v>
      </c>
      <c r="G398" s="41"/>
      <c r="H398" s="41"/>
      <c r="I398" s="220"/>
      <c r="J398" s="41"/>
      <c r="K398" s="41"/>
      <c r="L398" s="45"/>
      <c r="M398" s="221"/>
      <c r="N398" s="222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134</v>
      </c>
      <c r="AU398" s="18" t="s">
        <v>82</v>
      </c>
    </row>
    <row r="399" s="13" customFormat="1">
      <c r="A399" s="13"/>
      <c r="B399" s="225"/>
      <c r="C399" s="226"/>
      <c r="D399" s="218" t="s">
        <v>146</v>
      </c>
      <c r="E399" s="227" t="s">
        <v>19</v>
      </c>
      <c r="F399" s="228" t="s">
        <v>365</v>
      </c>
      <c r="G399" s="226"/>
      <c r="H399" s="227" t="s">
        <v>19</v>
      </c>
      <c r="I399" s="229"/>
      <c r="J399" s="226"/>
      <c r="K399" s="226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146</v>
      </c>
      <c r="AU399" s="234" t="s">
        <v>82</v>
      </c>
      <c r="AV399" s="13" t="s">
        <v>80</v>
      </c>
      <c r="AW399" s="13" t="s">
        <v>33</v>
      </c>
      <c r="AX399" s="13" t="s">
        <v>72</v>
      </c>
      <c r="AY399" s="234" t="s">
        <v>123</v>
      </c>
    </row>
    <row r="400" s="14" customFormat="1">
      <c r="A400" s="14"/>
      <c r="B400" s="235"/>
      <c r="C400" s="236"/>
      <c r="D400" s="218" t="s">
        <v>146</v>
      </c>
      <c r="E400" s="237" t="s">
        <v>19</v>
      </c>
      <c r="F400" s="238" t="s">
        <v>454</v>
      </c>
      <c r="G400" s="236"/>
      <c r="H400" s="239">
        <v>180</v>
      </c>
      <c r="I400" s="240"/>
      <c r="J400" s="236"/>
      <c r="K400" s="236"/>
      <c r="L400" s="241"/>
      <c r="M400" s="242"/>
      <c r="N400" s="243"/>
      <c r="O400" s="243"/>
      <c r="P400" s="243"/>
      <c r="Q400" s="243"/>
      <c r="R400" s="243"/>
      <c r="S400" s="243"/>
      <c r="T400" s="24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5" t="s">
        <v>146</v>
      </c>
      <c r="AU400" s="245" t="s">
        <v>82</v>
      </c>
      <c r="AV400" s="14" t="s">
        <v>82</v>
      </c>
      <c r="AW400" s="14" t="s">
        <v>33</v>
      </c>
      <c r="AX400" s="14" t="s">
        <v>72</v>
      </c>
      <c r="AY400" s="245" t="s">
        <v>123</v>
      </c>
    </row>
    <row r="401" s="15" customFormat="1">
      <c r="A401" s="15"/>
      <c r="B401" s="246"/>
      <c r="C401" s="247"/>
      <c r="D401" s="218" t="s">
        <v>146</v>
      </c>
      <c r="E401" s="248" t="s">
        <v>19</v>
      </c>
      <c r="F401" s="249" t="s">
        <v>148</v>
      </c>
      <c r="G401" s="247"/>
      <c r="H401" s="250">
        <v>180</v>
      </c>
      <c r="I401" s="251"/>
      <c r="J401" s="247"/>
      <c r="K401" s="247"/>
      <c r="L401" s="252"/>
      <c r="M401" s="253"/>
      <c r="N401" s="254"/>
      <c r="O401" s="254"/>
      <c r="P401" s="254"/>
      <c r="Q401" s="254"/>
      <c r="R401" s="254"/>
      <c r="S401" s="254"/>
      <c r="T401" s="25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56" t="s">
        <v>146</v>
      </c>
      <c r="AU401" s="256" t="s">
        <v>82</v>
      </c>
      <c r="AV401" s="15" t="s">
        <v>149</v>
      </c>
      <c r="AW401" s="15" t="s">
        <v>33</v>
      </c>
      <c r="AX401" s="15" t="s">
        <v>80</v>
      </c>
      <c r="AY401" s="256" t="s">
        <v>123</v>
      </c>
    </row>
    <row r="402" s="2" customFormat="1" ht="16.5" customHeight="1">
      <c r="A402" s="39"/>
      <c r="B402" s="40"/>
      <c r="C402" s="205" t="s">
        <v>528</v>
      </c>
      <c r="D402" s="205" t="s">
        <v>126</v>
      </c>
      <c r="E402" s="206" t="s">
        <v>529</v>
      </c>
      <c r="F402" s="207" t="s">
        <v>530</v>
      </c>
      <c r="G402" s="208" t="s">
        <v>191</v>
      </c>
      <c r="H402" s="209">
        <v>17.5</v>
      </c>
      <c r="I402" s="210"/>
      <c r="J402" s="211">
        <f>ROUND(I402*H402,2)</f>
        <v>0</v>
      </c>
      <c r="K402" s="207" t="s">
        <v>130</v>
      </c>
      <c r="L402" s="45"/>
      <c r="M402" s="212" t="s">
        <v>19</v>
      </c>
      <c r="N402" s="213" t="s">
        <v>43</v>
      </c>
      <c r="O402" s="85"/>
      <c r="P402" s="214">
        <f>O402*H402</f>
        <v>0</v>
      </c>
      <c r="Q402" s="214">
        <v>0.089219999999999994</v>
      </c>
      <c r="R402" s="214">
        <f>Q402*H402</f>
        <v>1.5613499999999998</v>
      </c>
      <c r="S402" s="214">
        <v>0</v>
      </c>
      <c r="T402" s="215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16" t="s">
        <v>149</v>
      </c>
      <c r="AT402" s="216" t="s">
        <v>126</v>
      </c>
      <c r="AU402" s="216" t="s">
        <v>82</v>
      </c>
      <c r="AY402" s="18" t="s">
        <v>123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8" t="s">
        <v>80</v>
      </c>
      <c r="BK402" s="217">
        <f>ROUND(I402*H402,2)</f>
        <v>0</v>
      </c>
      <c r="BL402" s="18" t="s">
        <v>149</v>
      </c>
      <c r="BM402" s="216" t="s">
        <v>531</v>
      </c>
    </row>
    <row r="403" s="2" customFormat="1">
      <c r="A403" s="39"/>
      <c r="B403" s="40"/>
      <c r="C403" s="41"/>
      <c r="D403" s="218" t="s">
        <v>133</v>
      </c>
      <c r="E403" s="41"/>
      <c r="F403" s="219" t="s">
        <v>532</v>
      </c>
      <c r="G403" s="41"/>
      <c r="H403" s="41"/>
      <c r="I403" s="220"/>
      <c r="J403" s="41"/>
      <c r="K403" s="41"/>
      <c r="L403" s="45"/>
      <c r="M403" s="221"/>
      <c r="N403" s="222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133</v>
      </c>
      <c r="AU403" s="18" t="s">
        <v>82</v>
      </c>
    </row>
    <row r="404" s="2" customFormat="1">
      <c r="A404" s="39"/>
      <c r="B404" s="40"/>
      <c r="C404" s="41"/>
      <c r="D404" s="223" t="s">
        <v>134</v>
      </c>
      <c r="E404" s="41"/>
      <c r="F404" s="224" t="s">
        <v>533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134</v>
      </c>
      <c r="AU404" s="18" t="s">
        <v>82</v>
      </c>
    </row>
    <row r="405" s="13" customFormat="1">
      <c r="A405" s="13"/>
      <c r="B405" s="225"/>
      <c r="C405" s="226"/>
      <c r="D405" s="218" t="s">
        <v>146</v>
      </c>
      <c r="E405" s="227" t="s">
        <v>19</v>
      </c>
      <c r="F405" s="228" t="s">
        <v>365</v>
      </c>
      <c r="G405" s="226"/>
      <c r="H405" s="227" t="s">
        <v>19</v>
      </c>
      <c r="I405" s="229"/>
      <c r="J405" s="226"/>
      <c r="K405" s="226"/>
      <c r="L405" s="230"/>
      <c r="M405" s="231"/>
      <c r="N405" s="232"/>
      <c r="O405" s="232"/>
      <c r="P405" s="232"/>
      <c r="Q405" s="232"/>
      <c r="R405" s="232"/>
      <c r="S405" s="232"/>
      <c r="T405" s="23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4" t="s">
        <v>146</v>
      </c>
      <c r="AU405" s="234" t="s">
        <v>82</v>
      </c>
      <c r="AV405" s="13" t="s">
        <v>80</v>
      </c>
      <c r="AW405" s="13" t="s">
        <v>33</v>
      </c>
      <c r="AX405" s="13" t="s">
        <v>72</v>
      </c>
      <c r="AY405" s="234" t="s">
        <v>123</v>
      </c>
    </row>
    <row r="406" s="14" customFormat="1">
      <c r="A406" s="14"/>
      <c r="B406" s="235"/>
      <c r="C406" s="236"/>
      <c r="D406" s="218" t="s">
        <v>146</v>
      </c>
      <c r="E406" s="237" t="s">
        <v>19</v>
      </c>
      <c r="F406" s="238" t="s">
        <v>534</v>
      </c>
      <c r="G406" s="236"/>
      <c r="H406" s="239">
        <v>17.5</v>
      </c>
      <c r="I406" s="240"/>
      <c r="J406" s="236"/>
      <c r="K406" s="236"/>
      <c r="L406" s="241"/>
      <c r="M406" s="242"/>
      <c r="N406" s="243"/>
      <c r="O406" s="243"/>
      <c r="P406" s="243"/>
      <c r="Q406" s="243"/>
      <c r="R406" s="243"/>
      <c r="S406" s="243"/>
      <c r="T406" s="24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5" t="s">
        <v>146</v>
      </c>
      <c r="AU406" s="245" t="s">
        <v>82</v>
      </c>
      <c r="AV406" s="14" t="s">
        <v>82</v>
      </c>
      <c r="AW406" s="14" t="s">
        <v>33</v>
      </c>
      <c r="AX406" s="14" t="s">
        <v>72</v>
      </c>
      <c r="AY406" s="245" t="s">
        <v>123</v>
      </c>
    </row>
    <row r="407" s="15" customFormat="1">
      <c r="A407" s="15"/>
      <c r="B407" s="246"/>
      <c r="C407" s="247"/>
      <c r="D407" s="218" t="s">
        <v>146</v>
      </c>
      <c r="E407" s="248" t="s">
        <v>19</v>
      </c>
      <c r="F407" s="249" t="s">
        <v>148</v>
      </c>
      <c r="G407" s="247"/>
      <c r="H407" s="250">
        <v>17.5</v>
      </c>
      <c r="I407" s="251"/>
      <c r="J407" s="247"/>
      <c r="K407" s="247"/>
      <c r="L407" s="252"/>
      <c r="M407" s="253"/>
      <c r="N407" s="254"/>
      <c r="O407" s="254"/>
      <c r="P407" s="254"/>
      <c r="Q407" s="254"/>
      <c r="R407" s="254"/>
      <c r="S407" s="254"/>
      <c r="T407" s="255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56" t="s">
        <v>146</v>
      </c>
      <c r="AU407" s="256" t="s">
        <v>82</v>
      </c>
      <c r="AV407" s="15" t="s">
        <v>149</v>
      </c>
      <c r="AW407" s="15" t="s">
        <v>33</v>
      </c>
      <c r="AX407" s="15" t="s">
        <v>80</v>
      </c>
      <c r="AY407" s="256" t="s">
        <v>123</v>
      </c>
    </row>
    <row r="408" s="2" customFormat="1" ht="16.5" customHeight="1">
      <c r="A408" s="39"/>
      <c r="B408" s="40"/>
      <c r="C408" s="261" t="s">
        <v>535</v>
      </c>
      <c r="D408" s="261" t="s">
        <v>375</v>
      </c>
      <c r="E408" s="262" t="s">
        <v>536</v>
      </c>
      <c r="F408" s="263" t="s">
        <v>537</v>
      </c>
      <c r="G408" s="264" t="s">
        <v>191</v>
      </c>
      <c r="H408" s="265">
        <v>189</v>
      </c>
      <c r="I408" s="266"/>
      <c r="J408" s="267">
        <f>ROUND(I408*H408,2)</f>
        <v>0</v>
      </c>
      <c r="K408" s="263" t="s">
        <v>130</v>
      </c>
      <c r="L408" s="268"/>
      <c r="M408" s="269" t="s">
        <v>19</v>
      </c>
      <c r="N408" s="270" t="s">
        <v>43</v>
      </c>
      <c r="O408" s="85"/>
      <c r="P408" s="214">
        <f>O408*H408</f>
        <v>0</v>
      </c>
      <c r="Q408" s="214">
        <v>0.13100000000000001</v>
      </c>
      <c r="R408" s="214">
        <f>Q408*H408</f>
        <v>24.759</v>
      </c>
      <c r="S408" s="214">
        <v>0</v>
      </c>
      <c r="T408" s="21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6" t="s">
        <v>231</v>
      </c>
      <c r="AT408" s="216" t="s">
        <v>375</v>
      </c>
      <c r="AU408" s="216" t="s">
        <v>82</v>
      </c>
      <c r="AY408" s="18" t="s">
        <v>123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8" t="s">
        <v>80</v>
      </c>
      <c r="BK408" s="217">
        <f>ROUND(I408*H408,2)</f>
        <v>0</v>
      </c>
      <c r="BL408" s="18" t="s">
        <v>149</v>
      </c>
      <c r="BM408" s="216" t="s">
        <v>538</v>
      </c>
    </row>
    <row r="409" s="2" customFormat="1">
      <c r="A409" s="39"/>
      <c r="B409" s="40"/>
      <c r="C409" s="41"/>
      <c r="D409" s="218" t="s">
        <v>133</v>
      </c>
      <c r="E409" s="41"/>
      <c r="F409" s="219" t="s">
        <v>537</v>
      </c>
      <c r="G409" s="41"/>
      <c r="H409" s="41"/>
      <c r="I409" s="220"/>
      <c r="J409" s="41"/>
      <c r="K409" s="41"/>
      <c r="L409" s="45"/>
      <c r="M409" s="221"/>
      <c r="N409" s="222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133</v>
      </c>
      <c r="AU409" s="18" t="s">
        <v>82</v>
      </c>
    </row>
    <row r="410" s="13" customFormat="1">
      <c r="A410" s="13"/>
      <c r="B410" s="225"/>
      <c r="C410" s="226"/>
      <c r="D410" s="218" t="s">
        <v>146</v>
      </c>
      <c r="E410" s="227" t="s">
        <v>19</v>
      </c>
      <c r="F410" s="228" t="s">
        <v>365</v>
      </c>
      <c r="G410" s="226"/>
      <c r="H410" s="227" t="s">
        <v>19</v>
      </c>
      <c r="I410" s="229"/>
      <c r="J410" s="226"/>
      <c r="K410" s="226"/>
      <c r="L410" s="230"/>
      <c r="M410" s="231"/>
      <c r="N410" s="232"/>
      <c r="O410" s="232"/>
      <c r="P410" s="232"/>
      <c r="Q410" s="232"/>
      <c r="R410" s="232"/>
      <c r="S410" s="232"/>
      <c r="T410" s="23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4" t="s">
        <v>146</v>
      </c>
      <c r="AU410" s="234" t="s">
        <v>82</v>
      </c>
      <c r="AV410" s="13" t="s">
        <v>80</v>
      </c>
      <c r="AW410" s="13" t="s">
        <v>33</v>
      </c>
      <c r="AX410" s="13" t="s">
        <v>72</v>
      </c>
      <c r="AY410" s="234" t="s">
        <v>123</v>
      </c>
    </row>
    <row r="411" s="14" customFormat="1">
      <c r="A411" s="14"/>
      <c r="B411" s="235"/>
      <c r="C411" s="236"/>
      <c r="D411" s="218" t="s">
        <v>146</v>
      </c>
      <c r="E411" s="237" t="s">
        <v>19</v>
      </c>
      <c r="F411" s="238" t="s">
        <v>539</v>
      </c>
      <c r="G411" s="236"/>
      <c r="H411" s="239">
        <v>189</v>
      </c>
      <c r="I411" s="240"/>
      <c r="J411" s="236"/>
      <c r="K411" s="236"/>
      <c r="L411" s="241"/>
      <c r="M411" s="242"/>
      <c r="N411" s="243"/>
      <c r="O411" s="243"/>
      <c r="P411" s="243"/>
      <c r="Q411" s="243"/>
      <c r="R411" s="243"/>
      <c r="S411" s="243"/>
      <c r="T411" s="244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45" t="s">
        <v>146</v>
      </c>
      <c r="AU411" s="245" t="s">
        <v>82</v>
      </c>
      <c r="AV411" s="14" t="s">
        <v>82</v>
      </c>
      <c r="AW411" s="14" t="s">
        <v>33</v>
      </c>
      <c r="AX411" s="14" t="s">
        <v>72</v>
      </c>
      <c r="AY411" s="245" t="s">
        <v>123</v>
      </c>
    </row>
    <row r="412" s="15" customFormat="1">
      <c r="A412" s="15"/>
      <c r="B412" s="246"/>
      <c r="C412" s="247"/>
      <c r="D412" s="218" t="s">
        <v>146</v>
      </c>
      <c r="E412" s="248" t="s">
        <v>19</v>
      </c>
      <c r="F412" s="249" t="s">
        <v>148</v>
      </c>
      <c r="G412" s="247"/>
      <c r="H412" s="250">
        <v>189</v>
      </c>
      <c r="I412" s="251"/>
      <c r="J412" s="247"/>
      <c r="K412" s="247"/>
      <c r="L412" s="252"/>
      <c r="M412" s="253"/>
      <c r="N412" s="254"/>
      <c r="O412" s="254"/>
      <c r="P412" s="254"/>
      <c r="Q412" s="254"/>
      <c r="R412" s="254"/>
      <c r="S412" s="254"/>
      <c r="T412" s="25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56" t="s">
        <v>146</v>
      </c>
      <c r="AU412" s="256" t="s">
        <v>82</v>
      </c>
      <c r="AV412" s="15" t="s">
        <v>149</v>
      </c>
      <c r="AW412" s="15" t="s">
        <v>33</v>
      </c>
      <c r="AX412" s="15" t="s">
        <v>80</v>
      </c>
      <c r="AY412" s="256" t="s">
        <v>123</v>
      </c>
    </row>
    <row r="413" s="2" customFormat="1" ht="16.5" customHeight="1">
      <c r="A413" s="39"/>
      <c r="B413" s="40"/>
      <c r="C413" s="261" t="s">
        <v>540</v>
      </c>
      <c r="D413" s="261" t="s">
        <v>375</v>
      </c>
      <c r="E413" s="262" t="s">
        <v>541</v>
      </c>
      <c r="F413" s="263" t="s">
        <v>542</v>
      </c>
      <c r="G413" s="264" t="s">
        <v>191</v>
      </c>
      <c r="H413" s="265">
        <v>18.375</v>
      </c>
      <c r="I413" s="266"/>
      <c r="J413" s="267">
        <f>ROUND(I413*H413,2)</f>
        <v>0</v>
      </c>
      <c r="K413" s="263" t="s">
        <v>130</v>
      </c>
      <c r="L413" s="268"/>
      <c r="M413" s="269" t="s">
        <v>19</v>
      </c>
      <c r="N413" s="270" t="s">
        <v>43</v>
      </c>
      <c r="O413" s="85"/>
      <c r="P413" s="214">
        <f>O413*H413</f>
        <v>0</v>
      </c>
      <c r="Q413" s="214">
        <v>0.13100000000000001</v>
      </c>
      <c r="R413" s="214">
        <f>Q413*H413</f>
        <v>2.4071250000000002</v>
      </c>
      <c r="S413" s="214">
        <v>0</v>
      </c>
      <c r="T413" s="215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16" t="s">
        <v>231</v>
      </c>
      <c r="AT413" s="216" t="s">
        <v>375</v>
      </c>
      <c r="AU413" s="216" t="s">
        <v>82</v>
      </c>
      <c r="AY413" s="18" t="s">
        <v>123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18" t="s">
        <v>80</v>
      </c>
      <c r="BK413" s="217">
        <f>ROUND(I413*H413,2)</f>
        <v>0</v>
      </c>
      <c r="BL413" s="18" t="s">
        <v>149</v>
      </c>
      <c r="BM413" s="216" t="s">
        <v>543</v>
      </c>
    </row>
    <row r="414" s="2" customFormat="1">
      <c r="A414" s="39"/>
      <c r="B414" s="40"/>
      <c r="C414" s="41"/>
      <c r="D414" s="218" t="s">
        <v>133</v>
      </c>
      <c r="E414" s="41"/>
      <c r="F414" s="219" t="s">
        <v>542</v>
      </c>
      <c r="G414" s="41"/>
      <c r="H414" s="41"/>
      <c r="I414" s="220"/>
      <c r="J414" s="41"/>
      <c r="K414" s="41"/>
      <c r="L414" s="45"/>
      <c r="M414" s="221"/>
      <c r="N414" s="222"/>
      <c r="O414" s="85"/>
      <c r="P414" s="85"/>
      <c r="Q414" s="85"/>
      <c r="R414" s="85"/>
      <c r="S414" s="85"/>
      <c r="T414" s="86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T414" s="18" t="s">
        <v>133</v>
      </c>
      <c r="AU414" s="18" t="s">
        <v>82</v>
      </c>
    </row>
    <row r="415" s="13" customFormat="1">
      <c r="A415" s="13"/>
      <c r="B415" s="225"/>
      <c r="C415" s="226"/>
      <c r="D415" s="218" t="s">
        <v>146</v>
      </c>
      <c r="E415" s="227" t="s">
        <v>19</v>
      </c>
      <c r="F415" s="228" t="s">
        <v>365</v>
      </c>
      <c r="G415" s="226"/>
      <c r="H415" s="227" t="s">
        <v>19</v>
      </c>
      <c r="I415" s="229"/>
      <c r="J415" s="226"/>
      <c r="K415" s="226"/>
      <c r="L415" s="230"/>
      <c r="M415" s="231"/>
      <c r="N415" s="232"/>
      <c r="O415" s="232"/>
      <c r="P415" s="232"/>
      <c r="Q415" s="232"/>
      <c r="R415" s="232"/>
      <c r="S415" s="232"/>
      <c r="T415" s="23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4" t="s">
        <v>146</v>
      </c>
      <c r="AU415" s="234" t="s">
        <v>82</v>
      </c>
      <c r="AV415" s="13" t="s">
        <v>80</v>
      </c>
      <c r="AW415" s="13" t="s">
        <v>33</v>
      </c>
      <c r="AX415" s="13" t="s">
        <v>72</v>
      </c>
      <c r="AY415" s="234" t="s">
        <v>123</v>
      </c>
    </row>
    <row r="416" s="14" customFormat="1">
      <c r="A416" s="14"/>
      <c r="B416" s="235"/>
      <c r="C416" s="236"/>
      <c r="D416" s="218" t="s">
        <v>146</v>
      </c>
      <c r="E416" s="237" t="s">
        <v>19</v>
      </c>
      <c r="F416" s="238" t="s">
        <v>544</v>
      </c>
      <c r="G416" s="236"/>
      <c r="H416" s="239">
        <v>18.375</v>
      </c>
      <c r="I416" s="240"/>
      <c r="J416" s="236"/>
      <c r="K416" s="236"/>
      <c r="L416" s="241"/>
      <c r="M416" s="242"/>
      <c r="N416" s="243"/>
      <c r="O416" s="243"/>
      <c r="P416" s="243"/>
      <c r="Q416" s="243"/>
      <c r="R416" s="243"/>
      <c r="S416" s="243"/>
      <c r="T416" s="24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45" t="s">
        <v>146</v>
      </c>
      <c r="AU416" s="245" t="s">
        <v>82</v>
      </c>
      <c r="AV416" s="14" t="s">
        <v>82</v>
      </c>
      <c r="AW416" s="14" t="s">
        <v>33</v>
      </c>
      <c r="AX416" s="14" t="s">
        <v>72</v>
      </c>
      <c r="AY416" s="245" t="s">
        <v>123</v>
      </c>
    </row>
    <row r="417" s="15" customFormat="1">
      <c r="A417" s="15"/>
      <c r="B417" s="246"/>
      <c r="C417" s="247"/>
      <c r="D417" s="218" t="s">
        <v>146</v>
      </c>
      <c r="E417" s="248" t="s">
        <v>19</v>
      </c>
      <c r="F417" s="249" t="s">
        <v>148</v>
      </c>
      <c r="G417" s="247"/>
      <c r="H417" s="250">
        <v>18.375</v>
      </c>
      <c r="I417" s="251"/>
      <c r="J417" s="247"/>
      <c r="K417" s="247"/>
      <c r="L417" s="252"/>
      <c r="M417" s="253"/>
      <c r="N417" s="254"/>
      <c r="O417" s="254"/>
      <c r="P417" s="254"/>
      <c r="Q417" s="254"/>
      <c r="R417" s="254"/>
      <c r="S417" s="254"/>
      <c r="T417" s="25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56" t="s">
        <v>146</v>
      </c>
      <c r="AU417" s="256" t="s">
        <v>82</v>
      </c>
      <c r="AV417" s="15" t="s">
        <v>149</v>
      </c>
      <c r="AW417" s="15" t="s">
        <v>33</v>
      </c>
      <c r="AX417" s="15" t="s">
        <v>80</v>
      </c>
      <c r="AY417" s="256" t="s">
        <v>123</v>
      </c>
    </row>
    <row r="418" s="2" customFormat="1" ht="16.5" customHeight="1">
      <c r="A418" s="39"/>
      <c r="B418" s="40"/>
      <c r="C418" s="261" t="s">
        <v>545</v>
      </c>
      <c r="D418" s="261" t="s">
        <v>375</v>
      </c>
      <c r="E418" s="262" t="s">
        <v>546</v>
      </c>
      <c r="F418" s="263" t="s">
        <v>547</v>
      </c>
      <c r="G418" s="264" t="s">
        <v>191</v>
      </c>
      <c r="H418" s="265">
        <v>4.5940000000000003</v>
      </c>
      <c r="I418" s="266"/>
      <c r="J418" s="267">
        <f>ROUND(I418*H418,2)</f>
        <v>0</v>
      </c>
      <c r="K418" s="263" t="s">
        <v>130</v>
      </c>
      <c r="L418" s="268"/>
      <c r="M418" s="269" t="s">
        <v>19</v>
      </c>
      <c r="N418" s="270" t="s">
        <v>43</v>
      </c>
      <c r="O418" s="85"/>
      <c r="P418" s="214">
        <f>O418*H418</f>
        <v>0</v>
      </c>
      <c r="Q418" s="214">
        <v>0.13</v>
      </c>
      <c r="R418" s="214">
        <f>Q418*H418</f>
        <v>0.59722000000000008</v>
      </c>
      <c r="S418" s="214">
        <v>0</v>
      </c>
      <c r="T418" s="215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16" t="s">
        <v>231</v>
      </c>
      <c r="AT418" s="216" t="s">
        <v>375</v>
      </c>
      <c r="AU418" s="216" t="s">
        <v>82</v>
      </c>
      <c r="AY418" s="18" t="s">
        <v>123</v>
      </c>
      <c r="BE418" s="217">
        <f>IF(N418="základní",J418,0)</f>
        <v>0</v>
      </c>
      <c r="BF418" s="217">
        <f>IF(N418="snížená",J418,0)</f>
        <v>0</v>
      </c>
      <c r="BG418" s="217">
        <f>IF(N418="zákl. přenesená",J418,0)</f>
        <v>0</v>
      </c>
      <c r="BH418" s="217">
        <f>IF(N418="sníž. přenesená",J418,0)</f>
        <v>0</v>
      </c>
      <c r="BI418" s="217">
        <f>IF(N418="nulová",J418,0)</f>
        <v>0</v>
      </c>
      <c r="BJ418" s="18" t="s">
        <v>80</v>
      </c>
      <c r="BK418" s="217">
        <f>ROUND(I418*H418,2)</f>
        <v>0</v>
      </c>
      <c r="BL418" s="18" t="s">
        <v>149</v>
      </c>
      <c r="BM418" s="216" t="s">
        <v>548</v>
      </c>
    </row>
    <row r="419" s="2" customFormat="1">
      <c r="A419" s="39"/>
      <c r="B419" s="40"/>
      <c r="C419" s="41"/>
      <c r="D419" s="218" t="s">
        <v>133</v>
      </c>
      <c r="E419" s="41"/>
      <c r="F419" s="219" t="s">
        <v>547</v>
      </c>
      <c r="G419" s="41"/>
      <c r="H419" s="41"/>
      <c r="I419" s="220"/>
      <c r="J419" s="41"/>
      <c r="K419" s="41"/>
      <c r="L419" s="45"/>
      <c r="M419" s="221"/>
      <c r="N419" s="222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133</v>
      </c>
      <c r="AU419" s="18" t="s">
        <v>82</v>
      </c>
    </row>
    <row r="420" s="13" customFormat="1">
      <c r="A420" s="13"/>
      <c r="B420" s="225"/>
      <c r="C420" s="226"/>
      <c r="D420" s="218" t="s">
        <v>146</v>
      </c>
      <c r="E420" s="227" t="s">
        <v>19</v>
      </c>
      <c r="F420" s="228" t="s">
        <v>549</v>
      </c>
      <c r="G420" s="226"/>
      <c r="H420" s="227" t="s">
        <v>19</v>
      </c>
      <c r="I420" s="229"/>
      <c r="J420" s="226"/>
      <c r="K420" s="226"/>
      <c r="L420" s="230"/>
      <c r="M420" s="231"/>
      <c r="N420" s="232"/>
      <c r="O420" s="232"/>
      <c r="P420" s="232"/>
      <c r="Q420" s="232"/>
      <c r="R420" s="232"/>
      <c r="S420" s="232"/>
      <c r="T420" s="23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4" t="s">
        <v>146</v>
      </c>
      <c r="AU420" s="234" t="s">
        <v>82</v>
      </c>
      <c r="AV420" s="13" t="s">
        <v>80</v>
      </c>
      <c r="AW420" s="13" t="s">
        <v>33</v>
      </c>
      <c r="AX420" s="13" t="s">
        <v>72</v>
      </c>
      <c r="AY420" s="234" t="s">
        <v>123</v>
      </c>
    </row>
    <row r="421" s="13" customFormat="1">
      <c r="A421" s="13"/>
      <c r="B421" s="225"/>
      <c r="C421" s="226"/>
      <c r="D421" s="218" t="s">
        <v>146</v>
      </c>
      <c r="E421" s="227" t="s">
        <v>19</v>
      </c>
      <c r="F421" s="228" t="s">
        <v>365</v>
      </c>
      <c r="G421" s="226"/>
      <c r="H421" s="227" t="s">
        <v>19</v>
      </c>
      <c r="I421" s="229"/>
      <c r="J421" s="226"/>
      <c r="K421" s="226"/>
      <c r="L421" s="230"/>
      <c r="M421" s="231"/>
      <c r="N421" s="232"/>
      <c r="O421" s="232"/>
      <c r="P421" s="232"/>
      <c r="Q421" s="232"/>
      <c r="R421" s="232"/>
      <c r="S421" s="232"/>
      <c r="T421" s="23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4" t="s">
        <v>146</v>
      </c>
      <c r="AU421" s="234" t="s">
        <v>82</v>
      </c>
      <c r="AV421" s="13" t="s">
        <v>80</v>
      </c>
      <c r="AW421" s="13" t="s">
        <v>33</v>
      </c>
      <c r="AX421" s="13" t="s">
        <v>72</v>
      </c>
      <c r="AY421" s="234" t="s">
        <v>123</v>
      </c>
    </row>
    <row r="422" s="14" customFormat="1">
      <c r="A422" s="14"/>
      <c r="B422" s="235"/>
      <c r="C422" s="236"/>
      <c r="D422" s="218" t="s">
        <v>146</v>
      </c>
      <c r="E422" s="237" t="s">
        <v>19</v>
      </c>
      <c r="F422" s="238" t="s">
        <v>550</v>
      </c>
      <c r="G422" s="236"/>
      <c r="H422" s="239">
        <v>4.5940000000000003</v>
      </c>
      <c r="I422" s="240"/>
      <c r="J422" s="236"/>
      <c r="K422" s="236"/>
      <c r="L422" s="241"/>
      <c r="M422" s="242"/>
      <c r="N422" s="243"/>
      <c r="O422" s="243"/>
      <c r="P422" s="243"/>
      <c r="Q422" s="243"/>
      <c r="R422" s="243"/>
      <c r="S422" s="243"/>
      <c r="T422" s="24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45" t="s">
        <v>146</v>
      </c>
      <c r="AU422" s="245" t="s">
        <v>82</v>
      </c>
      <c r="AV422" s="14" t="s">
        <v>82</v>
      </c>
      <c r="AW422" s="14" t="s">
        <v>33</v>
      </c>
      <c r="AX422" s="14" t="s">
        <v>72</v>
      </c>
      <c r="AY422" s="245" t="s">
        <v>123</v>
      </c>
    </row>
    <row r="423" s="15" customFormat="1">
      <c r="A423" s="15"/>
      <c r="B423" s="246"/>
      <c r="C423" s="247"/>
      <c r="D423" s="218" t="s">
        <v>146</v>
      </c>
      <c r="E423" s="248" t="s">
        <v>19</v>
      </c>
      <c r="F423" s="249" t="s">
        <v>148</v>
      </c>
      <c r="G423" s="247"/>
      <c r="H423" s="250">
        <v>4.5940000000000003</v>
      </c>
      <c r="I423" s="251"/>
      <c r="J423" s="247"/>
      <c r="K423" s="247"/>
      <c r="L423" s="252"/>
      <c r="M423" s="253"/>
      <c r="N423" s="254"/>
      <c r="O423" s="254"/>
      <c r="P423" s="254"/>
      <c r="Q423" s="254"/>
      <c r="R423" s="254"/>
      <c r="S423" s="254"/>
      <c r="T423" s="25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6" t="s">
        <v>146</v>
      </c>
      <c r="AU423" s="256" t="s">
        <v>82</v>
      </c>
      <c r="AV423" s="15" t="s">
        <v>149</v>
      </c>
      <c r="AW423" s="15" t="s">
        <v>33</v>
      </c>
      <c r="AX423" s="15" t="s">
        <v>80</v>
      </c>
      <c r="AY423" s="256" t="s">
        <v>123</v>
      </c>
    </row>
    <row r="424" s="2" customFormat="1" ht="16.5" customHeight="1">
      <c r="A424" s="39"/>
      <c r="B424" s="40"/>
      <c r="C424" s="205" t="s">
        <v>551</v>
      </c>
      <c r="D424" s="205" t="s">
        <v>126</v>
      </c>
      <c r="E424" s="206" t="s">
        <v>552</v>
      </c>
      <c r="F424" s="207" t="s">
        <v>553</v>
      </c>
      <c r="G424" s="208" t="s">
        <v>191</v>
      </c>
      <c r="H424" s="209">
        <v>562</v>
      </c>
      <c r="I424" s="210"/>
      <c r="J424" s="211">
        <f>ROUND(I424*H424,2)</f>
        <v>0</v>
      </c>
      <c r="K424" s="207" t="s">
        <v>130</v>
      </c>
      <c r="L424" s="45"/>
      <c r="M424" s="212" t="s">
        <v>19</v>
      </c>
      <c r="N424" s="213" t="s">
        <v>43</v>
      </c>
      <c r="O424" s="85"/>
      <c r="P424" s="214">
        <f>O424*H424</f>
        <v>0</v>
      </c>
      <c r="Q424" s="214">
        <v>0.11162</v>
      </c>
      <c r="R424" s="214">
        <f>Q424*H424</f>
        <v>62.730440000000002</v>
      </c>
      <c r="S424" s="214">
        <v>0</v>
      </c>
      <c r="T424" s="215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16" t="s">
        <v>149</v>
      </c>
      <c r="AT424" s="216" t="s">
        <v>126</v>
      </c>
      <c r="AU424" s="216" t="s">
        <v>82</v>
      </c>
      <c r="AY424" s="18" t="s">
        <v>123</v>
      </c>
      <c r="BE424" s="217">
        <f>IF(N424="základní",J424,0)</f>
        <v>0</v>
      </c>
      <c r="BF424" s="217">
        <f>IF(N424="snížená",J424,0)</f>
        <v>0</v>
      </c>
      <c r="BG424" s="217">
        <f>IF(N424="zákl. přenesená",J424,0)</f>
        <v>0</v>
      </c>
      <c r="BH424" s="217">
        <f>IF(N424="sníž. přenesená",J424,0)</f>
        <v>0</v>
      </c>
      <c r="BI424" s="217">
        <f>IF(N424="nulová",J424,0)</f>
        <v>0</v>
      </c>
      <c r="BJ424" s="18" t="s">
        <v>80</v>
      </c>
      <c r="BK424" s="217">
        <f>ROUND(I424*H424,2)</f>
        <v>0</v>
      </c>
      <c r="BL424" s="18" t="s">
        <v>149</v>
      </c>
      <c r="BM424" s="216" t="s">
        <v>554</v>
      </c>
    </row>
    <row r="425" s="2" customFormat="1">
      <c r="A425" s="39"/>
      <c r="B425" s="40"/>
      <c r="C425" s="41"/>
      <c r="D425" s="218" t="s">
        <v>133</v>
      </c>
      <c r="E425" s="41"/>
      <c r="F425" s="219" t="s">
        <v>555</v>
      </c>
      <c r="G425" s="41"/>
      <c r="H425" s="41"/>
      <c r="I425" s="220"/>
      <c r="J425" s="41"/>
      <c r="K425" s="41"/>
      <c r="L425" s="45"/>
      <c r="M425" s="221"/>
      <c r="N425" s="222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133</v>
      </c>
      <c r="AU425" s="18" t="s">
        <v>82</v>
      </c>
    </row>
    <row r="426" s="2" customFormat="1">
      <c r="A426" s="39"/>
      <c r="B426" s="40"/>
      <c r="C426" s="41"/>
      <c r="D426" s="223" t="s">
        <v>134</v>
      </c>
      <c r="E426" s="41"/>
      <c r="F426" s="224" t="s">
        <v>556</v>
      </c>
      <c r="G426" s="41"/>
      <c r="H426" s="41"/>
      <c r="I426" s="220"/>
      <c r="J426" s="41"/>
      <c r="K426" s="41"/>
      <c r="L426" s="45"/>
      <c r="M426" s="221"/>
      <c r="N426" s="222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134</v>
      </c>
      <c r="AU426" s="18" t="s">
        <v>82</v>
      </c>
    </row>
    <row r="427" s="13" customFormat="1">
      <c r="A427" s="13"/>
      <c r="B427" s="225"/>
      <c r="C427" s="226"/>
      <c r="D427" s="218" t="s">
        <v>146</v>
      </c>
      <c r="E427" s="227" t="s">
        <v>19</v>
      </c>
      <c r="F427" s="228" t="s">
        <v>365</v>
      </c>
      <c r="G427" s="226"/>
      <c r="H427" s="227" t="s">
        <v>19</v>
      </c>
      <c r="I427" s="229"/>
      <c r="J427" s="226"/>
      <c r="K427" s="226"/>
      <c r="L427" s="230"/>
      <c r="M427" s="231"/>
      <c r="N427" s="232"/>
      <c r="O427" s="232"/>
      <c r="P427" s="232"/>
      <c r="Q427" s="232"/>
      <c r="R427" s="232"/>
      <c r="S427" s="232"/>
      <c r="T427" s="23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4" t="s">
        <v>146</v>
      </c>
      <c r="AU427" s="234" t="s">
        <v>82</v>
      </c>
      <c r="AV427" s="13" t="s">
        <v>80</v>
      </c>
      <c r="AW427" s="13" t="s">
        <v>33</v>
      </c>
      <c r="AX427" s="13" t="s">
        <v>72</v>
      </c>
      <c r="AY427" s="234" t="s">
        <v>123</v>
      </c>
    </row>
    <row r="428" s="14" customFormat="1">
      <c r="A428" s="14"/>
      <c r="B428" s="235"/>
      <c r="C428" s="236"/>
      <c r="D428" s="218" t="s">
        <v>146</v>
      </c>
      <c r="E428" s="237" t="s">
        <v>19</v>
      </c>
      <c r="F428" s="238" t="s">
        <v>388</v>
      </c>
      <c r="G428" s="236"/>
      <c r="H428" s="239">
        <v>562</v>
      </c>
      <c r="I428" s="240"/>
      <c r="J428" s="236"/>
      <c r="K428" s="236"/>
      <c r="L428" s="241"/>
      <c r="M428" s="242"/>
      <c r="N428" s="243"/>
      <c r="O428" s="243"/>
      <c r="P428" s="243"/>
      <c r="Q428" s="243"/>
      <c r="R428" s="243"/>
      <c r="S428" s="243"/>
      <c r="T428" s="24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5" t="s">
        <v>146</v>
      </c>
      <c r="AU428" s="245" t="s">
        <v>82</v>
      </c>
      <c r="AV428" s="14" t="s">
        <v>82</v>
      </c>
      <c r="AW428" s="14" t="s">
        <v>33</v>
      </c>
      <c r="AX428" s="14" t="s">
        <v>72</v>
      </c>
      <c r="AY428" s="245" t="s">
        <v>123</v>
      </c>
    </row>
    <row r="429" s="15" customFormat="1">
      <c r="A429" s="15"/>
      <c r="B429" s="246"/>
      <c r="C429" s="247"/>
      <c r="D429" s="218" t="s">
        <v>146</v>
      </c>
      <c r="E429" s="248" t="s">
        <v>19</v>
      </c>
      <c r="F429" s="249" t="s">
        <v>148</v>
      </c>
      <c r="G429" s="247"/>
      <c r="H429" s="250">
        <v>562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6" t="s">
        <v>146</v>
      </c>
      <c r="AU429" s="256" t="s">
        <v>82</v>
      </c>
      <c r="AV429" s="15" t="s">
        <v>149</v>
      </c>
      <c r="AW429" s="15" t="s">
        <v>33</v>
      </c>
      <c r="AX429" s="15" t="s">
        <v>80</v>
      </c>
      <c r="AY429" s="256" t="s">
        <v>123</v>
      </c>
    </row>
    <row r="430" s="2" customFormat="1" ht="16.5" customHeight="1">
      <c r="A430" s="39"/>
      <c r="B430" s="40"/>
      <c r="C430" s="261" t="s">
        <v>557</v>
      </c>
      <c r="D430" s="261" t="s">
        <v>375</v>
      </c>
      <c r="E430" s="262" t="s">
        <v>558</v>
      </c>
      <c r="F430" s="263" t="s">
        <v>559</v>
      </c>
      <c r="G430" s="264" t="s">
        <v>191</v>
      </c>
      <c r="H430" s="265">
        <v>569.625</v>
      </c>
      <c r="I430" s="266"/>
      <c r="J430" s="267">
        <f>ROUND(I430*H430,2)</f>
        <v>0</v>
      </c>
      <c r="K430" s="263" t="s">
        <v>130</v>
      </c>
      <c r="L430" s="268"/>
      <c r="M430" s="269" t="s">
        <v>19</v>
      </c>
      <c r="N430" s="270" t="s">
        <v>43</v>
      </c>
      <c r="O430" s="85"/>
      <c r="P430" s="214">
        <f>O430*H430</f>
        <v>0</v>
      </c>
      <c r="Q430" s="214">
        <v>0.17599999999999999</v>
      </c>
      <c r="R430" s="214">
        <f>Q430*H430</f>
        <v>100.25399999999999</v>
      </c>
      <c r="S430" s="214">
        <v>0</v>
      </c>
      <c r="T430" s="215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6" t="s">
        <v>231</v>
      </c>
      <c r="AT430" s="216" t="s">
        <v>375</v>
      </c>
      <c r="AU430" s="216" t="s">
        <v>82</v>
      </c>
      <c r="AY430" s="18" t="s">
        <v>123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8" t="s">
        <v>80</v>
      </c>
      <c r="BK430" s="217">
        <f>ROUND(I430*H430,2)</f>
        <v>0</v>
      </c>
      <c r="BL430" s="18" t="s">
        <v>149</v>
      </c>
      <c r="BM430" s="216" t="s">
        <v>560</v>
      </c>
    </row>
    <row r="431" s="2" customFormat="1">
      <c r="A431" s="39"/>
      <c r="B431" s="40"/>
      <c r="C431" s="41"/>
      <c r="D431" s="218" t="s">
        <v>133</v>
      </c>
      <c r="E431" s="41"/>
      <c r="F431" s="219" t="s">
        <v>559</v>
      </c>
      <c r="G431" s="41"/>
      <c r="H431" s="41"/>
      <c r="I431" s="220"/>
      <c r="J431" s="41"/>
      <c r="K431" s="41"/>
      <c r="L431" s="45"/>
      <c r="M431" s="221"/>
      <c r="N431" s="222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133</v>
      </c>
      <c r="AU431" s="18" t="s">
        <v>82</v>
      </c>
    </row>
    <row r="432" s="14" customFormat="1">
      <c r="A432" s="14"/>
      <c r="B432" s="235"/>
      <c r="C432" s="236"/>
      <c r="D432" s="218" t="s">
        <v>146</v>
      </c>
      <c r="E432" s="237" t="s">
        <v>19</v>
      </c>
      <c r="F432" s="238" t="s">
        <v>561</v>
      </c>
      <c r="G432" s="236"/>
      <c r="H432" s="239">
        <v>569.625</v>
      </c>
      <c r="I432" s="240"/>
      <c r="J432" s="236"/>
      <c r="K432" s="236"/>
      <c r="L432" s="241"/>
      <c r="M432" s="242"/>
      <c r="N432" s="243"/>
      <c r="O432" s="243"/>
      <c r="P432" s="243"/>
      <c r="Q432" s="243"/>
      <c r="R432" s="243"/>
      <c r="S432" s="243"/>
      <c r="T432" s="24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45" t="s">
        <v>146</v>
      </c>
      <c r="AU432" s="245" t="s">
        <v>82</v>
      </c>
      <c r="AV432" s="14" t="s">
        <v>82</v>
      </c>
      <c r="AW432" s="14" t="s">
        <v>33</v>
      </c>
      <c r="AX432" s="14" t="s">
        <v>72</v>
      </c>
      <c r="AY432" s="245" t="s">
        <v>123</v>
      </c>
    </row>
    <row r="433" s="15" customFormat="1">
      <c r="A433" s="15"/>
      <c r="B433" s="246"/>
      <c r="C433" s="247"/>
      <c r="D433" s="218" t="s">
        <v>146</v>
      </c>
      <c r="E433" s="248" t="s">
        <v>19</v>
      </c>
      <c r="F433" s="249" t="s">
        <v>148</v>
      </c>
      <c r="G433" s="247"/>
      <c r="H433" s="250">
        <v>569.625</v>
      </c>
      <c r="I433" s="251"/>
      <c r="J433" s="247"/>
      <c r="K433" s="247"/>
      <c r="L433" s="252"/>
      <c r="M433" s="253"/>
      <c r="N433" s="254"/>
      <c r="O433" s="254"/>
      <c r="P433" s="254"/>
      <c r="Q433" s="254"/>
      <c r="R433" s="254"/>
      <c r="S433" s="254"/>
      <c r="T433" s="255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56" t="s">
        <v>146</v>
      </c>
      <c r="AU433" s="256" t="s">
        <v>82</v>
      </c>
      <c r="AV433" s="15" t="s">
        <v>149</v>
      </c>
      <c r="AW433" s="15" t="s">
        <v>33</v>
      </c>
      <c r="AX433" s="15" t="s">
        <v>80</v>
      </c>
      <c r="AY433" s="256" t="s">
        <v>123</v>
      </c>
    </row>
    <row r="434" s="2" customFormat="1" ht="16.5" customHeight="1">
      <c r="A434" s="39"/>
      <c r="B434" s="40"/>
      <c r="C434" s="261" t="s">
        <v>562</v>
      </c>
      <c r="D434" s="261" t="s">
        <v>375</v>
      </c>
      <c r="E434" s="262" t="s">
        <v>563</v>
      </c>
      <c r="F434" s="263" t="s">
        <v>564</v>
      </c>
      <c r="G434" s="264" t="s">
        <v>191</v>
      </c>
      <c r="H434" s="265">
        <v>20.475000000000001</v>
      </c>
      <c r="I434" s="266"/>
      <c r="J434" s="267">
        <f>ROUND(I434*H434,2)</f>
        <v>0</v>
      </c>
      <c r="K434" s="263" t="s">
        <v>130</v>
      </c>
      <c r="L434" s="268"/>
      <c r="M434" s="269" t="s">
        <v>19</v>
      </c>
      <c r="N434" s="270" t="s">
        <v>43</v>
      </c>
      <c r="O434" s="85"/>
      <c r="P434" s="214">
        <f>O434*H434</f>
        <v>0</v>
      </c>
      <c r="Q434" s="214">
        <v>0.17599999999999999</v>
      </c>
      <c r="R434" s="214">
        <f>Q434*H434</f>
        <v>3.6036000000000001</v>
      </c>
      <c r="S434" s="214">
        <v>0</v>
      </c>
      <c r="T434" s="21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6" t="s">
        <v>231</v>
      </c>
      <c r="AT434" s="216" t="s">
        <v>375</v>
      </c>
      <c r="AU434" s="216" t="s">
        <v>82</v>
      </c>
      <c r="AY434" s="18" t="s">
        <v>123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80</v>
      </c>
      <c r="BK434" s="217">
        <f>ROUND(I434*H434,2)</f>
        <v>0</v>
      </c>
      <c r="BL434" s="18" t="s">
        <v>149</v>
      </c>
      <c r="BM434" s="216" t="s">
        <v>565</v>
      </c>
    </row>
    <row r="435" s="2" customFormat="1">
      <c r="A435" s="39"/>
      <c r="B435" s="40"/>
      <c r="C435" s="41"/>
      <c r="D435" s="218" t="s">
        <v>133</v>
      </c>
      <c r="E435" s="41"/>
      <c r="F435" s="219" t="s">
        <v>564</v>
      </c>
      <c r="G435" s="41"/>
      <c r="H435" s="41"/>
      <c r="I435" s="220"/>
      <c r="J435" s="41"/>
      <c r="K435" s="41"/>
      <c r="L435" s="45"/>
      <c r="M435" s="221"/>
      <c r="N435" s="222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133</v>
      </c>
      <c r="AU435" s="18" t="s">
        <v>82</v>
      </c>
    </row>
    <row r="436" s="13" customFormat="1">
      <c r="A436" s="13"/>
      <c r="B436" s="225"/>
      <c r="C436" s="226"/>
      <c r="D436" s="218" t="s">
        <v>146</v>
      </c>
      <c r="E436" s="227" t="s">
        <v>19</v>
      </c>
      <c r="F436" s="228" t="s">
        <v>566</v>
      </c>
      <c r="G436" s="226"/>
      <c r="H436" s="227" t="s">
        <v>19</v>
      </c>
      <c r="I436" s="229"/>
      <c r="J436" s="226"/>
      <c r="K436" s="226"/>
      <c r="L436" s="230"/>
      <c r="M436" s="231"/>
      <c r="N436" s="232"/>
      <c r="O436" s="232"/>
      <c r="P436" s="232"/>
      <c r="Q436" s="232"/>
      <c r="R436" s="232"/>
      <c r="S436" s="232"/>
      <c r="T436" s="23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4" t="s">
        <v>146</v>
      </c>
      <c r="AU436" s="234" t="s">
        <v>82</v>
      </c>
      <c r="AV436" s="13" t="s">
        <v>80</v>
      </c>
      <c r="AW436" s="13" t="s">
        <v>33</v>
      </c>
      <c r="AX436" s="13" t="s">
        <v>72</v>
      </c>
      <c r="AY436" s="234" t="s">
        <v>123</v>
      </c>
    </row>
    <row r="437" s="14" customFormat="1">
      <c r="A437" s="14"/>
      <c r="B437" s="235"/>
      <c r="C437" s="236"/>
      <c r="D437" s="218" t="s">
        <v>146</v>
      </c>
      <c r="E437" s="237" t="s">
        <v>19</v>
      </c>
      <c r="F437" s="238" t="s">
        <v>567</v>
      </c>
      <c r="G437" s="236"/>
      <c r="H437" s="239">
        <v>20.475000000000001</v>
      </c>
      <c r="I437" s="240"/>
      <c r="J437" s="236"/>
      <c r="K437" s="236"/>
      <c r="L437" s="241"/>
      <c r="M437" s="242"/>
      <c r="N437" s="243"/>
      <c r="O437" s="243"/>
      <c r="P437" s="243"/>
      <c r="Q437" s="243"/>
      <c r="R437" s="243"/>
      <c r="S437" s="243"/>
      <c r="T437" s="24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5" t="s">
        <v>146</v>
      </c>
      <c r="AU437" s="245" t="s">
        <v>82</v>
      </c>
      <c r="AV437" s="14" t="s">
        <v>82</v>
      </c>
      <c r="AW437" s="14" t="s">
        <v>33</v>
      </c>
      <c r="AX437" s="14" t="s">
        <v>72</v>
      </c>
      <c r="AY437" s="245" t="s">
        <v>123</v>
      </c>
    </row>
    <row r="438" s="15" customFormat="1">
      <c r="A438" s="15"/>
      <c r="B438" s="246"/>
      <c r="C438" s="247"/>
      <c r="D438" s="218" t="s">
        <v>146</v>
      </c>
      <c r="E438" s="248" t="s">
        <v>19</v>
      </c>
      <c r="F438" s="249" t="s">
        <v>148</v>
      </c>
      <c r="G438" s="247"/>
      <c r="H438" s="250">
        <v>20.475000000000001</v>
      </c>
      <c r="I438" s="251"/>
      <c r="J438" s="247"/>
      <c r="K438" s="247"/>
      <c r="L438" s="252"/>
      <c r="M438" s="253"/>
      <c r="N438" s="254"/>
      <c r="O438" s="254"/>
      <c r="P438" s="254"/>
      <c r="Q438" s="254"/>
      <c r="R438" s="254"/>
      <c r="S438" s="254"/>
      <c r="T438" s="255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56" t="s">
        <v>146</v>
      </c>
      <c r="AU438" s="256" t="s">
        <v>82</v>
      </c>
      <c r="AV438" s="15" t="s">
        <v>149</v>
      </c>
      <c r="AW438" s="15" t="s">
        <v>33</v>
      </c>
      <c r="AX438" s="15" t="s">
        <v>80</v>
      </c>
      <c r="AY438" s="256" t="s">
        <v>123</v>
      </c>
    </row>
    <row r="439" s="12" customFormat="1" ht="22.8" customHeight="1">
      <c r="A439" s="12"/>
      <c r="B439" s="189"/>
      <c r="C439" s="190"/>
      <c r="D439" s="191" t="s">
        <v>71</v>
      </c>
      <c r="E439" s="203" t="s">
        <v>231</v>
      </c>
      <c r="F439" s="203" t="s">
        <v>568</v>
      </c>
      <c r="G439" s="190"/>
      <c r="H439" s="190"/>
      <c r="I439" s="193"/>
      <c r="J439" s="204">
        <f>BK439</f>
        <v>0</v>
      </c>
      <c r="K439" s="190"/>
      <c r="L439" s="195"/>
      <c r="M439" s="196"/>
      <c r="N439" s="197"/>
      <c r="O439" s="197"/>
      <c r="P439" s="198">
        <f>SUM(P440:P453)</f>
        <v>0</v>
      </c>
      <c r="Q439" s="197"/>
      <c r="R439" s="198">
        <f>SUM(R440:R453)</f>
        <v>0</v>
      </c>
      <c r="S439" s="197"/>
      <c r="T439" s="199">
        <f>SUM(T440:T453)</f>
        <v>9.5431999999999988</v>
      </c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R439" s="200" t="s">
        <v>80</v>
      </c>
      <c r="AT439" s="201" t="s">
        <v>71</v>
      </c>
      <c r="AU439" s="201" t="s">
        <v>80</v>
      </c>
      <c r="AY439" s="200" t="s">
        <v>123</v>
      </c>
      <c r="BK439" s="202">
        <f>SUM(BK440:BK453)</f>
        <v>0</v>
      </c>
    </row>
    <row r="440" s="2" customFormat="1" ht="16.5" customHeight="1">
      <c r="A440" s="39"/>
      <c r="B440" s="40"/>
      <c r="C440" s="205" t="s">
        <v>569</v>
      </c>
      <c r="D440" s="205" t="s">
        <v>126</v>
      </c>
      <c r="E440" s="206" t="s">
        <v>570</v>
      </c>
      <c r="F440" s="207" t="s">
        <v>571</v>
      </c>
      <c r="G440" s="208" t="s">
        <v>283</v>
      </c>
      <c r="H440" s="209">
        <v>4.71</v>
      </c>
      <c r="I440" s="210"/>
      <c r="J440" s="211">
        <f>ROUND(I440*H440,2)</f>
        <v>0</v>
      </c>
      <c r="K440" s="207" t="s">
        <v>130</v>
      </c>
      <c r="L440" s="45"/>
      <c r="M440" s="212" t="s">
        <v>19</v>
      </c>
      <c r="N440" s="213" t="s">
        <v>43</v>
      </c>
      <c r="O440" s="85"/>
      <c r="P440" s="214">
        <f>O440*H440</f>
        <v>0</v>
      </c>
      <c r="Q440" s="214">
        <v>0</v>
      </c>
      <c r="R440" s="214">
        <f>Q440*H440</f>
        <v>0</v>
      </c>
      <c r="S440" s="214">
        <v>1.9199999999999999</v>
      </c>
      <c r="T440" s="215">
        <f>S440*H440</f>
        <v>9.0431999999999988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16" t="s">
        <v>149</v>
      </c>
      <c r="AT440" s="216" t="s">
        <v>126</v>
      </c>
      <c r="AU440" s="216" t="s">
        <v>82</v>
      </c>
      <c r="AY440" s="18" t="s">
        <v>123</v>
      </c>
      <c r="BE440" s="217">
        <f>IF(N440="základní",J440,0)</f>
        <v>0</v>
      </c>
      <c r="BF440" s="217">
        <f>IF(N440="snížená",J440,0)</f>
        <v>0</v>
      </c>
      <c r="BG440" s="217">
        <f>IF(N440="zákl. přenesená",J440,0)</f>
        <v>0</v>
      </c>
      <c r="BH440" s="217">
        <f>IF(N440="sníž. přenesená",J440,0)</f>
        <v>0</v>
      </c>
      <c r="BI440" s="217">
        <f>IF(N440="nulová",J440,0)</f>
        <v>0</v>
      </c>
      <c r="BJ440" s="18" t="s">
        <v>80</v>
      </c>
      <c r="BK440" s="217">
        <f>ROUND(I440*H440,2)</f>
        <v>0</v>
      </c>
      <c r="BL440" s="18" t="s">
        <v>149</v>
      </c>
      <c r="BM440" s="216" t="s">
        <v>572</v>
      </c>
    </row>
    <row r="441" s="2" customFormat="1">
      <c r="A441" s="39"/>
      <c r="B441" s="40"/>
      <c r="C441" s="41"/>
      <c r="D441" s="218" t="s">
        <v>133</v>
      </c>
      <c r="E441" s="41"/>
      <c r="F441" s="219" t="s">
        <v>573</v>
      </c>
      <c r="G441" s="41"/>
      <c r="H441" s="41"/>
      <c r="I441" s="220"/>
      <c r="J441" s="41"/>
      <c r="K441" s="41"/>
      <c r="L441" s="45"/>
      <c r="M441" s="221"/>
      <c r="N441" s="222"/>
      <c r="O441" s="85"/>
      <c r="P441" s="85"/>
      <c r="Q441" s="85"/>
      <c r="R441" s="85"/>
      <c r="S441" s="85"/>
      <c r="T441" s="86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133</v>
      </c>
      <c r="AU441" s="18" t="s">
        <v>82</v>
      </c>
    </row>
    <row r="442" s="2" customFormat="1">
      <c r="A442" s="39"/>
      <c r="B442" s="40"/>
      <c r="C442" s="41"/>
      <c r="D442" s="223" t="s">
        <v>134</v>
      </c>
      <c r="E442" s="41"/>
      <c r="F442" s="224" t="s">
        <v>574</v>
      </c>
      <c r="G442" s="41"/>
      <c r="H442" s="41"/>
      <c r="I442" s="220"/>
      <c r="J442" s="41"/>
      <c r="K442" s="41"/>
      <c r="L442" s="45"/>
      <c r="M442" s="221"/>
      <c r="N442" s="222"/>
      <c r="O442" s="85"/>
      <c r="P442" s="85"/>
      <c r="Q442" s="85"/>
      <c r="R442" s="85"/>
      <c r="S442" s="85"/>
      <c r="T442" s="86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134</v>
      </c>
      <c r="AU442" s="18" t="s">
        <v>82</v>
      </c>
    </row>
    <row r="443" s="13" customFormat="1">
      <c r="A443" s="13"/>
      <c r="B443" s="225"/>
      <c r="C443" s="226"/>
      <c r="D443" s="218" t="s">
        <v>146</v>
      </c>
      <c r="E443" s="227" t="s">
        <v>19</v>
      </c>
      <c r="F443" s="228" t="s">
        <v>195</v>
      </c>
      <c r="G443" s="226"/>
      <c r="H443" s="227" t="s">
        <v>19</v>
      </c>
      <c r="I443" s="229"/>
      <c r="J443" s="226"/>
      <c r="K443" s="226"/>
      <c r="L443" s="230"/>
      <c r="M443" s="231"/>
      <c r="N443" s="232"/>
      <c r="O443" s="232"/>
      <c r="P443" s="232"/>
      <c r="Q443" s="232"/>
      <c r="R443" s="232"/>
      <c r="S443" s="232"/>
      <c r="T443" s="23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4" t="s">
        <v>146</v>
      </c>
      <c r="AU443" s="234" t="s">
        <v>82</v>
      </c>
      <c r="AV443" s="13" t="s">
        <v>80</v>
      </c>
      <c r="AW443" s="13" t="s">
        <v>33</v>
      </c>
      <c r="AX443" s="13" t="s">
        <v>72</v>
      </c>
      <c r="AY443" s="234" t="s">
        <v>123</v>
      </c>
    </row>
    <row r="444" s="14" customFormat="1">
      <c r="A444" s="14"/>
      <c r="B444" s="235"/>
      <c r="C444" s="236"/>
      <c r="D444" s="218" t="s">
        <v>146</v>
      </c>
      <c r="E444" s="237" t="s">
        <v>19</v>
      </c>
      <c r="F444" s="238" t="s">
        <v>575</v>
      </c>
      <c r="G444" s="236"/>
      <c r="H444" s="239">
        <v>2.355</v>
      </c>
      <c r="I444" s="240"/>
      <c r="J444" s="236"/>
      <c r="K444" s="236"/>
      <c r="L444" s="241"/>
      <c r="M444" s="242"/>
      <c r="N444" s="243"/>
      <c r="O444" s="243"/>
      <c r="P444" s="243"/>
      <c r="Q444" s="243"/>
      <c r="R444" s="243"/>
      <c r="S444" s="243"/>
      <c r="T444" s="24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5" t="s">
        <v>146</v>
      </c>
      <c r="AU444" s="245" t="s">
        <v>82</v>
      </c>
      <c r="AV444" s="14" t="s">
        <v>82</v>
      </c>
      <c r="AW444" s="14" t="s">
        <v>33</v>
      </c>
      <c r="AX444" s="14" t="s">
        <v>72</v>
      </c>
      <c r="AY444" s="245" t="s">
        <v>123</v>
      </c>
    </row>
    <row r="445" s="14" customFormat="1">
      <c r="A445" s="14"/>
      <c r="B445" s="235"/>
      <c r="C445" s="236"/>
      <c r="D445" s="218" t="s">
        <v>146</v>
      </c>
      <c r="E445" s="237" t="s">
        <v>19</v>
      </c>
      <c r="F445" s="238" t="s">
        <v>576</v>
      </c>
      <c r="G445" s="236"/>
      <c r="H445" s="239">
        <v>2.355</v>
      </c>
      <c r="I445" s="240"/>
      <c r="J445" s="236"/>
      <c r="K445" s="236"/>
      <c r="L445" s="241"/>
      <c r="M445" s="242"/>
      <c r="N445" s="243"/>
      <c r="O445" s="243"/>
      <c r="P445" s="243"/>
      <c r="Q445" s="243"/>
      <c r="R445" s="243"/>
      <c r="S445" s="243"/>
      <c r="T445" s="24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5" t="s">
        <v>146</v>
      </c>
      <c r="AU445" s="245" t="s">
        <v>82</v>
      </c>
      <c r="AV445" s="14" t="s">
        <v>82</v>
      </c>
      <c r="AW445" s="14" t="s">
        <v>33</v>
      </c>
      <c r="AX445" s="14" t="s">
        <v>72</v>
      </c>
      <c r="AY445" s="245" t="s">
        <v>123</v>
      </c>
    </row>
    <row r="446" s="15" customFormat="1">
      <c r="A446" s="15"/>
      <c r="B446" s="246"/>
      <c r="C446" s="247"/>
      <c r="D446" s="218" t="s">
        <v>146</v>
      </c>
      <c r="E446" s="248" t="s">
        <v>19</v>
      </c>
      <c r="F446" s="249" t="s">
        <v>148</v>
      </c>
      <c r="G446" s="247"/>
      <c r="H446" s="250">
        <v>4.71</v>
      </c>
      <c r="I446" s="251"/>
      <c r="J446" s="247"/>
      <c r="K446" s="247"/>
      <c r="L446" s="252"/>
      <c r="M446" s="253"/>
      <c r="N446" s="254"/>
      <c r="O446" s="254"/>
      <c r="P446" s="254"/>
      <c r="Q446" s="254"/>
      <c r="R446" s="254"/>
      <c r="S446" s="254"/>
      <c r="T446" s="255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56" t="s">
        <v>146</v>
      </c>
      <c r="AU446" s="256" t="s">
        <v>82</v>
      </c>
      <c r="AV446" s="15" t="s">
        <v>149</v>
      </c>
      <c r="AW446" s="15" t="s">
        <v>33</v>
      </c>
      <c r="AX446" s="15" t="s">
        <v>80</v>
      </c>
      <c r="AY446" s="256" t="s">
        <v>123</v>
      </c>
    </row>
    <row r="447" s="2" customFormat="1" ht="16.5" customHeight="1">
      <c r="A447" s="39"/>
      <c r="B447" s="40"/>
      <c r="C447" s="205" t="s">
        <v>577</v>
      </c>
      <c r="D447" s="205" t="s">
        <v>126</v>
      </c>
      <c r="E447" s="206" t="s">
        <v>578</v>
      </c>
      <c r="F447" s="207" t="s">
        <v>579</v>
      </c>
      <c r="G447" s="208" t="s">
        <v>423</v>
      </c>
      <c r="H447" s="209">
        <v>5</v>
      </c>
      <c r="I447" s="210"/>
      <c r="J447" s="211">
        <f>ROUND(I447*H447,2)</f>
        <v>0</v>
      </c>
      <c r="K447" s="207" t="s">
        <v>130</v>
      </c>
      <c r="L447" s="45"/>
      <c r="M447" s="212" t="s">
        <v>19</v>
      </c>
      <c r="N447" s="213" t="s">
        <v>43</v>
      </c>
      <c r="O447" s="85"/>
      <c r="P447" s="214">
        <f>O447*H447</f>
        <v>0</v>
      </c>
      <c r="Q447" s="214">
        <v>0</v>
      </c>
      <c r="R447" s="214">
        <f>Q447*H447</f>
        <v>0</v>
      </c>
      <c r="S447" s="214">
        <v>0.10000000000000001</v>
      </c>
      <c r="T447" s="215">
        <f>S447*H447</f>
        <v>0.5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16" t="s">
        <v>149</v>
      </c>
      <c r="AT447" s="216" t="s">
        <v>126</v>
      </c>
      <c r="AU447" s="216" t="s">
        <v>82</v>
      </c>
      <c r="AY447" s="18" t="s">
        <v>123</v>
      </c>
      <c r="BE447" s="217">
        <f>IF(N447="základní",J447,0)</f>
        <v>0</v>
      </c>
      <c r="BF447" s="217">
        <f>IF(N447="snížená",J447,0)</f>
        <v>0</v>
      </c>
      <c r="BG447" s="217">
        <f>IF(N447="zákl. přenesená",J447,0)</f>
        <v>0</v>
      </c>
      <c r="BH447" s="217">
        <f>IF(N447="sníž. přenesená",J447,0)</f>
        <v>0</v>
      </c>
      <c r="BI447" s="217">
        <f>IF(N447="nulová",J447,0)</f>
        <v>0</v>
      </c>
      <c r="BJ447" s="18" t="s">
        <v>80</v>
      </c>
      <c r="BK447" s="217">
        <f>ROUND(I447*H447,2)</f>
        <v>0</v>
      </c>
      <c r="BL447" s="18" t="s">
        <v>149</v>
      </c>
      <c r="BM447" s="216" t="s">
        <v>580</v>
      </c>
    </row>
    <row r="448" s="2" customFormat="1">
      <c r="A448" s="39"/>
      <c r="B448" s="40"/>
      <c r="C448" s="41"/>
      <c r="D448" s="218" t="s">
        <v>133</v>
      </c>
      <c r="E448" s="41"/>
      <c r="F448" s="219" t="s">
        <v>581</v>
      </c>
      <c r="G448" s="41"/>
      <c r="H448" s="41"/>
      <c r="I448" s="220"/>
      <c r="J448" s="41"/>
      <c r="K448" s="41"/>
      <c r="L448" s="45"/>
      <c r="M448" s="221"/>
      <c r="N448" s="222"/>
      <c r="O448" s="85"/>
      <c r="P448" s="85"/>
      <c r="Q448" s="85"/>
      <c r="R448" s="85"/>
      <c r="S448" s="85"/>
      <c r="T448" s="86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133</v>
      </c>
      <c r="AU448" s="18" t="s">
        <v>82</v>
      </c>
    </row>
    <row r="449" s="2" customFormat="1">
      <c r="A449" s="39"/>
      <c r="B449" s="40"/>
      <c r="C449" s="41"/>
      <c r="D449" s="223" t="s">
        <v>134</v>
      </c>
      <c r="E449" s="41"/>
      <c r="F449" s="224" t="s">
        <v>582</v>
      </c>
      <c r="G449" s="41"/>
      <c r="H449" s="41"/>
      <c r="I449" s="220"/>
      <c r="J449" s="41"/>
      <c r="K449" s="41"/>
      <c r="L449" s="45"/>
      <c r="M449" s="221"/>
      <c r="N449" s="222"/>
      <c r="O449" s="85"/>
      <c r="P449" s="85"/>
      <c r="Q449" s="85"/>
      <c r="R449" s="85"/>
      <c r="S449" s="85"/>
      <c r="T449" s="86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134</v>
      </c>
      <c r="AU449" s="18" t="s">
        <v>82</v>
      </c>
    </row>
    <row r="450" s="13" customFormat="1">
      <c r="A450" s="13"/>
      <c r="B450" s="225"/>
      <c r="C450" s="226"/>
      <c r="D450" s="218" t="s">
        <v>146</v>
      </c>
      <c r="E450" s="227" t="s">
        <v>19</v>
      </c>
      <c r="F450" s="228" t="s">
        <v>195</v>
      </c>
      <c r="G450" s="226"/>
      <c r="H450" s="227" t="s">
        <v>19</v>
      </c>
      <c r="I450" s="229"/>
      <c r="J450" s="226"/>
      <c r="K450" s="226"/>
      <c r="L450" s="230"/>
      <c r="M450" s="231"/>
      <c r="N450" s="232"/>
      <c r="O450" s="232"/>
      <c r="P450" s="232"/>
      <c r="Q450" s="232"/>
      <c r="R450" s="232"/>
      <c r="S450" s="232"/>
      <c r="T450" s="23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4" t="s">
        <v>146</v>
      </c>
      <c r="AU450" s="234" t="s">
        <v>82</v>
      </c>
      <c r="AV450" s="13" t="s">
        <v>80</v>
      </c>
      <c r="AW450" s="13" t="s">
        <v>33</v>
      </c>
      <c r="AX450" s="13" t="s">
        <v>72</v>
      </c>
      <c r="AY450" s="234" t="s">
        <v>123</v>
      </c>
    </row>
    <row r="451" s="14" customFormat="1">
      <c r="A451" s="14"/>
      <c r="B451" s="235"/>
      <c r="C451" s="236"/>
      <c r="D451" s="218" t="s">
        <v>146</v>
      </c>
      <c r="E451" s="237" t="s">
        <v>19</v>
      </c>
      <c r="F451" s="238" t="s">
        <v>583</v>
      </c>
      <c r="G451" s="236"/>
      <c r="H451" s="239">
        <v>2</v>
      </c>
      <c r="I451" s="240"/>
      <c r="J451" s="236"/>
      <c r="K451" s="236"/>
      <c r="L451" s="241"/>
      <c r="M451" s="242"/>
      <c r="N451" s="243"/>
      <c r="O451" s="243"/>
      <c r="P451" s="243"/>
      <c r="Q451" s="243"/>
      <c r="R451" s="243"/>
      <c r="S451" s="243"/>
      <c r="T451" s="24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5" t="s">
        <v>146</v>
      </c>
      <c r="AU451" s="245" t="s">
        <v>82</v>
      </c>
      <c r="AV451" s="14" t="s">
        <v>82</v>
      </c>
      <c r="AW451" s="14" t="s">
        <v>33</v>
      </c>
      <c r="AX451" s="14" t="s">
        <v>72</v>
      </c>
      <c r="AY451" s="245" t="s">
        <v>123</v>
      </c>
    </row>
    <row r="452" s="14" customFormat="1">
      <c r="A452" s="14"/>
      <c r="B452" s="235"/>
      <c r="C452" s="236"/>
      <c r="D452" s="218" t="s">
        <v>146</v>
      </c>
      <c r="E452" s="237" t="s">
        <v>19</v>
      </c>
      <c r="F452" s="238" t="s">
        <v>584</v>
      </c>
      <c r="G452" s="236"/>
      <c r="H452" s="239">
        <v>3</v>
      </c>
      <c r="I452" s="240"/>
      <c r="J452" s="236"/>
      <c r="K452" s="236"/>
      <c r="L452" s="241"/>
      <c r="M452" s="242"/>
      <c r="N452" s="243"/>
      <c r="O452" s="243"/>
      <c r="P452" s="243"/>
      <c r="Q452" s="243"/>
      <c r="R452" s="243"/>
      <c r="S452" s="243"/>
      <c r="T452" s="24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5" t="s">
        <v>146</v>
      </c>
      <c r="AU452" s="245" t="s">
        <v>82</v>
      </c>
      <c r="AV452" s="14" t="s">
        <v>82</v>
      </c>
      <c r="AW452" s="14" t="s">
        <v>33</v>
      </c>
      <c r="AX452" s="14" t="s">
        <v>72</v>
      </c>
      <c r="AY452" s="245" t="s">
        <v>123</v>
      </c>
    </row>
    <row r="453" s="15" customFormat="1">
      <c r="A453" s="15"/>
      <c r="B453" s="246"/>
      <c r="C453" s="247"/>
      <c r="D453" s="218" t="s">
        <v>146</v>
      </c>
      <c r="E453" s="248" t="s">
        <v>19</v>
      </c>
      <c r="F453" s="249" t="s">
        <v>148</v>
      </c>
      <c r="G453" s="247"/>
      <c r="H453" s="250">
        <v>5</v>
      </c>
      <c r="I453" s="251"/>
      <c r="J453" s="247"/>
      <c r="K453" s="247"/>
      <c r="L453" s="252"/>
      <c r="M453" s="253"/>
      <c r="N453" s="254"/>
      <c r="O453" s="254"/>
      <c r="P453" s="254"/>
      <c r="Q453" s="254"/>
      <c r="R453" s="254"/>
      <c r="S453" s="254"/>
      <c r="T453" s="255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56" t="s">
        <v>146</v>
      </c>
      <c r="AU453" s="256" t="s">
        <v>82</v>
      </c>
      <c r="AV453" s="15" t="s">
        <v>149</v>
      </c>
      <c r="AW453" s="15" t="s">
        <v>33</v>
      </c>
      <c r="AX453" s="15" t="s">
        <v>80</v>
      </c>
      <c r="AY453" s="256" t="s">
        <v>123</v>
      </c>
    </row>
    <row r="454" s="12" customFormat="1" ht="22.8" customHeight="1">
      <c r="A454" s="12"/>
      <c r="B454" s="189"/>
      <c r="C454" s="190"/>
      <c r="D454" s="191" t="s">
        <v>71</v>
      </c>
      <c r="E454" s="203" t="s">
        <v>238</v>
      </c>
      <c r="F454" s="203" t="s">
        <v>585</v>
      </c>
      <c r="G454" s="190"/>
      <c r="H454" s="190"/>
      <c r="I454" s="193"/>
      <c r="J454" s="204">
        <f>BK454</f>
        <v>0</v>
      </c>
      <c r="K454" s="190"/>
      <c r="L454" s="195"/>
      <c r="M454" s="196"/>
      <c r="N454" s="197"/>
      <c r="O454" s="197"/>
      <c r="P454" s="198">
        <f>SUM(P455:P617)</f>
        <v>0</v>
      </c>
      <c r="Q454" s="197"/>
      <c r="R454" s="198">
        <f>SUM(R455:R617)</f>
        <v>232.66042486000001</v>
      </c>
      <c r="S454" s="197"/>
      <c r="T454" s="199">
        <f>SUM(T455:T617)</f>
        <v>5.1840000000000002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00" t="s">
        <v>80</v>
      </c>
      <c r="AT454" s="201" t="s">
        <v>71</v>
      </c>
      <c r="AU454" s="201" t="s">
        <v>80</v>
      </c>
      <c r="AY454" s="200" t="s">
        <v>123</v>
      </c>
      <c r="BK454" s="202">
        <f>SUM(BK455:BK617)</f>
        <v>0</v>
      </c>
    </row>
    <row r="455" s="2" customFormat="1" ht="16.5" customHeight="1">
      <c r="A455" s="39"/>
      <c r="B455" s="40"/>
      <c r="C455" s="205" t="s">
        <v>586</v>
      </c>
      <c r="D455" s="205" t="s">
        <v>126</v>
      </c>
      <c r="E455" s="206" t="s">
        <v>587</v>
      </c>
      <c r="F455" s="207" t="s">
        <v>588</v>
      </c>
      <c r="G455" s="208" t="s">
        <v>423</v>
      </c>
      <c r="H455" s="209">
        <v>8</v>
      </c>
      <c r="I455" s="210"/>
      <c r="J455" s="211">
        <f>ROUND(I455*H455,2)</f>
        <v>0</v>
      </c>
      <c r="K455" s="207" t="s">
        <v>130</v>
      </c>
      <c r="L455" s="45"/>
      <c r="M455" s="212" t="s">
        <v>19</v>
      </c>
      <c r="N455" s="213" t="s">
        <v>43</v>
      </c>
      <c r="O455" s="85"/>
      <c r="P455" s="214">
        <f>O455*H455</f>
        <v>0</v>
      </c>
      <c r="Q455" s="214">
        <v>0.00069999999999999999</v>
      </c>
      <c r="R455" s="214">
        <f>Q455*H455</f>
        <v>0.0055999999999999999</v>
      </c>
      <c r="S455" s="214">
        <v>0</v>
      </c>
      <c r="T455" s="215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16" t="s">
        <v>149</v>
      </c>
      <c r="AT455" s="216" t="s">
        <v>126</v>
      </c>
      <c r="AU455" s="216" t="s">
        <v>82</v>
      </c>
      <c r="AY455" s="18" t="s">
        <v>123</v>
      </c>
      <c r="BE455" s="217">
        <f>IF(N455="základní",J455,0)</f>
        <v>0</v>
      </c>
      <c r="BF455" s="217">
        <f>IF(N455="snížená",J455,0)</f>
        <v>0</v>
      </c>
      <c r="BG455" s="217">
        <f>IF(N455="zákl. přenesená",J455,0)</f>
        <v>0</v>
      </c>
      <c r="BH455" s="217">
        <f>IF(N455="sníž. přenesená",J455,0)</f>
        <v>0</v>
      </c>
      <c r="BI455" s="217">
        <f>IF(N455="nulová",J455,0)</f>
        <v>0</v>
      </c>
      <c r="BJ455" s="18" t="s">
        <v>80</v>
      </c>
      <c r="BK455" s="217">
        <f>ROUND(I455*H455,2)</f>
        <v>0</v>
      </c>
      <c r="BL455" s="18" t="s">
        <v>149</v>
      </c>
      <c r="BM455" s="216" t="s">
        <v>589</v>
      </c>
    </row>
    <row r="456" s="2" customFormat="1">
      <c r="A456" s="39"/>
      <c r="B456" s="40"/>
      <c r="C456" s="41"/>
      <c r="D456" s="218" t="s">
        <v>133</v>
      </c>
      <c r="E456" s="41"/>
      <c r="F456" s="219" t="s">
        <v>590</v>
      </c>
      <c r="G456" s="41"/>
      <c r="H456" s="41"/>
      <c r="I456" s="220"/>
      <c r="J456" s="41"/>
      <c r="K456" s="41"/>
      <c r="L456" s="45"/>
      <c r="M456" s="221"/>
      <c r="N456" s="222"/>
      <c r="O456" s="85"/>
      <c r="P456" s="85"/>
      <c r="Q456" s="85"/>
      <c r="R456" s="85"/>
      <c r="S456" s="85"/>
      <c r="T456" s="86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133</v>
      </c>
      <c r="AU456" s="18" t="s">
        <v>82</v>
      </c>
    </row>
    <row r="457" s="2" customFormat="1">
      <c r="A457" s="39"/>
      <c r="B457" s="40"/>
      <c r="C457" s="41"/>
      <c r="D457" s="223" t="s">
        <v>134</v>
      </c>
      <c r="E457" s="41"/>
      <c r="F457" s="224" t="s">
        <v>591</v>
      </c>
      <c r="G457" s="41"/>
      <c r="H457" s="41"/>
      <c r="I457" s="220"/>
      <c r="J457" s="41"/>
      <c r="K457" s="41"/>
      <c r="L457" s="45"/>
      <c r="M457" s="221"/>
      <c r="N457" s="222"/>
      <c r="O457" s="85"/>
      <c r="P457" s="85"/>
      <c r="Q457" s="85"/>
      <c r="R457" s="85"/>
      <c r="S457" s="85"/>
      <c r="T457" s="86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T457" s="18" t="s">
        <v>134</v>
      </c>
      <c r="AU457" s="18" t="s">
        <v>82</v>
      </c>
    </row>
    <row r="458" s="13" customFormat="1">
      <c r="A458" s="13"/>
      <c r="B458" s="225"/>
      <c r="C458" s="226"/>
      <c r="D458" s="218" t="s">
        <v>146</v>
      </c>
      <c r="E458" s="227" t="s">
        <v>19</v>
      </c>
      <c r="F458" s="228" t="s">
        <v>592</v>
      </c>
      <c r="G458" s="226"/>
      <c r="H458" s="227" t="s">
        <v>19</v>
      </c>
      <c r="I458" s="229"/>
      <c r="J458" s="226"/>
      <c r="K458" s="226"/>
      <c r="L458" s="230"/>
      <c r="M458" s="231"/>
      <c r="N458" s="232"/>
      <c r="O458" s="232"/>
      <c r="P458" s="232"/>
      <c r="Q458" s="232"/>
      <c r="R458" s="232"/>
      <c r="S458" s="232"/>
      <c r="T458" s="23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4" t="s">
        <v>146</v>
      </c>
      <c r="AU458" s="234" t="s">
        <v>82</v>
      </c>
      <c r="AV458" s="13" t="s">
        <v>80</v>
      </c>
      <c r="AW458" s="13" t="s">
        <v>33</v>
      </c>
      <c r="AX458" s="13" t="s">
        <v>72</v>
      </c>
      <c r="AY458" s="234" t="s">
        <v>123</v>
      </c>
    </row>
    <row r="459" s="14" customFormat="1">
      <c r="A459" s="14"/>
      <c r="B459" s="235"/>
      <c r="C459" s="236"/>
      <c r="D459" s="218" t="s">
        <v>146</v>
      </c>
      <c r="E459" s="237" t="s">
        <v>19</v>
      </c>
      <c r="F459" s="238" t="s">
        <v>593</v>
      </c>
      <c r="G459" s="236"/>
      <c r="H459" s="239">
        <v>1</v>
      </c>
      <c r="I459" s="240"/>
      <c r="J459" s="236"/>
      <c r="K459" s="236"/>
      <c r="L459" s="241"/>
      <c r="M459" s="242"/>
      <c r="N459" s="243"/>
      <c r="O459" s="243"/>
      <c r="P459" s="243"/>
      <c r="Q459" s="243"/>
      <c r="R459" s="243"/>
      <c r="S459" s="243"/>
      <c r="T459" s="244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45" t="s">
        <v>146</v>
      </c>
      <c r="AU459" s="245" t="s">
        <v>82</v>
      </c>
      <c r="AV459" s="14" t="s">
        <v>82</v>
      </c>
      <c r="AW459" s="14" t="s">
        <v>33</v>
      </c>
      <c r="AX459" s="14" t="s">
        <v>72</v>
      </c>
      <c r="AY459" s="245" t="s">
        <v>123</v>
      </c>
    </row>
    <row r="460" s="14" customFormat="1">
      <c r="A460" s="14"/>
      <c r="B460" s="235"/>
      <c r="C460" s="236"/>
      <c r="D460" s="218" t="s">
        <v>146</v>
      </c>
      <c r="E460" s="237" t="s">
        <v>19</v>
      </c>
      <c r="F460" s="238" t="s">
        <v>594</v>
      </c>
      <c r="G460" s="236"/>
      <c r="H460" s="239">
        <v>3</v>
      </c>
      <c r="I460" s="240"/>
      <c r="J460" s="236"/>
      <c r="K460" s="236"/>
      <c r="L460" s="241"/>
      <c r="M460" s="242"/>
      <c r="N460" s="243"/>
      <c r="O460" s="243"/>
      <c r="P460" s="243"/>
      <c r="Q460" s="243"/>
      <c r="R460" s="243"/>
      <c r="S460" s="243"/>
      <c r="T460" s="24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45" t="s">
        <v>146</v>
      </c>
      <c r="AU460" s="245" t="s">
        <v>82</v>
      </c>
      <c r="AV460" s="14" t="s">
        <v>82</v>
      </c>
      <c r="AW460" s="14" t="s">
        <v>33</v>
      </c>
      <c r="AX460" s="14" t="s">
        <v>72</v>
      </c>
      <c r="AY460" s="245" t="s">
        <v>123</v>
      </c>
    </row>
    <row r="461" s="14" customFormat="1">
      <c r="A461" s="14"/>
      <c r="B461" s="235"/>
      <c r="C461" s="236"/>
      <c r="D461" s="218" t="s">
        <v>146</v>
      </c>
      <c r="E461" s="237" t="s">
        <v>19</v>
      </c>
      <c r="F461" s="238" t="s">
        <v>595</v>
      </c>
      <c r="G461" s="236"/>
      <c r="H461" s="239">
        <v>1</v>
      </c>
      <c r="I461" s="240"/>
      <c r="J461" s="236"/>
      <c r="K461" s="236"/>
      <c r="L461" s="241"/>
      <c r="M461" s="242"/>
      <c r="N461" s="243"/>
      <c r="O461" s="243"/>
      <c r="P461" s="243"/>
      <c r="Q461" s="243"/>
      <c r="R461" s="243"/>
      <c r="S461" s="243"/>
      <c r="T461" s="24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45" t="s">
        <v>146</v>
      </c>
      <c r="AU461" s="245" t="s">
        <v>82</v>
      </c>
      <c r="AV461" s="14" t="s">
        <v>82</v>
      </c>
      <c r="AW461" s="14" t="s">
        <v>33</v>
      </c>
      <c r="AX461" s="14" t="s">
        <v>72</v>
      </c>
      <c r="AY461" s="245" t="s">
        <v>123</v>
      </c>
    </row>
    <row r="462" s="14" customFormat="1">
      <c r="A462" s="14"/>
      <c r="B462" s="235"/>
      <c r="C462" s="236"/>
      <c r="D462" s="218" t="s">
        <v>146</v>
      </c>
      <c r="E462" s="237" t="s">
        <v>19</v>
      </c>
      <c r="F462" s="238" t="s">
        <v>596</v>
      </c>
      <c r="G462" s="236"/>
      <c r="H462" s="239">
        <v>2</v>
      </c>
      <c r="I462" s="240"/>
      <c r="J462" s="236"/>
      <c r="K462" s="236"/>
      <c r="L462" s="241"/>
      <c r="M462" s="242"/>
      <c r="N462" s="243"/>
      <c r="O462" s="243"/>
      <c r="P462" s="243"/>
      <c r="Q462" s="243"/>
      <c r="R462" s="243"/>
      <c r="S462" s="243"/>
      <c r="T462" s="24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45" t="s">
        <v>146</v>
      </c>
      <c r="AU462" s="245" t="s">
        <v>82</v>
      </c>
      <c r="AV462" s="14" t="s">
        <v>82</v>
      </c>
      <c r="AW462" s="14" t="s">
        <v>33</v>
      </c>
      <c r="AX462" s="14" t="s">
        <v>72</v>
      </c>
      <c r="AY462" s="245" t="s">
        <v>123</v>
      </c>
    </row>
    <row r="463" s="14" customFormat="1">
      <c r="A463" s="14"/>
      <c r="B463" s="235"/>
      <c r="C463" s="236"/>
      <c r="D463" s="218" t="s">
        <v>146</v>
      </c>
      <c r="E463" s="237" t="s">
        <v>19</v>
      </c>
      <c r="F463" s="238" t="s">
        <v>597</v>
      </c>
      <c r="G463" s="236"/>
      <c r="H463" s="239">
        <v>1</v>
      </c>
      <c r="I463" s="240"/>
      <c r="J463" s="236"/>
      <c r="K463" s="236"/>
      <c r="L463" s="241"/>
      <c r="M463" s="242"/>
      <c r="N463" s="243"/>
      <c r="O463" s="243"/>
      <c r="P463" s="243"/>
      <c r="Q463" s="243"/>
      <c r="R463" s="243"/>
      <c r="S463" s="243"/>
      <c r="T463" s="244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45" t="s">
        <v>146</v>
      </c>
      <c r="AU463" s="245" t="s">
        <v>82</v>
      </c>
      <c r="AV463" s="14" t="s">
        <v>82</v>
      </c>
      <c r="AW463" s="14" t="s">
        <v>33</v>
      </c>
      <c r="AX463" s="14" t="s">
        <v>72</v>
      </c>
      <c r="AY463" s="245" t="s">
        <v>123</v>
      </c>
    </row>
    <row r="464" s="15" customFormat="1">
      <c r="A464" s="15"/>
      <c r="B464" s="246"/>
      <c r="C464" s="247"/>
      <c r="D464" s="218" t="s">
        <v>146</v>
      </c>
      <c r="E464" s="248" t="s">
        <v>19</v>
      </c>
      <c r="F464" s="249" t="s">
        <v>148</v>
      </c>
      <c r="G464" s="247"/>
      <c r="H464" s="250">
        <v>8</v>
      </c>
      <c r="I464" s="251"/>
      <c r="J464" s="247"/>
      <c r="K464" s="247"/>
      <c r="L464" s="252"/>
      <c r="M464" s="253"/>
      <c r="N464" s="254"/>
      <c r="O464" s="254"/>
      <c r="P464" s="254"/>
      <c r="Q464" s="254"/>
      <c r="R464" s="254"/>
      <c r="S464" s="254"/>
      <c r="T464" s="255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56" t="s">
        <v>146</v>
      </c>
      <c r="AU464" s="256" t="s">
        <v>82</v>
      </c>
      <c r="AV464" s="15" t="s">
        <v>149</v>
      </c>
      <c r="AW464" s="15" t="s">
        <v>33</v>
      </c>
      <c r="AX464" s="15" t="s">
        <v>80</v>
      </c>
      <c r="AY464" s="256" t="s">
        <v>123</v>
      </c>
    </row>
    <row r="465" s="2" customFormat="1" ht="16.5" customHeight="1">
      <c r="A465" s="39"/>
      <c r="B465" s="40"/>
      <c r="C465" s="261" t="s">
        <v>598</v>
      </c>
      <c r="D465" s="261" t="s">
        <v>375</v>
      </c>
      <c r="E465" s="262" t="s">
        <v>599</v>
      </c>
      <c r="F465" s="263" t="s">
        <v>600</v>
      </c>
      <c r="G465" s="264" t="s">
        <v>423</v>
      </c>
      <c r="H465" s="265">
        <v>3</v>
      </c>
      <c r="I465" s="266"/>
      <c r="J465" s="267">
        <f>ROUND(I465*H465,2)</f>
        <v>0</v>
      </c>
      <c r="K465" s="263" t="s">
        <v>130</v>
      </c>
      <c r="L465" s="268"/>
      <c r="M465" s="269" t="s">
        <v>19</v>
      </c>
      <c r="N465" s="270" t="s">
        <v>43</v>
      </c>
      <c r="O465" s="85"/>
      <c r="P465" s="214">
        <f>O465*H465</f>
        <v>0</v>
      </c>
      <c r="Q465" s="214">
        <v>0.0040000000000000001</v>
      </c>
      <c r="R465" s="214">
        <f>Q465*H465</f>
        <v>0.012</v>
      </c>
      <c r="S465" s="214">
        <v>0</v>
      </c>
      <c r="T465" s="215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16" t="s">
        <v>231</v>
      </c>
      <c r="AT465" s="216" t="s">
        <v>375</v>
      </c>
      <c r="AU465" s="216" t="s">
        <v>82</v>
      </c>
      <c r="AY465" s="18" t="s">
        <v>123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8" t="s">
        <v>80</v>
      </c>
      <c r="BK465" s="217">
        <f>ROUND(I465*H465,2)</f>
        <v>0</v>
      </c>
      <c r="BL465" s="18" t="s">
        <v>149</v>
      </c>
      <c r="BM465" s="216" t="s">
        <v>601</v>
      </c>
    </row>
    <row r="466" s="2" customFormat="1">
      <c r="A466" s="39"/>
      <c r="B466" s="40"/>
      <c r="C466" s="41"/>
      <c r="D466" s="218" t="s">
        <v>133</v>
      </c>
      <c r="E466" s="41"/>
      <c r="F466" s="219" t="s">
        <v>600</v>
      </c>
      <c r="G466" s="41"/>
      <c r="H466" s="41"/>
      <c r="I466" s="220"/>
      <c r="J466" s="41"/>
      <c r="K466" s="41"/>
      <c r="L466" s="45"/>
      <c r="M466" s="221"/>
      <c r="N466" s="222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133</v>
      </c>
      <c r="AU466" s="18" t="s">
        <v>82</v>
      </c>
    </row>
    <row r="467" s="2" customFormat="1" ht="16.5" customHeight="1">
      <c r="A467" s="39"/>
      <c r="B467" s="40"/>
      <c r="C467" s="261" t="s">
        <v>602</v>
      </c>
      <c r="D467" s="261" t="s">
        <v>375</v>
      </c>
      <c r="E467" s="262" t="s">
        <v>603</v>
      </c>
      <c r="F467" s="263" t="s">
        <v>604</v>
      </c>
      <c r="G467" s="264" t="s">
        <v>423</v>
      </c>
      <c r="H467" s="265">
        <v>1</v>
      </c>
      <c r="I467" s="266"/>
      <c r="J467" s="267">
        <f>ROUND(I467*H467,2)</f>
        <v>0</v>
      </c>
      <c r="K467" s="263" t="s">
        <v>130</v>
      </c>
      <c r="L467" s="268"/>
      <c r="M467" s="269" t="s">
        <v>19</v>
      </c>
      <c r="N467" s="270" t="s">
        <v>43</v>
      </c>
      <c r="O467" s="85"/>
      <c r="P467" s="214">
        <f>O467*H467</f>
        <v>0</v>
      </c>
      <c r="Q467" s="214">
        <v>0.0025000000000000001</v>
      </c>
      <c r="R467" s="214">
        <f>Q467*H467</f>
        <v>0.0025000000000000001</v>
      </c>
      <c r="S467" s="214">
        <v>0</v>
      </c>
      <c r="T467" s="215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16" t="s">
        <v>231</v>
      </c>
      <c r="AT467" s="216" t="s">
        <v>375</v>
      </c>
      <c r="AU467" s="216" t="s">
        <v>82</v>
      </c>
      <c r="AY467" s="18" t="s">
        <v>123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8" t="s">
        <v>80</v>
      </c>
      <c r="BK467" s="217">
        <f>ROUND(I467*H467,2)</f>
        <v>0</v>
      </c>
      <c r="BL467" s="18" t="s">
        <v>149</v>
      </c>
      <c r="BM467" s="216" t="s">
        <v>605</v>
      </c>
    </row>
    <row r="468" s="2" customFormat="1">
      <c r="A468" s="39"/>
      <c r="B468" s="40"/>
      <c r="C468" s="41"/>
      <c r="D468" s="218" t="s">
        <v>133</v>
      </c>
      <c r="E468" s="41"/>
      <c r="F468" s="219" t="s">
        <v>604</v>
      </c>
      <c r="G468" s="41"/>
      <c r="H468" s="41"/>
      <c r="I468" s="220"/>
      <c r="J468" s="41"/>
      <c r="K468" s="41"/>
      <c r="L468" s="45"/>
      <c r="M468" s="221"/>
      <c r="N468" s="222"/>
      <c r="O468" s="85"/>
      <c r="P468" s="85"/>
      <c r="Q468" s="85"/>
      <c r="R468" s="85"/>
      <c r="S468" s="85"/>
      <c r="T468" s="86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133</v>
      </c>
      <c r="AU468" s="18" t="s">
        <v>82</v>
      </c>
    </row>
    <row r="469" s="2" customFormat="1" ht="16.5" customHeight="1">
      <c r="A469" s="39"/>
      <c r="B469" s="40"/>
      <c r="C469" s="261" t="s">
        <v>606</v>
      </c>
      <c r="D469" s="261" t="s">
        <v>375</v>
      </c>
      <c r="E469" s="262" t="s">
        <v>607</v>
      </c>
      <c r="F469" s="263" t="s">
        <v>608</v>
      </c>
      <c r="G469" s="264" t="s">
        <v>423</v>
      </c>
      <c r="H469" s="265">
        <v>2</v>
      </c>
      <c r="I469" s="266"/>
      <c r="J469" s="267">
        <f>ROUND(I469*H469,2)</f>
        <v>0</v>
      </c>
      <c r="K469" s="263" t="s">
        <v>130</v>
      </c>
      <c r="L469" s="268"/>
      <c r="M469" s="269" t="s">
        <v>19</v>
      </c>
      <c r="N469" s="270" t="s">
        <v>43</v>
      </c>
      <c r="O469" s="85"/>
      <c r="P469" s="214">
        <f>O469*H469</f>
        <v>0</v>
      </c>
      <c r="Q469" s="214">
        <v>0.0035000000000000001</v>
      </c>
      <c r="R469" s="214">
        <f>Q469*H469</f>
        <v>0.0070000000000000001</v>
      </c>
      <c r="S469" s="214">
        <v>0</v>
      </c>
      <c r="T469" s="215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16" t="s">
        <v>231</v>
      </c>
      <c r="AT469" s="216" t="s">
        <v>375</v>
      </c>
      <c r="AU469" s="216" t="s">
        <v>82</v>
      </c>
      <c r="AY469" s="18" t="s">
        <v>123</v>
      </c>
      <c r="BE469" s="217">
        <f>IF(N469="základní",J469,0)</f>
        <v>0</v>
      </c>
      <c r="BF469" s="217">
        <f>IF(N469="snížená",J469,0)</f>
        <v>0</v>
      </c>
      <c r="BG469" s="217">
        <f>IF(N469="zákl. přenesená",J469,0)</f>
        <v>0</v>
      </c>
      <c r="BH469" s="217">
        <f>IF(N469="sníž. přenesená",J469,0)</f>
        <v>0</v>
      </c>
      <c r="BI469" s="217">
        <f>IF(N469="nulová",J469,0)</f>
        <v>0</v>
      </c>
      <c r="BJ469" s="18" t="s">
        <v>80</v>
      </c>
      <c r="BK469" s="217">
        <f>ROUND(I469*H469,2)</f>
        <v>0</v>
      </c>
      <c r="BL469" s="18" t="s">
        <v>149</v>
      </c>
      <c r="BM469" s="216" t="s">
        <v>609</v>
      </c>
    </row>
    <row r="470" s="2" customFormat="1">
      <c r="A470" s="39"/>
      <c r="B470" s="40"/>
      <c r="C470" s="41"/>
      <c r="D470" s="218" t="s">
        <v>133</v>
      </c>
      <c r="E470" s="41"/>
      <c r="F470" s="219" t="s">
        <v>608</v>
      </c>
      <c r="G470" s="41"/>
      <c r="H470" s="41"/>
      <c r="I470" s="220"/>
      <c r="J470" s="41"/>
      <c r="K470" s="41"/>
      <c r="L470" s="45"/>
      <c r="M470" s="221"/>
      <c r="N470" s="222"/>
      <c r="O470" s="85"/>
      <c r="P470" s="85"/>
      <c r="Q470" s="85"/>
      <c r="R470" s="85"/>
      <c r="S470" s="85"/>
      <c r="T470" s="86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133</v>
      </c>
      <c r="AU470" s="18" t="s">
        <v>82</v>
      </c>
    </row>
    <row r="471" s="2" customFormat="1" ht="16.5" customHeight="1">
      <c r="A471" s="39"/>
      <c r="B471" s="40"/>
      <c r="C471" s="261" t="s">
        <v>610</v>
      </c>
      <c r="D471" s="261" t="s">
        <v>375</v>
      </c>
      <c r="E471" s="262" t="s">
        <v>611</v>
      </c>
      <c r="F471" s="263" t="s">
        <v>612</v>
      </c>
      <c r="G471" s="264" t="s">
        <v>423</v>
      </c>
      <c r="H471" s="265">
        <v>1</v>
      </c>
      <c r="I471" s="266"/>
      <c r="J471" s="267">
        <f>ROUND(I471*H471,2)</f>
        <v>0</v>
      </c>
      <c r="K471" s="263" t="s">
        <v>130</v>
      </c>
      <c r="L471" s="268"/>
      <c r="M471" s="269" t="s">
        <v>19</v>
      </c>
      <c r="N471" s="270" t="s">
        <v>43</v>
      </c>
      <c r="O471" s="85"/>
      <c r="P471" s="214">
        <f>O471*H471</f>
        <v>0</v>
      </c>
      <c r="Q471" s="214">
        <v>0.0025999999999999999</v>
      </c>
      <c r="R471" s="214">
        <f>Q471*H471</f>
        <v>0.0025999999999999999</v>
      </c>
      <c r="S471" s="214">
        <v>0</v>
      </c>
      <c r="T471" s="215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16" t="s">
        <v>231</v>
      </c>
      <c r="AT471" s="216" t="s">
        <v>375</v>
      </c>
      <c r="AU471" s="216" t="s">
        <v>82</v>
      </c>
      <c r="AY471" s="18" t="s">
        <v>123</v>
      </c>
      <c r="BE471" s="217">
        <f>IF(N471="základní",J471,0)</f>
        <v>0</v>
      </c>
      <c r="BF471" s="217">
        <f>IF(N471="snížená",J471,0)</f>
        <v>0</v>
      </c>
      <c r="BG471" s="217">
        <f>IF(N471="zákl. přenesená",J471,0)</f>
        <v>0</v>
      </c>
      <c r="BH471" s="217">
        <f>IF(N471="sníž. přenesená",J471,0)</f>
        <v>0</v>
      </c>
      <c r="BI471" s="217">
        <f>IF(N471="nulová",J471,0)</f>
        <v>0</v>
      </c>
      <c r="BJ471" s="18" t="s">
        <v>80</v>
      </c>
      <c r="BK471" s="217">
        <f>ROUND(I471*H471,2)</f>
        <v>0</v>
      </c>
      <c r="BL471" s="18" t="s">
        <v>149</v>
      </c>
      <c r="BM471" s="216" t="s">
        <v>613</v>
      </c>
    </row>
    <row r="472" s="2" customFormat="1">
      <c r="A472" s="39"/>
      <c r="B472" s="40"/>
      <c r="C472" s="41"/>
      <c r="D472" s="218" t="s">
        <v>133</v>
      </c>
      <c r="E472" s="41"/>
      <c r="F472" s="219" t="s">
        <v>612</v>
      </c>
      <c r="G472" s="41"/>
      <c r="H472" s="41"/>
      <c r="I472" s="220"/>
      <c r="J472" s="41"/>
      <c r="K472" s="41"/>
      <c r="L472" s="45"/>
      <c r="M472" s="221"/>
      <c r="N472" s="222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133</v>
      </c>
      <c r="AU472" s="18" t="s">
        <v>82</v>
      </c>
    </row>
    <row r="473" s="2" customFormat="1" ht="16.5" customHeight="1">
      <c r="A473" s="39"/>
      <c r="B473" s="40"/>
      <c r="C473" s="261" t="s">
        <v>614</v>
      </c>
      <c r="D473" s="261" t="s">
        <v>375</v>
      </c>
      <c r="E473" s="262" t="s">
        <v>615</v>
      </c>
      <c r="F473" s="263" t="s">
        <v>616</v>
      </c>
      <c r="G473" s="264" t="s">
        <v>423</v>
      </c>
      <c r="H473" s="265">
        <v>1</v>
      </c>
      <c r="I473" s="266"/>
      <c r="J473" s="267">
        <f>ROUND(I473*H473,2)</f>
        <v>0</v>
      </c>
      <c r="K473" s="263" t="s">
        <v>130</v>
      </c>
      <c r="L473" s="268"/>
      <c r="M473" s="269" t="s">
        <v>19</v>
      </c>
      <c r="N473" s="270" t="s">
        <v>43</v>
      </c>
      <c r="O473" s="85"/>
      <c r="P473" s="214">
        <f>O473*H473</f>
        <v>0</v>
      </c>
      <c r="Q473" s="214">
        <v>0.0014</v>
      </c>
      <c r="R473" s="214">
        <f>Q473*H473</f>
        <v>0.0014</v>
      </c>
      <c r="S473" s="214">
        <v>0</v>
      </c>
      <c r="T473" s="215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16" t="s">
        <v>231</v>
      </c>
      <c r="AT473" s="216" t="s">
        <v>375</v>
      </c>
      <c r="AU473" s="216" t="s">
        <v>82</v>
      </c>
      <c r="AY473" s="18" t="s">
        <v>123</v>
      </c>
      <c r="BE473" s="217">
        <f>IF(N473="základní",J473,0)</f>
        <v>0</v>
      </c>
      <c r="BF473" s="217">
        <f>IF(N473="snížená",J473,0)</f>
        <v>0</v>
      </c>
      <c r="BG473" s="217">
        <f>IF(N473="zákl. přenesená",J473,0)</f>
        <v>0</v>
      </c>
      <c r="BH473" s="217">
        <f>IF(N473="sníž. přenesená",J473,0)</f>
        <v>0</v>
      </c>
      <c r="BI473" s="217">
        <f>IF(N473="nulová",J473,0)</f>
        <v>0</v>
      </c>
      <c r="BJ473" s="18" t="s">
        <v>80</v>
      </c>
      <c r="BK473" s="217">
        <f>ROUND(I473*H473,2)</f>
        <v>0</v>
      </c>
      <c r="BL473" s="18" t="s">
        <v>149</v>
      </c>
      <c r="BM473" s="216" t="s">
        <v>617</v>
      </c>
    </row>
    <row r="474" s="2" customFormat="1">
      <c r="A474" s="39"/>
      <c r="B474" s="40"/>
      <c r="C474" s="41"/>
      <c r="D474" s="218" t="s">
        <v>133</v>
      </c>
      <c r="E474" s="41"/>
      <c r="F474" s="219" t="s">
        <v>616</v>
      </c>
      <c r="G474" s="41"/>
      <c r="H474" s="41"/>
      <c r="I474" s="220"/>
      <c r="J474" s="41"/>
      <c r="K474" s="41"/>
      <c r="L474" s="45"/>
      <c r="M474" s="221"/>
      <c r="N474" s="222"/>
      <c r="O474" s="85"/>
      <c r="P474" s="85"/>
      <c r="Q474" s="85"/>
      <c r="R474" s="85"/>
      <c r="S474" s="85"/>
      <c r="T474" s="86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133</v>
      </c>
      <c r="AU474" s="18" t="s">
        <v>82</v>
      </c>
    </row>
    <row r="475" s="2" customFormat="1" ht="16.5" customHeight="1">
      <c r="A475" s="39"/>
      <c r="B475" s="40"/>
      <c r="C475" s="205" t="s">
        <v>618</v>
      </c>
      <c r="D475" s="205" t="s">
        <v>126</v>
      </c>
      <c r="E475" s="206" t="s">
        <v>619</v>
      </c>
      <c r="F475" s="207" t="s">
        <v>620</v>
      </c>
      <c r="G475" s="208" t="s">
        <v>423</v>
      </c>
      <c r="H475" s="209">
        <v>7</v>
      </c>
      <c r="I475" s="210"/>
      <c r="J475" s="211">
        <f>ROUND(I475*H475,2)</f>
        <v>0</v>
      </c>
      <c r="K475" s="207" t="s">
        <v>130</v>
      </c>
      <c r="L475" s="45"/>
      <c r="M475" s="212" t="s">
        <v>19</v>
      </c>
      <c r="N475" s="213" t="s">
        <v>43</v>
      </c>
      <c r="O475" s="85"/>
      <c r="P475" s="214">
        <f>O475*H475</f>
        <v>0</v>
      </c>
      <c r="Q475" s="214">
        <v>0.11241</v>
      </c>
      <c r="R475" s="214">
        <f>Q475*H475</f>
        <v>0.78686999999999996</v>
      </c>
      <c r="S475" s="214">
        <v>0</v>
      </c>
      <c r="T475" s="215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16" t="s">
        <v>149</v>
      </c>
      <c r="AT475" s="216" t="s">
        <v>126</v>
      </c>
      <c r="AU475" s="216" t="s">
        <v>82</v>
      </c>
      <c r="AY475" s="18" t="s">
        <v>123</v>
      </c>
      <c r="BE475" s="217">
        <f>IF(N475="základní",J475,0)</f>
        <v>0</v>
      </c>
      <c r="BF475" s="217">
        <f>IF(N475="snížená",J475,0)</f>
        <v>0</v>
      </c>
      <c r="BG475" s="217">
        <f>IF(N475="zákl. přenesená",J475,0)</f>
        <v>0</v>
      </c>
      <c r="BH475" s="217">
        <f>IF(N475="sníž. přenesená",J475,0)</f>
        <v>0</v>
      </c>
      <c r="BI475" s="217">
        <f>IF(N475="nulová",J475,0)</f>
        <v>0</v>
      </c>
      <c r="BJ475" s="18" t="s">
        <v>80</v>
      </c>
      <c r="BK475" s="217">
        <f>ROUND(I475*H475,2)</f>
        <v>0</v>
      </c>
      <c r="BL475" s="18" t="s">
        <v>149</v>
      </c>
      <c r="BM475" s="216" t="s">
        <v>621</v>
      </c>
    </row>
    <row r="476" s="2" customFormat="1">
      <c r="A476" s="39"/>
      <c r="B476" s="40"/>
      <c r="C476" s="41"/>
      <c r="D476" s="218" t="s">
        <v>133</v>
      </c>
      <c r="E476" s="41"/>
      <c r="F476" s="219" t="s">
        <v>622</v>
      </c>
      <c r="G476" s="41"/>
      <c r="H476" s="41"/>
      <c r="I476" s="220"/>
      <c r="J476" s="41"/>
      <c r="K476" s="41"/>
      <c r="L476" s="45"/>
      <c r="M476" s="221"/>
      <c r="N476" s="222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133</v>
      </c>
      <c r="AU476" s="18" t="s">
        <v>82</v>
      </c>
    </row>
    <row r="477" s="2" customFormat="1">
      <c r="A477" s="39"/>
      <c r="B477" s="40"/>
      <c r="C477" s="41"/>
      <c r="D477" s="223" t="s">
        <v>134</v>
      </c>
      <c r="E477" s="41"/>
      <c r="F477" s="224" t="s">
        <v>623</v>
      </c>
      <c r="G477" s="41"/>
      <c r="H477" s="41"/>
      <c r="I477" s="220"/>
      <c r="J477" s="41"/>
      <c r="K477" s="41"/>
      <c r="L477" s="45"/>
      <c r="M477" s="221"/>
      <c r="N477" s="222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134</v>
      </c>
      <c r="AU477" s="18" t="s">
        <v>82</v>
      </c>
    </row>
    <row r="478" s="13" customFormat="1">
      <c r="A478" s="13"/>
      <c r="B478" s="225"/>
      <c r="C478" s="226"/>
      <c r="D478" s="218" t="s">
        <v>146</v>
      </c>
      <c r="E478" s="227" t="s">
        <v>19</v>
      </c>
      <c r="F478" s="228" t="s">
        <v>592</v>
      </c>
      <c r="G478" s="226"/>
      <c r="H478" s="227" t="s">
        <v>19</v>
      </c>
      <c r="I478" s="229"/>
      <c r="J478" s="226"/>
      <c r="K478" s="226"/>
      <c r="L478" s="230"/>
      <c r="M478" s="231"/>
      <c r="N478" s="232"/>
      <c r="O478" s="232"/>
      <c r="P478" s="232"/>
      <c r="Q478" s="232"/>
      <c r="R478" s="232"/>
      <c r="S478" s="232"/>
      <c r="T478" s="23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4" t="s">
        <v>146</v>
      </c>
      <c r="AU478" s="234" t="s">
        <v>82</v>
      </c>
      <c r="AV478" s="13" t="s">
        <v>80</v>
      </c>
      <c r="AW478" s="13" t="s">
        <v>33</v>
      </c>
      <c r="AX478" s="13" t="s">
        <v>72</v>
      </c>
      <c r="AY478" s="234" t="s">
        <v>123</v>
      </c>
    </row>
    <row r="479" s="14" customFormat="1">
      <c r="A479" s="14"/>
      <c r="B479" s="235"/>
      <c r="C479" s="236"/>
      <c r="D479" s="218" t="s">
        <v>146</v>
      </c>
      <c r="E479" s="237" t="s">
        <v>19</v>
      </c>
      <c r="F479" s="238" t="s">
        <v>593</v>
      </c>
      <c r="G479" s="236"/>
      <c r="H479" s="239">
        <v>1</v>
      </c>
      <c r="I479" s="240"/>
      <c r="J479" s="236"/>
      <c r="K479" s="236"/>
      <c r="L479" s="241"/>
      <c r="M479" s="242"/>
      <c r="N479" s="243"/>
      <c r="O479" s="243"/>
      <c r="P479" s="243"/>
      <c r="Q479" s="243"/>
      <c r="R479" s="243"/>
      <c r="S479" s="243"/>
      <c r="T479" s="24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5" t="s">
        <v>146</v>
      </c>
      <c r="AU479" s="245" t="s">
        <v>82</v>
      </c>
      <c r="AV479" s="14" t="s">
        <v>82</v>
      </c>
      <c r="AW479" s="14" t="s">
        <v>33</v>
      </c>
      <c r="AX479" s="14" t="s">
        <v>72</v>
      </c>
      <c r="AY479" s="245" t="s">
        <v>123</v>
      </c>
    </row>
    <row r="480" s="14" customFormat="1">
      <c r="A480" s="14"/>
      <c r="B480" s="235"/>
      <c r="C480" s="236"/>
      <c r="D480" s="218" t="s">
        <v>146</v>
      </c>
      <c r="E480" s="237" t="s">
        <v>19</v>
      </c>
      <c r="F480" s="238" t="s">
        <v>594</v>
      </c>
      <c r="G480" s="236"/>
      <c r="H480" s="239">
        <v>3</v>
      </c>
      <c r="I480" s="240"/>
      <c r="J480" s="236"/>
      <c r="K480" s="236"/>
      <c r="L480" s="241"/>
      <c r="M480" s="242"/>
      <c r="N480" s="243"/>
      <c r="O480" s="243"/>
      <c r="P480" s="243"/>
      <c r="Q480" s="243"/>
      <c r="R480" s="243"/>
      <c r="S480" s="243"/>
      <c r="T480" s="24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45" t="s">
        <v>146</v>
      </c>
      <c r="AU480" s="245" t="s">
        <v>82</v>
      </c>
      <c r="AV480" s="14" t="s">
        <v>82</v>
      </c>
      <c r="AW480" s="14" t="s">
        <v>33</v>
      </c>
      <c r="AX480" s="14" t="s">
        <v>72</v>
      </c>
      <c r="AY480" s="245" t="s">
        <v>123</v>
      </c>
    </row>
    <row r="481" s="14" customFormat="1">
      <c r="A481" s="14"/>
      <c r="B481" s="235"/>
      <c r="C481" s="236"/>
      <c r="D481" s="218" t="s">
        <v>146</v>
      </c>
      <c r="E481" s="237" t="s">
        <v>19</v>
      </c>
      <c r="F481" s="238" t="s">
        <v>595</v>
      </c>
      <c r="G481" s="236"/>
      <c r="H481" s="239">
        <v>1</v>
      </c>
      <c r="I481" s="240"/>
      <c r="J481" s="236"/>
      <c r="K481" s="236"/>
      <c r="L481" s="241"/>
      <c r="M481" s="242"/>
      <c r="N481" s="243"/>
      <c r="O481" s="243"/>
      <c r="P481" s="243"/>
      <c r="Q481" s="243"/>
      <c r="R481" s="243"/>
      <c r="S481" s="243"/>
      <c r="T481" s="24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5" t="s">
        <v>146</v>
      </c>
      <c r="AU481" s="245" t="s">
        <v>82</v>
      </c>
      <c r="AV481" s="14" t="s">
        <v>82</v>
      </c>
      <c r="AW481" s="14" t="s">
        <v>33</v>
      </c>
      <c r="AX481" s="14" t="s">
        <v>72</v>
      </c>
      <c r="AY481" s="245" t="s">
        <v>123</v>
      </c>
    </row>
    <row r="482" s="14" customFormat="1">
      <c r="A482" s="14"/>
      <c r="B482" s="235"/>
      <c r="C482" s="236"/>
      <c r="D482" s="218" t="s">
        <v>146</v>
      </c>
      <c r="E482" s="237" t="s">
        <v>19</v>
      </c>
      <c r="F482" s="238" t="s">
        <v>624</v>
      </c>
      <c r="G482" s="236"/>
      <c r="H482" s="239">
        <v>1</v>
      </c>
      <c r="I482" s="240"/>
      <c r="J482" s="236"/>
      <c r="K482" s="236"/>
      <c r="L482" s="241"/>
      <c r="M482" s="242"/>
      <c r="N482" s="243"/>
      <c r="O482" s="243"/>
      <c r="P482" s="243"/>
      <c r="Q482" s="243"/>
      <c r="R482" s="243"/>
      <c r="S482" s="243"/>
      <c r="T482" s="24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45" t="s">
        <v>146</v>
      </c>
      <c r="AU482" s="245" t="s">
        <v>82</v>
      </c>
      <c r="AV482" s="14" t="s">
        <v>82</v>
      </c>
      <c r="AW482" s="14" t="s">
        <v>33</v>
      </c>
      <c r="AX482" s="14" t="s">
        <v>72</v>
      </c>
      <c r="AY482" s="245" t="s">
        <v>123</v>
      </c>
    </row>
    <row r="483" s="14" customFormat="1">
      <c r="A483" s="14"/>
      <c r="B483" s="235"/>
      <c r="C483" s="236"/>
      <c r="D483" s="218" t="s">
        <v>146</v>
      </c>
      <c r="E483" s="237" t="s">
        <v>19</v>
      </c>
      <c r="F483" s="238" t="s">
        <v>597</v>
      </c>
      <c r="G483" s="236"/>
      <c r="H483" s="239">
        <v>1</v>
      </c>
      <c r="I483" s="240"/>
      <c r="J483" s="236"/>
      <c r="K483" s="236"/>
      <c r="L483" s="241"/>
      <c r="M483" s="242"/>
      <c r="N483" s="243"/>
      <c r="O483" s="243"/>
      <c r="P483" s="243"/>
      <c r="Q483" s="243"/>
      <c r="R483" s="243"/>
      <c r="S483" s="243"/>
      <c r="T483" s="24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5" t="s">
        <v>146</v>
      </c>
      <c r="AU483" s="245" t="s">
        <v>82</v>
      </c>
      <c r="AV483" s="14" t="s">
        <v>82</v>
      </c>
      <c r="AW483" s="14" t="s">
        <v>33</v>
      </c>
      <c r="AX483" s="14" t="s">
        <v>72</v>
      </c>
      <c r="AY483" s="245" t="s">
        <v>123</v>
      </c>
    </row>
    <row r="484" s="15" customFormat="1">
      <c r="A484" s="15"/>
      <c r="B484" s="246"/>
      <c r="C484" s="247"/>
      <c r="D484" s="218" t="s">
        <v>146</v>
      </c>
      <c r="E484" s="248" t="s">
        <v>19</v>
      </c>
      <c r="F484" s="249" t="s">
        <v>148</v>
      </c>
      <c r="G484" s="247"/>
      <c r="H484" s="250">
        <v>7</v>
      </c>
      <c r="I484" s="251"/>
      <c r="J484" s="247"/>
      <c r="K484" s="247"/>
      <c r="L484" s="252"/>
      <c r="M484" s="253"/>
      <c r="N484" s="254"/>
      <c r="O484" s="254"/>
      <c r="P484" s="254"/>
      <c r="Q484" s="254"/>
      <c r="R484" s="254"/>
      <c r="S484" s="254"/>
      <c r="T484" s="255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56" t="s">
        <v>146</v>
      </c>
      <c r="AU484" s="256" t="s">
        <v>82</v>
      </c>
      <c r="AV484" s="15" t="s">
        <v>149</v>
      </c>
      <c r="AW484" s="15" t="s">
        <v>33</v>
      </c>
      <c r="AX484" s="15" t="s">
        <v>80</v>
      </c>
      <c r="AY484" s="256" t="s">
        <v>123</v>
      </c>
    </row>
    <row r="485" s="2" customFormat="1" ht="16.5" customHeight="1">
      <c r="A485" s="39"/>
      <c r="B485" s="40"/>
      <c r="C485" s="261" t="s">
        <v>625</v>
      </c>
      <c r="D485" s="261" t="s">
        <v>375</v>
      </c>
      <c r="E485" s="262" t="s">
        <v>626</v>
      </c>
      <c r="F485" s="263" t="s">
        <v>627</v>
      </c>
      <c r="G485" s="264" t="s">
        <v>423</v>
      </c>
      <c r="H485" s="265">
        <v>7</v>
      </c>
      <c r="I485" s="266"/>
      <c r="J485" s="267">
        <f>ROUND(I485*H485,2)</f>
        <v>0</v>
      </c>
      <c r="K485" s="263" t="s">
        <v>130</v>
      </c>
      <c r="L485" s="268"/>
      <c r="M485" s="269" t="s">
        <v>19</v>
      </c>
      <c r="N485" s="270" t="s">
        <v>43</v>
      </c>
      <c r="O485" s="85"/>
      <c r="P485" s="214">
        <f>O485*H485</f>
        <v>0</v>
      </c>
      <c r="Q485" s="214">
        <v>0.0061000000000000004</v>
      </c>
      <c r="R485" s="214">
        <f>Q485*H485</f>
        <v>0.042700000000000002</v>
      </c>
      <c r="S485" s="214">
        <v>0</v>
      </c>
      <c r="T485" s="215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16" t="s">
        <v>231</v>
      </c>
      <c r="AT485" s="216" t="s">
        <v>375</v>
      </c>
      <c r="AU485" s="216" t="s">
        <v>82</v>
      </c>
      <c r="AY485" s="18" t="s">
        <v>123</v>
      </c>
      <c r="BE485" s="217">
        <f>IF(N485="základní",J485,0)</f>
        <v>0</v>
      </c>
      <c r="BF485" s="217">
        <f>IF(N485="snížená",J485,0)</f>
        <v>0</v>
      </c>
      <c r="BG485" s="217">
        <f>IF(N485="zákl. přenesená",J485,0)</f>
        <v>0</v>
      </c>
      <c r="BH485" s="217">
        <f>IF(N485="sníž. přenesená",J485,0)</f>
        <v>0</v>
      </c>
      <c r="BI485" s="217">
        <f>IF(N485="nulová",J485,0)</f>
        <v>0</v>
      </c>
      <c r="BJ485" s="18" t="s">
        <v>80</v>
      </c>
      <c r="BK485" s="217">
        <f>ROUND(I485*H485,2)</f>
        <v>0</v>
      </c>
      <c r="BL485" s="18" t="s">
        <v>149</v>
      </c>
      <c r="BM485" s="216" t="s">
        <v>628</v>
      </c>
    </row>
    <row r="486" s="2" customFormat="1">
      <c r="A486" s="39"/>
      <c r="B486" s="40"/>
      <c r="C486" s="41"/>
      <c r="D486" s="218" t="s">
        <v>133</v>
      </c>
      <c r="E486" s="41"/>
      <c r="F486" s="219" t="s">
        <v>627</v>
      </c>
      <c r="G486" s="41"/>
      <c r="H486" s="41"/>
      <c r="I486" s="220"/>
      <c r="J486" s="41"/>
      <c r="K486" s="41"/>
      <c r="L486" s="45"/>
      <c r="M486" s="221"/>
      <c r="N486" s="222"/>
      <c r="O486" s="85"/>
      <c r="P486" s="85"/>
      <c r="Q486" s="85"/>
      <c r="R486" s="85"/>
      <c r="S486" s="85"/>
      <c r="T486" s="86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133</v>
      </c>
      <c r="AU486" s="18" t="s">
        <v>82</v>
      </c>
    </row>
    <row r="487" s="2" customFormat="1" ht="16.5" customHeight="1">
      <c r="A487" s="39"/>
      <c r="B487" s="40"/>
      <c r="C487" s="205" t="s">
        <v>629</v>
      </c>
      <c r="D487" s="205" t="s">
        <v>126</v>
      </c>
      <c r="E487" s="206" t="s">
        <v>630</v>
      </c>
      <c r="F487" s="207" t="s">
        <v>631</v>
      </c>
      <c r="G487" s="208" t="s">
        <v>191</v>
      </c>
      <c r="H487" s="209">
        <v>22</v>
      </c>
      <c r="I487" s="210"/>
      <c r="J487" s="211">
        <f>ROUND(I487*H487,2)</f>
        <v>0</v>
      </c>
      <c r="K487" s="207" t="s">
        <v>130</v>
      </c>
      <c r="L487" s="45"/>
      <c r="M487" s="212" t="s">
        <v>19</v>
      </c>
      <c r="N487" s="213" t="s">
        <v>43</v>
      </c>
      <c r="O487" s="85"/>
      <c r="P487" s="214">
        <f>O487*H487</f>
        <v>0</v>
      </c>
      <c r="Q487" s="214">
        <v>0.00059999999999999995</v>
      </c>
      <c r="R487" s="214">
        <f>Q487*H487</f>
        <v>0.013199999999999998</v>
      </c>
      <c r="S487" s="214">
        <v>0</v>
      </c>
      <c r="T487" s="215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16" t="s">
        <v>149</v>
      </c>
      <c r="AT487" s="216" t="s">
        <v>126</v>
      </c>
      <c r="AU487" s="216" t="s">
        <v>82</v>
      </c>
      <c r="AY487" s="18" t="s">
        <v>123</v>
      </c>
      <c r="BE487" s="217">
        <f>IF(N487="základní",J487,0)</f>
        <v>0</v>
      </c>
      <c r="BF487" s="217">
        <f>IF(N487="snížená",J487,0)</f>
        <v>0</v>
      </c>
      <c r="BG487" s="217">
        <f>IF(N487="zákl. přenesená",J487,0)</f>
        <v>0</v>
      </c>
      <c r="BH487" s="217">
        <f>IF(N487="sníž. přenesená",J487,0)</f>
        <v>0</v>
      </c>
      <c r="BI487" s="217">
        <f>IF(N487="nulová",J487,0)</f>
        <v>0</v>
      </c>
      <c r="BJ487" s="18" t="s">
        <v>80</v>
      </c>
      <c r="BK487" s="217">
        <f>ROUND(I487*H487,2)</f>
        <v>0</v>
      </c>
      <c r="BL487" s="18" t="s">
        <v>149</v>
      </c>
      <c r="BM487" s="216" t="s">
        <v>632</v>
      </c>
    </row>
    <row r="488" s="2" customFormat="1">
      <c r="A488" s="39"/>
      <c r="B488" s="40"/>
      <c r="C488" s="41"/>
      <c r="D488" s="218" t="s">
        <v>133</v>
      </c>
      <c r="E488" s="41"/>
      <c r="F488" s="219" t="s">
        <v>633</v>
      </c>
      <c r="G488" s="41"/>
      <c r="H488" s="41"/>
      <c r="I488" s="220"/>
      <c r="J488" s="41"/>
      <c r="K488" s="41"/>
      <c r="L488" s="45"/>
      <c r="M488" s="221"/>
      <c r="N488" s="222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133</v>
      </c>
      <c r="AU488" s="18" t="s">
        <v>82</v>
      </c>
    </row>
    <row r="489" s="2" customFormat="1">
      <c r="A489" s="39"/>
      <c r="B489" s="40"/>
      <c r="C489" s="41"/>
      <c r="D489" s="223" t="s">
        <v>134</v>
      </c>
      <c r="E489" s="41"/>
      <c r="F489" s="224" t="s">
        <v>634</v>
      </c>
      <c r="G489" s="41"/>
      <c r="H489" s="41"/>
      <c r="I489" s="220"/>
      <c r="J489" s="41"/>
      <c r="K489" s="41"/>
      <c r="L489" s="45"/>
      <c r="M489" s="221"/>
      <c r="N489" s="222"/>
      <c r="O489" s="85"/>
      <c r="P489" s="85"/>
      <c r="Q489" s="85"/>
      <c r="R489" s="85"/>
      <c r="S489" s="85"/>
      <c r="T489" s="86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134</v>
      </c>
      <c r="AU489" s="18" t="s">
        <v>82</v>
      </c>
    </row>
    <row r="490" s="13" customFormat="1">
      <c r="A490" s="13"/>
      <c r="B490" s="225"/>
      <c r="C490" s="226"/>
      <c r="D490" s="218" t="s">
        <v>146</v>
      </c>
      <c r="E490" s="227" t="s">
        <v>19</v>
      </c>
      <c r="F490" s="228" t="s">
        <v>592</v>
      </c>
      <c r="G490" s="226"/>
      <c r="H490" s="227" t="s">
        <v>19</v>
      </c>
      <c r="I490" s="229"/>
      <c r="J490" s="226"/>
      <c r="K490" s="226"/>
      <c r="L490" s="230"/>
      <c r="M490" s="231"/>
      <c r="N490" s="232"/>
      <c r="O490" s="232"/>
      <c r="P490" s="232"/>
      <c r="Q490" s="232"/>
      <c r="R490" s="232"/>
      <c r="S490" s="232"/>
      <c r="T490" s="23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4" t="s">
        <v>146</v>
      </c>
      <c r="AU490" s="234" t="s">
        <v>82</v>
      </c>
      <c r="AV490" s="13" t="s">
        <v>80</v>
      </c>
      <c r="AW490" s="13" t="s">
        <v>33</v>
      </c>
      <c r="AX490" s="13" t="s">
        <v>72</v>
      </c>
      <c r="AY490" s="234" t="s">
        <v>123</v>
      </c>
    </row>
    <row r="491" s="14" customFormat="1">
      <c r="A491" s="14"/>
      <c r="B491" s="235"/>
      <c r="C491" s="236"/>
      <c r="D491" s="218" t="s">
        <v>146</v>
      </c>
      <c r="E491" s="237" t="s">
        <v>19</v>
      </c>
      <c r="F491" s="238" t="s">
        <v>635</v>
      </c>
      <c r="G491" s="236"/>
      <c r="H491" s="239">
        <v>6</v>
      </c>
      <c r="I491" s="240"/>
      <c r="J491" s="236"/>
      <c r="K491" s="236"/>
      <c r="L491" s="241"/>
      <c r="M491" s="242"/>
      <c r="N491" s="243"/>
      <c r="O491" s="243"/>
      <c r="P491" s="243"/>
      <c r="Q491" s="243"/>
      <c r="R491" s="243"/>
      <c r="S491" s="243"/>
      <c r="T491" s="24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45" t="s">
        <v>146</v>
      </c>
      <c r="AU491" s="245" t="s">
        <v>82</v>
      </c>
      <c r="AV491" s="14" t="s">
        <v>82</v>
      </c>
      <c r="AW491" s="14" t="s">
        <v>33</v>
      </c>
      <c r="AX491" s="14" t="s">
        <v>72</v>
      </c>
      <c r="AY491" s="245" t="s">
        <v>123</v>
      </c>
    </row>
    <row r="492" s="14" customFormat="1">
      <c r="A492" s="14"/>
      <c r="B492" s="235"/>
      <c r="C492" s="236"/>
      <c r="D492" s="218" t="s">
        <v>146</v>
      </c>
      <c r="E492" s="237" t="s">
        <v>19</v>
      </c>
      <c r="F492" s="238" t="s">
        <v>636</v>
      </c>
      <c r="G492" s="236"/>
      <c r="H492" s="239">
        <v>12</v>
      </c>
      <c r="I492" s="240"/>
      <c r="J492" s="236"/>
      <c r="K492" s="236"/>
      <c r="L492" s="241"/>
      <c r="M492" s="242"/>
      <c r="N492" s="243"/>
      <c r="O492" s="243"/>
      <c r="P492" s="243"/>
      <c r="Q492" s="243"/>
      <c r="R492" s="243"/>
      <c r="S492" s="243"/>
      <c r="T492" s="244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5" t="s">
        <v>146</v>
      </c>
      <c r="AU492" s="245" t="s">
        <v>82</v>
      </c>
      <c r="AV492" s="14" t="s">
        <v>82</v>
      </c>
      <c r="AW492" s="14" t="s">
        <v>33</v>
      </c>
      <c r="AX492" s="14" t="s">
        <v>72</v>
      </c>
      <c r="AY492" s="245" t="s">
        <v>123</v>
      </c>
    </row>
    <row r="493" s="14" customFormat="1">
      <c r="A493" s="14"/>
      <c r="B493" s="235"/>
      <c r="C493" s="236"/>
      <c r="D493" s="218" t="s">
        <v>146</v>
      </c>
      <c r="E493" s="237" t="s">
        <v>19</v>
      </c>
      <c r="F493" s="238" t="s">
        <v>637</v>
      </c>
      <c r="G493" s="236"/>
      <c r="H493" s="239">
        <v>4</v>
      </c>
      <c r="I493" s="240"/>
      <c r="J493" s="236"/>
      <c r="K493" s="236"/>
      <c r="L493" s="241"/>
      <c r="M493" s="242"/>
      <c r="N493" s="243"/>
      <c r="O493" s="243"/>
      <c r="P493" s="243"/>
      <c r="Q493" s="243"/>
      <c r="R493" s="243"/>
      <c r="S493" s="243"/>
      <c r="T493" s="24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45" t="s">
        <v>146</v>
      </c>
      <c r="AU493" s="245" t="s">
        <v>82</v>
      </c>
      <c r="AV493" s="14" t="s">
        <v>82</v>
      </c>
      <c r="AW493" s="14" t="s">
        <v>33</v>
      </c>
      <c r="AX493" s="14" t="s">
        <v>72</v>
      </c>
      <c r="AY493" s="245" t="s">
        <v>123</v>
      </c>
    </row>
    <row r="494" s="15" customFormat="1">
      <c r="A494" s="15"/>
      <c r="B494" s="246"/>
      <c r="C494" s="247"/>
      <c r="D494" s="218" t="s">
        <v>146</v>
      </c>
      <c r="E494" s="248" t="s">
        <v>19</v>
      </c>
      <c r="F494" s="249" t="s">
        <v>148</v>
      </c>
      <c r="G494" s="247"/>
      <c r="H494" s="250">
        <v>22</v>
      </c>
      <c r="I494" s="251"/>
      <c r="J494" s="247"/>
      <c r="K494" s="247"/>
      <c r="L494" s="252"/>
      <c r="M494" s="253"/>
      <c r="N494" s="254"/>
      <c r="O494" s="254"/>
      <c r="P494" s="254"/>
      <c r="Q494" s="254"/>
      <c r="R494" s="254"/>
      <c r="S494" s="254"/>
      <c r="T494" s="255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56" t="s">
        <v>146</v>
      </c>
      <c r="AU494" s="256" t="s">
        <v>82</v>
      </c>
      <c r="AV494" s="15" t="s">
        <v>149</v>
      </c>
      <c r="AW494" s="15" t="s">
        <v>33</v>
      </c>
      <c r="AX494" s="15" t="s">
        <v>80</v>
      </c>
      <c r="AY494" s="256" t="s">
        <v>123</v>
      </c>
    </row>
    <row r="495" s="2" customFormat="1" ht="16.5" customHeight="1">
      <c r="A495" s="39"/>
      <c r="B495" s="40"/>
      <c r="C495" s="205" t="s">
        <v>638</v>
      </c>
      <c r="D495" s="205" t="s">
        <v>126</v>
      </c>
      <c r="E495" s="206" t="s">
        <v>639</v>
      </c>
      <c r="F495" s="207" t="s">
        <v>640</v>
      </c>
      <c r="G495" s="208" t="s">
        <v>191</v>
      </c>
      <c r="H495" s="209">
        <v>22</v>
      </c>
      <c r="I495" s="210"/>
      <c r="J495" s="211">
        <f>ROUND(I495*H495,2)</f>
        <v>0</v>
      </c>
      <c r="K495" s="207" t="s">
        <v>130</v>
      </c>
      <c r="L495" s="45"/>
      <c r="M495" s="212" t="s">
        <v>19</v>
      </c>
      <c r="N495" s="213" t="s">
        <v>43</v>
      </c>
      <c r="O495" s="85"/>
      <c r="P495" s="214">
        <f>O495*H495</f>
        <v>0</v>
      </c>
      <c r="Q495" s="214">
        <v>1.0000000000000001E-05</v>
      </c>
      <c r="R495" s="214">
        <f>Q495*H495</f>
        <v>0.00022000000000000001</v>
      </c>
      <c r="S495" s="214">
        <v>0</v>
      </c>
      <c r="T495" s="215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16" t="s">
        <v>149</v>
      </c>
      <c r="AT495" s="216" t="s">
        <v>126</v>
      </c>
      <c r="AU495" s="216" t="s">
        <v>82</v>
      </c>
      <c r="AY495" s="18" t="s">
        <v>123</v>
      </c>
      <c r="BE495" s="217">
        <f>IF(N495="základní",J495,0)</f>
        <v>0</v>
      </c>
      <c r="BF495" s="217">
        <f>IF(N495="snížená",J495,0)</f>
        <v>0</v>
      </c>
      <c r="BG495" s="217">
        <f>IF(N495="zákl. přenesená",J495,0)</f>
        <v>0</v>
      </c>
      <c r="BH495" s="217">
        <f>IF(N495="sníž. přenesená",J495,0)</f>
        <v>0</v>
      </c>
      <c r="BI495" s="217">
        <f>IF(N495="nulová",J495,0)</f>
        <v>0</v>
      </c>
      <c r="BJ495" s="18" t="s">
        <v>80</v>
      </c>
      <c r="BK495" s="217">
        <f>ROUND(I495*H495,2)</f>
        <v>0</v>
      </c>
      <c r="BL495" s="18" t="s">
        <v>149</v>
      </c>
      <c r="BM495" s="216" t="s">
        <v>641</v>
      </c>
    </row>
    <row r="496" s="2" customFormat="1">
      <c r="A496" s="39"/>
      <c r="B496" s="40"/>
      <c r="C496" s="41"/>
      <c r="D496" s="218" t="s">
        <v>133</v>
      </c>
      <c r="E496" s="41"/>
      <c r="F496" s="219" t="s">
        <v>642</v>
      </c>
      <c r="G496" s="41"/>
      <c r="H496" s="41"/>
      <c r="I496" s="220"/>
      <c r="J496" s="41"/>
      <c r="K496" s="41"/>
      <c r="L496" s="45"/>
      <c r="M496" s="221"/>
      <c r="N496" s="222"/>
      <c r="O496" s="85"/>
      <c r="P496" s="85"/>
      <c r="Q496" s="85"/>
      <c r="R496" s="85"/>
      <c r="S496" s="85"/>
      <c r="T496" s="86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133</v>
      </c>
      <c r="AU496" s="18" t="s">
        <v>82</v>
      </c>
    </row>
    <row r="497" s="2" customFormat="1">
      <c r="A497" s="39"/>
      <c r="B497" s="40"/>
      <c r="C497" s="41"/>
      <c r="D497" s="223" t="s">
        <v>134</v>
      </c>
      <c r="E497" s="41"/>
      <c r="F497" s="224" t="s">
        <v>643</v>
      </c>
      <c r="G497" s="41"/>
      <c r="H497" s="41"/>
      <c r="I497" s="220"/>
      <c r="J497" s="41"/>
      <c r="K497" s="41"/>
      <c r="L497" s="45"/>
      <c r="M497" s="221"/>
      <c r="N497" s="222"/>
      <c r="O497" s="85"/>
      <c r="P497" s="85"/>
      <c r="Q497" s="85"/>
      <c r="R497" s="85"/>
      <c r="S497" s="85"/>
      <c r="T497" s="86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T497" s="18" t="s">
        <v>134</v>
      </c>
      <c r="AU497" s="18" t="s">
        <v>82</v>
      </c>
    </row>
    <row r="498" s="2" customFormat="1" ht="16.5" customHeight="1">
      <c r="A498" s="39"/>
      <c r="B498" s="40"/>
      <c r="C498" s="205" t="s">
        <v>644</v>
      </c>
      <c r="D498" s="205" t="s">
        <v>126</v>
      </c>
      <c r="E498" s="206" t="s">
        <v>645</v>
      </c>
      <c r="F498" s="207" t="s">
        <v>646</v>
      </c>
      <c r="G498" s="208" t="s">
        <v>261</v>
      </c>
      <c r="H498" s="209">
        <v>96</v>
      </c>
      <c r="I498" s="210"/>
      <c r="J498" s="211">
        <f>ROUND(I498*H498,2)</f>
        <v>0</v>
      </c>
      <c r="K498" s="207" t="s">
        <v>130</v>
      </c>
      <c r="L498" s="45"/>
      <c r="M498" s="212" t="s">
        <v>19</v>
      </c>
      <c r="N498" s="213" t="s">
        <v>43</v>
      </c>
      <c r="O498" s="85"/>
      <c r="P498" s="214">
        <f>O498*H498</f>
        <v>0</v>
      </c>
      <c r="Q498" s="214">
        <v>0.089779999999999999</v>
      </c>
      <c r="R498" s="214">
        <f>Q498*H498</f>
        <v>8.6188800000000008</v>
      </c>
      <c r="S498" s="214">
        <v>0</v>
      </c>
      <c r="T498" s="215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16" t="s">
        <v>149</v>
      </c>
      <c r="AT498" s="216" t="s">
        <v>126</v>
      </c>
      <c r="AU498" s="216" t="s">
        <v>82</v>
      </c>
      <c r="AY498" s="18" t="s">
        <v>123</v>
      </c>
      <c r="BE498" s="217">
        <f>IF(N498="základní",J498,0)</f>
        <v>0</v>
      </c>
      <c r="BF498" s="217">
        <f>IF(N498="snížená",J498,0)</f>
        <v>0</v>
      </c>
      <c r="BG498" s="217">
        <f>IF(N498="zákl. přenesená",J498,0)</f>
        <v>0</v>
      </c>
      <c r="BH498" s="217">
        <f>IF(N498="sníž. přenesená",J498,0)</f>
        <v>0</v>
      </c>
      <c r="BI498" s="217">
        <f>IF(N498="nulová",J498,0)</f>
        <v>0</v>
      </c>
      <c r="BJ498" s="18" t="s">
        <v>80</v>
      </c>
      <c r="BK498" s="217">
        <f>ROUND(I498*H498,2)</f>
        <v>0</v>
      </c>
      <c r="BL498" s="18" t="s">
        <v>149</v>
      </c>
      <c r="BM498" s="216" t="s">
        <v>647</v>
      </c>
    </row>
    <row r="499" s="2" customFormat="1">
      <c r="A499" s="39"/>
      <c r="B499" s="40"/>
      <c r="C499" s="41"/>
      <c r="D499" s="218" t="s">
        <v>133</v>
      </c>
      <c r="E499" s="41"/>
      <c r="F499" s="219" t="s">
        <v>648</v>
      </c>
      <c r="G499" s="41"/>
      <c r="H499" s="41"/>
      <c r="I499" s="220"/>
      <c r="J499" s="41"/>
      <c r="K499" s="41"/>
      <c r="L499" s="45"/>
      <c r="M499" s="221"/>
      <c r="N499" s="222"/>
      <c r="O499" s="85"/>
      <c r="P499" s="85"/>
      <c r="Q499" s="85"/>
      <c r="R499" s="85"/>
      <c r="S499" s="85"/>
      <c r="T499" s="86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133</v>
      </c>
      <c r="AU499" s="18" t="s">
        <v>82</v>
      </c>
    </row>
    <row r="500" s="2" customFormat="1">
      <c r="A500" s="39"/>
      <c r="B500" s="40"/>
      <c r="C500" s="41"/>
      <c r="D500" s="223" t="s">
        <v>134</v>
      </c>
      <c r="E500" s="41"/>
      <c r="F500" s="224" t="s">
        <v>649</v>
      </c>
      <c r="G500" s="41"/>
      <c r="H500" s="41"/>
      <c r="I500" s="220"/>
      <c r="J500" s="41"/>
      <c r="K500" s="41"/>
      <c r="L500" s="45"/>
      <c r="M500" s="221"/>
      <c r="N500" s="222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134</v>
      </c>
      <c r="AU500" s="18" t="s">
        <v>82</v>
      </c>
    </row>
    <row r="501" s="13" customFormat="1">
      <c r="A501" s="13"/>
      <c r="B501" s="225"/>
      <c r="C501" s="226"/>
      <c r="D501" s="218" t="s">
        <v>146</v>
      </c>
      <c r="E501" s="227" t="s">
        <v>19</v>
      </c>
      <c r="F501" s="228" t="s">
        <v>365</v>
      </c>
      <c r="G501" s="226"/>
      <c r="H501" s="227" t="s">
        <v>19</v>
      </c>
      <c r="I501" s="229"/>
      <c r="J501" s="226"/>
      <c r="K501" s="226"/>
      <c r="L501" s="230"/>
      <c r="M501" s="231"/>
      <c r="N501" s="232"/>
      <c r="O501" s="232"/>
      <c r="P501" s="232"/>
      <c r="Q501" s="232"/>
      <c r="R501" s="232"/>
      <c r="S501" s="232"/>
      <c r="T501" s="23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4" t="s">
        <v>146</v>
      </c>
      <c r="AU501" s="234" t="s">
        <v>82</v>
      </c>
      <c r="AV501" s="13" t="s">
        <v>80</v>
      </c>
      <c r="AW501" s="13" t="s">
        <v>33</v>
      </c>
      <c r="AX501" s="13" t="s">
        <v>72</v>
      </c>
      <c r="AY501" s="234" t="s">
        <v>123</v>
      </c>
    </row>
    <row r="502" s="14" customFormat="1">
      <c r="A502" s="14"/>
      <c r="B502" s="235"/>
      <c r="C502" s="236"/>
      <c r="D502" s="218" t="s">
        <v>146</v>
      </c>
      <c r="E502" s="237" t="s">
        <v>19</v>
      </c>
      <c r="F502" s="238" t="s">
        <v>650</v>
      </c>
      <c r="G502" s="236"/>
      <c r="H502" s="239">
        <v>96</v>
      </c>
      <c r="I502" s="240"/>
      <c r="J502" s="236"/>
      <c r="K502" s="236"/>
      <c r="L502" s="241"/>
      <c r="M502" s="242"/>
      <c r="N502" s="243"/>
      <c r="O502" s="243"/>
      <c r="P502" s="243"/>
      <c r="Q502" s="243"/>
      <c r="R502" s="243"/>
      <c r="S502" s="243"/>
      <c r="T502" s="244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5" t="s">
        <v>146</v>
      </c>
      <c r="AU502" s="245" t="s">
        <v>82</v>
      </c>
      <c r="AV502" s="14" t="s">
        <v>82</v>
      </c>
      <c r="AW502" s="14" t="s">
        <v>33</v>
      </c>
      <c r="AX502" s="14" t="s">
        <v>72</v>
      </c>
      <c r="AY502" s="245" t="s">
        <v>123</v>
      </c>
    </row>
    <row r="503" s="15" customFormat="1">
      <c r="A503" s="15"/>
      <c r="B503" s="246"/>
      <c r="C503" s="247"/>
      <c r="D503" s="218" t="s">
        <v>146</v>
      </c>
      <c r="E503" s="248" t="s">
        <v>19</v>
      </c>
      <c r="F503" s="249" t="s">
        <v>148</v>
      </c>
      <c r="G503" s="247"/>
      <c r="H503" s="250">
        <v>96</v>
      </c>
      <c r="I503" s="251"/>
      <c r="J503" s="247"/>
      <c r="K503" s="247"/>
      <c r="L503" s="252"/>
      <c r="M503" s="253"/>
      <c r="N503" s="254"/>
      <c r="O503" s="254"/>
      <c r="P503" s="254"/>
      <c r="Q503" s="254"/>
      <c r="R503" s="254"/>
      <c r="S503" s="254"/>
      <c r="T503" s="255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56" t="s">
        <v>146</v>
      </c>
      <c r="AU503" s="256" t="s">
        <v>82</v>
      </c>
      <c r="AV503" s="15" t="s">
        <v>149</v>
      </c>
      <c r="AW503" s="15" t="s">
        <v>33</v>
      </c>
      <c r="AX503" s="15" t="s">
        <v>80</v>
      </c>
      <c r="AY503" s="256" t="s">
        <v>123</v>
      </c>
    </row>
    <row r="504" s="2" customFormat="1" ht="16.5" customHeight="1">
      <c r="A504" s="39"/>
      <c r="B504" s="40"/>
      <c r="C504" s="261" t="s">
        <v>651</v>
      </c>
      <c r="D504" s="261" t="s">
        <v>375</v>
      </c>
      <c r="E504" s="262" t="s">
        <v>652</v>
      </c>
      <c r="F504" s="263" t="s">
        <v>653</v>
      </c>
      <c r="G504" s="264" t="s">
        <v>191</v>
      </c>
      <c r="H504" s="265">
        <v>10.08</v>
      </c>
      <c r="I504" s="266"/>
      <c r="J504" s="267">
        <f>ROUND(I504*H504,2)</f>
        <v>0</v>
      </c>
      <c r="K504" s="263" t="s">
        <v>130</v>
      </c>
      <c r="L504" s="268"/>
      <c r="M504" s="269" t="s">
        <v>19</v>
      </c>
      <c r="N504" s="270" t="s">
        <v>43</v>
      </c>
      <c r="O504" s="85"/>
      <c r="P504" s="214">
        <f>O504*H504</f>
        <v>0</v>
      </c>
      <c r="Q504" s="214">
        <v>0.22800000000000001</v>
      </c>
      <c r="R504" s="214">
        <f>Q504*H504</f>
        <v>2.2982400000000003</v>
      </c>
      <c r="S504" s="214">
        <v>0</v>
      </c>
      <c r="T504" s="215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16" t="s">
        <v>231</v>
      </c>
      <c r="AT504" s="216" t="s">
        <v>375</v>
      </c>
      <c r="AU504" s="216" t="s">
        <v>82</v>
      </c>
      <c r="AY504" s="18" t="s">
        <v>123</v>
      </c>
      <c r="BE504" s="217">
        <f>IF(N504="základní",J504,0)</f>
        <v>0</v>
      </c>
      <c r="BF504" s="217">
        <f>IF(N504="snížená",J504,0)</f>
        <v>0</v>
      </c>
      <c r="BG504" s="217">
        <f>IF(N504="zákl. přenesená",J504,0)</f>
        <v>0</v>
      </c>
      <c r="BH504" s="217">
        <f>IF(N504="sníž. přenesená",J504,0)</f>
        <v>0</v>
      </c>
      <c r="BI504" s="217">
        <f>IF(N504="nulová",J504,0)</f>
        <v>0</v>
      </c>
      <c r="BJ504" s="18" t="s">
        <v>80</v>
      </c>
      <c r="BK504" s="217">
        <f>ROUND(I504*H504,2)</f>
        <v>0</v>
      </c>
      <c r="BL504" s="18" t="s">
        <v>149</v>
      </c>
      <c r="BM504" s="216" t="s">
        <v>654</v>
      </c>
    </row>
    <row r="505" s="2" customFormat="1">
      <c r="A505" s="39"/>
      <c r="B505" s="40"/>
      <c r="C505" s="41"/>
      <c r="D505" s="218" t="s">
        <v>133</v>
      </c>
      <c r="E505" s="41"/>
      <c r="F505" s="219" t="s">
        <v>653</v>
      </c>
      <c r="G505" s="41"/>
      <c r="H505" s="41"/>
      <c r="I505" s="220"/>
      <c r="J505" s="41"/>
      <c r="K505" s="41"/>
      <c r="L505" s="45"/>
      <c r="M505" s="221"/>
      <c r="N505" s="222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133</v>
      </c>
      <c r="AU505" s="18" t="s">
        <v>82</v>
      </c>
    </row>
    <row r="506" s="14" customFormat="1">
      <c r="A506" s="14"/>
      <c r="B506" s="235"/>
      <c r="C506" s="236"/>
      <c r="D506" s="218" t="s">
        <v>146</v>
      </c>
      <c r="E506" s="237" t="s">
        <v>19</v>
      </c>
      <c r="F506" s="238" t="s">
        <v>655</v>
      </c>
      <c r="G506" s="236"/>
      <c r="H506" s="239">
        <v>10.08</v>
      </c>
      <c r="I506" s="240"/>
      <c r="J506" s="236"/>
      <c r="K506" s="236"/>
      <c r="L506" s="241"/>
      <c r="M506" s="242"/>
      <c r="N506" s="243"/>
      <c r="O506" s="243"/>
      <c r="P506" s="243"/>
      <c r="Q506" s="243"/>
      <c r="R506" s="243"/>
      <c r="S506" s="243"/>
      <c r="T506" s="24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5" t="s">
        <v>146</v>
      </c>
      <c r="AU506" s="245" t="s">
        <v>82</v>
      </c>
      <c r="AV506" s="14" t="s">
        <v>82</v>
      </c>
      <c r="AW506" s="14" t="s">
        <v>33</v>
      </c>
      <c r="AX506" s="14" t="s">
        <v>72</v>
      </c>
      <c r="AY506" s="245" t="s">
        <v>123</v>
      </c>
    </row>
    <row r="507" s="15" customFormat="1">
      <c r="A507" s="15"/>
      <c r="B507" s="246"/>
      <c r="C507" s="247"/>
      <c r="D507" s="218" t="s">
        <v>146</v>
      </c>
      <c r="E507" s="248" t="s">
        <v>19</v>
      </c>
      <c r="F507" s="249" t="s">
        <v>148</v>
      </c>
      <c r="G507" s="247"/>
      <c r="H507" s="250">
        <v>10.08</v>
      </c>
      <c r="I507" s="251"/>
      <c r="J507" s="247"/>
      <c r="K507" s="247"/>
      <c r="L507" s="252"/>
      <c r="M507" s="253"/>
      <c r="N507" s="254"/>
      <c r="O507" s="254"/>
      <c r="P507" s="254"/>
      <c r="Q507" s="254"/>
      <c r="R507" s="254"/>
      <c r="S507" s="254"/>
      <c r="T507" s="255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56" t="s">
        <v>146</v>
      </c>
      <c r="AU507" s="256" t="s">
        <v>82</v>
      </c>
      <c r="AV507" s="15" t="s">
        <v>149</v>
      </c>
      <c r="AW507" s="15" t="s">
        <v>33</v>
      </c>
      <c r="AX507" s="15" t="s">
        <v>80</v>
      </c>
      <c r="AY507" s="256" t="s">
        <v>123</v>
      </c>
    </row>
    <row r="508" s="2" customFormat="1" ht="16.5" customHeight="1">
      <c r="A508" s="39"/>
      <c r="B508" s="40"/>
      <c r="C508" s="205" t="s">
        <v>656</v>
      </c>
      <c r="D508" s="205" t="s">
        <v>126</v>
      </c>
      <c r="E508" s="206" t="s">
        <v>657</v>
      </c>
      <c r="F508" s="207" t="s">
        <v>658</v>
      </c>
      <c r="G508" s="208" t="s">
        <v>261</v>
      </c>
      <c r="H508" s="209">
        <v>290</v>
      </c>
      <c r="I508" s="210"/>
      <c r="J508" s="211">
        <f>ROUND(I508*H508,2)</f>
        <v>0</v>
      </c>
      <c r="K508" s="207" t="s">
        <v>130</v>
      </c>
      <c r="L508" s="45"/>
      <c r="M508" s="212" t="s">
        <v>19</v>
      </c>
      <c r="N508" s="213" t="s">
        <v>43</v>
      </c>
      <c r="O508" s="85"/>
      <c r="P508" s="214">
        <f>O508*H508</f>
        <v>0</v>
      </c>
      <c r="Q508" s="214">
        <v>0.15540000000000001</v>
      </c>
      <c r="R508" s="214">
        <f>Q508*H508</f>
        <v>45.066000000000002</v>
      </c>
      <c r="S508" s="214">
        <v>0</v>
      </c>
      <c r="T508" s="215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16" t="s">
        <v>149</v>
      </c>
      <c r="AT508" s="216" t="s">
        <v>126</v>
      </c>
      <c r="AU508" s="216" t="s">
        <v>82</v>
      </c>
      <c r="AY508" s="18" t="s">
        <v>123</v>
      </c>
      <c r="BE508" s="217">
        <f>IF(N508="základní",J508,0)</f>
        <v>0</v>
      </c>
      <c r="BF508" s="217">
        <f>IF(N508="snížená",J508,0)</f>
        <v>0</v>
      </c>
      <c r="BG508" s="217">
        <f>IF(N508="zákl. přenesená",J508,0)</f>
        <v>0</v>
      </c>
      <c r="BH508" s="217">
        <f>IF(N508="sníž. přenesená",J508,0)</f>
        <v>0</v>
      </c>
      <c r="BI508" s="217">
        <f>IF(N508="nulová",J508,0)</f>
        <v>0</v>
      </c>
      <c r="BJ508" s="18" t="s">
        <v>80</v>
      </c>
      <c r="BK508" s="217">
        <f>ROUND(I508*H508,2)</f>
        <v>0</v>
      </c>
      <c r="BL508" s="18" t="s">
        <v>149</v>
      </c>
      <c r="BM508" s="216" t="s">
        <v>659</v>
      </c>
    </row>
    <row r="509" s="2" customFormat="1">
      <c r="A509" s="39"/>
      <c r="B509" s="40"/>
      <c r="C509" s="41"/>
      <c r="D509" s="218" t="s">
        <v>133</v>
      </c>
      <c r="E509" s="41"/>
      <c r="F509" s="219" t="s">
        <v>660</v>
      </c>
      <c r="G509" s="41"/>
      <c r="H509" s="41"/>
      <c r="I509" s="220"/>
      <c r="J509" s="41"/>
      <c r="K509" s="41"/>
      <c r="L509" s="45"/>
      <c r="M509" s="221"/>
      <c r="N509" s="222"/>
      <c r="O509" s="85"/>
      <c r="P509" s="85"/>
      <c r="Q509" s="85"/>
      <c r="R509" s="85"/>
      <c r="S509" s="85"/>
      <c r="T509" s="86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133</v>
      </c>
      <c r="AU509" s="18" t="s">
        <v>82</v>
      </c>
    </row>
    <row r="510" s="2" customFormat="1">
      <c r="A510" s="39"/>
      <c r="B510" s="40"/>
      <c r="C510" s="41"/>
      <c r="D510" s="223" t="s">
        <v>134</v>
      </c>
      <c r="E510" s="41"/>
      <c r="F510" s="224" t="s">
        <v>661</v>
      </c>
      <c r="G510" s="41"/>
      <c r="H510" s="41"/>
      <c r="I510" s="220"/>
      <c r="J510" s="41"/>
      <c r="K510" s="41"/>
      <c r="L510" s="45"/>
      <c r="M510" s="221"/>
      <c r="N510" s="222"/>
      <c r="O510" s="85"/>
      <c r="P510" s="85"/>
      <c r="Q510" s="85"/>
      <c r="R510" s="85"/>
      <c r="S510" s="85"/>
      <c r="T510" s="86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134</v>
      </c>
      <c r="AU510" s="18" t="s">
        <v>82</v>
      </c>
    </row>
    <row r="511" s="13" customFormat="1">
      <c r="A511" s="13"/>
      <c r="B511" s="225"/>
      <c r="C511" s="226"/>
      <c r="D511" s="218" t="s">
        <v>146</v>
      </c>
      <c r="E511" s="227" t="s">
        <v>19</v>
      </c>
      <c r="F511" s="228" t="s">
        <v>365</v>
      </c>
      <c r="G511" s="226"/>
      <c r="H511" s="227" t="s">
        <v>19</v>
      </c>
      <c r="I511" s="229"/>
      <c r="J511" s="226"/>
      <c r="K511" s="226"/>
      <c r="L511" s="230"/>
      <c r="M511" s="231"/>
      <c r="N511" s="232"/>
      <c r="O511" s="232"/>
      <c r="P511" s="232"/>
      <c r="Q511" s="232"/>
      <c r="R511" s="232"/>
      <c r="S511" s="232"/>
      <c r="T511" s="23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4" t="s">
        <v>146</v>
      </c>
      <c r="AU511" s="234" t="s">
        <v>82</v>
      </c>
      <c r="AV511" s="13" t="s">
        <v>80</v>
      </c>
      <c r="AW511" s="13" t="s">
        <v>33</v>
      </c>
      <c r="AX511" s="13" t="s">
        <v>72</v>
      </c>
      <c r="AY511" s="234" t="s">
        <v>123</v>
      </c>
    </row>
    <row r="512" s="14" customFormat="1">
      <c r="A512" s="14"/>
      <c r="B512" s="235"/>
      <c r="C512" s="236"/>
      <c r="D512" s="218" t="s">
        <v>146</v>
      </c>
      <c r="E512" s="237" t="s">
        <v>19</v>
      </c>
      <c r="F512" s="238" t="s">
        <v>662</v>
      </c>
      <c r="G512" s="236"/>
      <c r="H512" s="239">
        <v>239</v>
      </c>
      <c r="I512" s="240"/>
      <c r="J512" s="236"/>
      <c r="K512" s="236"/>
      <c r="L512" s="241"/>
      <c r="M512" s="242"/>
      <c r="N512" s="243"/>
      <c r="O512" s="243"/>
      <c r="P512" s="243"/>
      <c r="Q512" s="243"/>
      <c r="R512" s="243"/>
      <c r="S512" s="243"/>
      <c r="T512" s="24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45" t="s">
        <v>146</v>
      </c>
      <c r="AU512" s="245" t="s">
        <v>82</v>
      </c>
      <c r="AV512" s="14" t="s">
        <v>82</v>
      </c>
      <c r="AW512" s="14" t="s">
        <v>33</v>
      </c>
      <c r="AX512" s="14" t="s">
        <v>72</v>
      </c>
      <c r="AY512" s="245" t="s">
        <v>123</v>
      </c>
    </row>
    <row r="513" s="14" customFormat="1">
      <c r="A513" s="14"/>
      <c r="B513" s="235"/>
      <c r="C513" s="236"/>
      <c r="D513" s="218" t="s">
        <v>146</v>
      </c>
      <c r="E513" s="237" t="s">
        <v>19</v>
      </c>
      <c r="F513" s="238" t="s">
        <v>663</v>
      </c>
      <c r="G513" s="236"/>
      <c r="H513" s="239">
        <v>51</v>
      </c>
      <c r="I513" s="240"/>
      <c r="J513" s="236"/>
      <c r="K513" s="236"/>
      <c r="L513" s="241"/>
      <c r="M513" s="242"/>
      <c r="N513" s="243"/>
      <c r="O513" s="243"/>
      <c r="P513" s="243"/>
      <c r="Q513" s="243"/>
      <c r="R513" s="243"/>
      <c r="S513" s="243"/>
      <c r="T513" s="24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45" t="s">
        <v>146</v>
      </c>
      <c r="AU513" s="245" t="s">
        <v>82</v>
      </c>
      <c r="AV513" s="14" t="s">
        <v>82</v>
      </c>
      <c r="AW513" s="14" t="s">
        <v>33</v>
      </c>
      <c r="AX513" s="14" t="s">
        <v>72</v>
      </c>
      <c r="AY513" s="245" t="s">
        <v>123</v>
      </c>
    </row>
    <row r="514" s="15" customFormat="1">
      <c r="A514" s="15"/>
      <c r="B514" s="246"/>
      <c r="C514" s="247"/>
      <c r="D514" s="218" t="s">
        <v>146</v>
      </c>
      <c r="E514" s="248" t="s">
        <v>19</v>
      </c>
      <c r="F514" s="249" t="s">
        <v>148</v>
      </c>
      <c r="G514" s="247"/>
      <c r="H514" s="250">
        <v>290</v>
      </c>
      <c r="I514" s="251"/>
      <c r="J514" s="247"/>
      <c r="K514" s="247"/>
      <c r="L514" s="252"/>
      <c r="M514" s="253"/>
      <c r="N514" s="254"/>
      <c r="O514" s="254"/>
      <c r="P514" s="254"/>
      <c r="Q514" s="254"/>
      <c r="R514" s="254"/>
      <c r="S514" s="254"/>
      <c r="T514" s="255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56" t="s">
        <v>146</v>
      </c>
      <c r="AU514" s="256" t="s">
        <v>82</v>
      </c>
      <c r="AV514" s="15" t="s">
        <v>149</v>
      </c>
      <c r="AW514" s="15" t="s">
        <v>33</v>
      </c>
      <c r="AX514" s="15" t="s">
        <v>80</v>
      </c>
      <c r="AY514" s="256" t="s">
        <v>123</v>
      </c>
    </row>
    <row r="515" s="2" customFormat="1" ht="16.5" customHeight="1">
      <c r="A515" s="39"/>
      <c r="B515" s="40"/>
      <c r="C515" s="261" t="s">
        <v>664</v>
      </c>
      <c r="D515" s="261" t="s">
        <v>375</v>
      </c>
      <c r="E515" s="262" t="s">
        <v>665</v>
      </c>
      <c r="F515" s="263" t="s">
        <v>666</v>
      </c>
      <c r="G515" s="264" t="s">
        <v>261</v>
      </c>
      <c r="H515" s="265">
        <v>250.94999999999999</v>
      </c>
      <c r="I515" s="266"/>
      <c r="J515" s="267">
        <f>ROUND(I515*H515,2)</f>
        <v>0</v>
      </c>
      <c r="K515" s="263" t="s">
        <v>130</v>
      </c>
      <c r="L515" s="268"/>
      <c r="M515" s="269" t="s">
        <v>19</v>
      </c>
      <c r="N515" s="270" t="s">
        <v>43</v>
      </c>
      <c r="O515" s="85"/>
      <c r="P515" s="214">
        <f>O515*H515</f>
        <v>0</v>
      </c>
      <c r="Q515" s="214">
        <v>0.10199999999999999</v>
      </c>
      <c r="R515" s="214">
        <f>Q515*H515</f>
        <v>25.596899999999998</v>
      </c>
      <c r="S515" s="214">
        <v>0</v>
      </c>
      <c r="T515" s="215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16" t="s">
        <v>231</v>
      </c>
      <c r="AT515" s="216" t="s">
        <v>375</v>
      </c>
      <c r="AU515" s="216" t="s">
        <v>82</v>
      </c>
      <c r="AY515" s="18" t="s">
        <v>123</v>
      </c>
      <c r="BE515" s="217">
        <f>IF(N515="základní",J515,0)</f>
        <v>0</v>
      </c>
      <c r="BF515" s="217">
        <f>IF(N515="snížená",J515,0)</f>
        <v>0</v>
      </c>
      <c r="BG515" s="217">
        <f>IF(N515="zákl. přenesená",J515,0)</f>
        <v>0</v>
      </c>
      <c r="BH515" s="217">
        <f>IF(N515="sníž. přenesená",J515,0)</f>
        <v>0</v>
      </c>
      <c r="BI515" s="217">
        <f>IF(N515="nulová",J515,0)</f>
        <v>0</v>
      </c>
      <c r="BJ515" s="18" t="s">
        <v>80</v>
      </c>
      <c r="BK515" s="217">
        <f>ROUND(I515*H515,2)</f>
        <v>0</v>
      </c>
      <c r="BL515" s="18" t="s">
        <v>149</v>
      </c>
      <c r="BM515" s="216" t="s">
        <v>667</v>
      </c>
    </row>
    <row r="516" s="2" customFormat="1">
      <c r="A516" s="39"/>
      <c r="B516" s="40"/>
      <c r="C516" s="41"/>
      <c r="D516" s="218" t="s">
        <v>133</v>
      </c>
      <c r="E516" s="41"/>
      <c r="F516" s="219" t="s">
        <v>666</v>
      </c>
      <c r="G516" s="41"/>
      <c r="H516" s="41"/>
      <c r="I516" s="220"/>
      <c r="J516" s="41"/>
      <c r="K516" s="41"/>
      <c r="L516" s="45"/>
      <c r="M516" s="221"/>
      <c r="N516" s="222"/>
      <c r="O516" s="85"/>
      <c r="P516" s="85"/>
      <c r="Q516" s="85"/>
      <c r="R516" s="85"/>
      <c r="S516" s="85"/>
      <c r="T516" s="86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133</v>
      </c>
      <c r="AU516" s="18" t="s">
        <v>82</v>
      </c>
    </row>
    <row r="517" s="14" customFormat="1">
      <c r="A517" s="14"/>
      <c r="B517" s="235"/>
      <c r="C517" s="236"/>
      <c r="D517" s="218" t="s">
        <v>146</v>
      </c>
      <c r="E517" s="237" t="s">
        <v>19</v>
      </c>
      <c r="F517" s="238" t="s">
        <v>668</v>
      </c>
      <c r="G517" s="236"/>
      <c r="H517" s="239">
        <v>250.94999999999999</v>
      </c>
      <c r="I517" s="240"/>
      <c r="J517" s="236"/>
      <c r="K517" s="236"/>
      <c r="L517" s="241"/>
      <c r="M517" s="242"/>
      <c r="N517" s="243"/>
      <c r="O517" s="243"/>
      <c r="P517" s="243"/>
      <c r="Q517" s="243"/>
      <c r="R517" s="243"/>
      <c r="S517" s="243"/>
      <c r="T517" s="24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5" t="s">
        <v>146</v>
      </c>
      <c r="AU517" s="245" t="s">
        <v>82</v>
      </c>
      <c r="AV517" s="14" t="s">
        <v>82</v>
      </c>
      <c r="AW517" s="14" t="s">
        <v>33</v>
      </c>
      <c r="AX517" s="14" t="s">
        <v>72</v>
      </c>
      <c r="AY517" s="245" t="s">
        <v>123</v>
      </c>
    </row>
    <row r="518" s="15" customFormat="1">
      <c r="A518" s="15"/>
      <c r="B518" s="246"/>
      <c r="C518" s="247"/>
      <c r="D518" s="218" t="s">
        <v>146</v>
      </c>
      <c r="E518" s="248" t="s">
        <v>19</v>
      </c>
      <c r="F518" s="249" t="s">
        <v>148</v>
      </c>
      <c r="G518" s="247"/>
      <c r="H518" s="250">
        <v>250.94999999999999</v>
      </c>
      <c r="I518" s="251"/>
      <c r="J518" s="247"/>
      <c r="K518" s="247"/>
      <c r="L518" s="252"/>
      <c r="M518" s="253"/>
      <c r="N518" s="254"/>
      <c r="O518" s="254"/>
      <c r="P518" s="254"/>
      <c r="Q518" s="254"/>
      <c r="R518" s="254"/>
      <c r="S518" s="254"/>
      <c r="T518" s="255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56" t="s">
        <v>146</v>
      </c>
      <c r="AU518" s="256" t="s">
        <v>82</v>
      </c>
      <c r="AV518" s="15" t="s">
        <v>149</v>
      </c>
      <c r="AW518" s="15" t="s">
        <v>33</v>
      </c>
      <c r="AX518" s="15" t="s">
        <v>80</v>
      </c>
      <c r="AY518" s="256" t="s">
        <v>123</v>
      </c>
    </row>
    <row r="519" s="2" customFormat="1" ht="16.5" customHeight="1">
      <c r="A519" s="39"/>
      <c r="B519" s="40"/>
      <c r="C519" s="261" t="s">
        <v>669</v>
      </c>
      <c r="D519" s="261" t="s">
        <v>375</v>
      </c>
      <c r="E519" s="262" t="s">
        <v>670</v>
      </c>
      <c r="F519" s="263" t="s">
        <v>671</v>
      </c>
      <c r="G519" s="264" t="s">
        <v>261</v>
      </c>
      <c r="H519" s="265">
        <v>40.950000000000003</v>
      </c>
      <c r="I519" s="266"/>
      <c r="J519" s="267">
        <f>ROUND(I519*H519,2)</f>
        <v>0</v>
      </c>
      <c r="K519" s="263" t="s">
        <v>130</v>
      </c>
      <c r="L519" s="268"/>
      <c r="M519" s="269" t="s">
        <v>19</v>
      </c>
      <c r="N519" s="270" t="s">
        <v>43</v>
      </c>
      <c r="O519" s="85"/>
      <c r="P519" s="214">
        <f>O519*H519</f>
        <v>0</v>
      </c>
      <c r="Q519" s="214">
        <v>0.048300000000000003</v>
      </c>
      <c r="R519" s="214">
        <f>Q519*H519</f>
        <v>1.9778850000000003</v>
      </c>
      <c r="S519" s="214">
        <v>0</v>
      </c>
      <c r="T519" s="215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16" t="s">
        <v>231</v>
      </c>
      <c r="AT519" s="216" t="s">
        <v>375</v>
      </c>
      <c r="AU519" s="216" t="s">
        <v>82</v>
      </c>
      <c r="AY519" s="18" t="s">
        <v>123</v>
      </c>
      <c r="BE519" s="217">
        <f>IF(N519="základní",J519,0)</f>
        <v>0</v>
      </c>
      <c r="BF519" s="217">
        <f>IF(N519="snížená",J519,0)</f>
        <v>0</v>
      </c>
      <c r="BG519" s="217">
        <f>IF(N519="zákl. přenesená",J519,0)</f>
        <v>0</v>
      </c>
      <c r="BH519" s="217">
        <f>IF(N519="sníž. přenesená",J519,0)</f>
        <v>0</v>
      </c>
      <c r="BI519" s="217">
        <f>IF(N519="nulová",J519,0)</f>
        <v>0</v>
      </c>
      <c r="BJ519" s="18" t="s">
        <v>80</v>
      </c>
      <c r="BK519" s="217">
        <f>ROUND(I519*H519,2)</f>
        <v>0</v>
      </c>
      <c r="BL519" s="18" t="s">
        <v>149</v>
      </c>
      <c r="BM519" s="216" t="s">
        <v>672</v>
      </c>
    </row>
    <row r="520" s="2" customFormat="1">
      <c r="A520" s="39"/>
      <c r="B520" s="40"/>
      <c r="C520" s="41"/>
      <c r="D520" s="218" t="s">
        <v>133</v>
      </c>
      <c r="E520" s="41"/>
      <c r="F520" s="219" t="s">
        <v>671</v>
      </c>
      <c r="G520" s="41"/>
      <c r="H520" s="41"/>
      <c r="I520" s="220"/>
      <c r="J520" s="41"/>
      <c r="K520" s="41"/>
      <c r="L520" s="45"/>
      <c r="M520" s="221"/>
      <c r="N520" s="222"/>
      <c r="O520" s="85"/>
      <c r="P520" s="85"/>
      <c r="Q520" s="85"/>
      <c r="R520" s="85"/>
      <c r="S520" s="85"/>
      <c r="T520" s="86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133</v>
      </c>
      <c r="AU520" s="18" t="s">
        <v>82</v>
      </c>
    </row>
    <row r="521" s="14" customFormat="1">
      <c r="A521" s="14"/>
      <c r="B521" s="235"/>
      <c r="C521" s="236"/>
      <c r="D521" s="218" t="s">
        <v>146</v>
      </c>
      <c r="E521" s="237" t="s">
        <v>19</v>
      </c>
      <c r="F521" s="238" t="s">
        <v>673</v>
      </c>
      <c r="G521" s="236"/>
      <c r="H521" s="239">
        <v>40.950000000000003</v>
      </c>
      <c r="I521" s="240"/>
      <c r="J521" s="236"/>
      <c r="K521" s="236"/>
      <c r="L521" s="241"/>
      <c r="M521" s="242"/>
      <c r="N521" s="243"/>
      <c r="O521" s="243"/>
      <c r="P521" s="243"/>
      <c r="Q521" s="243"/>
      <c r="R521" s="243"/>
      <c r="S521" s="243"/>
      <c r="T521" s="24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5" t="s">
        <v>146</v>
      </c>
      <c r="AU521" s="245" t="s">
        <v>82</v>
      </c>
      <c r="AV521" s="14" t="s">
        <v>82</v>
      </c>
      <c r="AW521" s="14" t="s">
        <v>33</v>
      </c>
      <c r="AX521" s="14" t="s">
        <v>72</v>
      </c>
      <c r="AY521" s="245" t="s">
        <v>123</v>
      </c>
    </row>
    <row r="522" s="15" customFormat="1">
      <c r="A522" s="15"/>
      <c r="B522" s="246"/>
      <c r="C522" s="247"/>
      <c r="D522" s="218" t="s">
        <v>146</v>
      </c>
      <c r="E522" s="248" t="s">
        <v>19</v>
      </c>
      <c r="F522" s="249" t="s">
        <v>148</v>
      </c>
      <c r="G522" s="247"/>
      <c r="H522" s="250">
        <v>40.950000000000003</v>
      </c>
      <c r="I522" s="251"/>
      <c r="J522" s="247"/>
      <c r="K522" s="247"/>
      <c r="L522" s="252"/>
      <c r="M522" s="253"/>
      <c r="N522" s="254"/>
      <c r="O522" s="254"/>
      <c r="P522" s="254"/>
      <c r="Q522" s="254"/>
      <c r="R522" s="254"/>
      <c r="S522" s="254"/>
      <c r="T522" s="255"/>
      <c r="U522" s="15"/>
      <c r="V522" s="15"/>
      <c r="W522" s="15"/>
      <c r="X522" s="15"/>
      <c r="Y522" s="15"/>
      <c r="Z522" s="15"/>
      <c r="AA522" s="15"/>
      <c r="AB522" s="15"/>
      <c r="AC522" s="15"/>
      <c r="AD522" s="15"/>
      <c r="AE522" s="15"/>
      <c r="AT522" s="256" t="s">
        <v>146</v>
      </c>
      <c r="AU522" s="256" t="s">
        <v>82</v>
      </c>
      <c r="AV522" s="15" t="s">
        <v>149</v>
      </c>
      <c r="AW522" s="15" t="s">
        <v>33</v>
      </c>
      <c r="AX522" s="15" t="s">
        <v>80</v>
      </c>
      <c r="AY522" s="256" t="s">
        <v>123</v>
      </c>
    </row>
    <row r="523" s="2" customFormat="1" ht="16.5" customHeight="1">
      <c r="A523" s="39"/>
      <c r="B523" s="40"/>
      <c r="C523" s="261" t="s">
        <v>674</v>
      </c>
      <c r="D523" s="261" t="s">
        <v>375</v>
      </c>
      <c r="E523" s="262" t="s">
        <v>675</v>
      </c>
      <c r="F523" s="263" t="s">
        <v>676</v>
      </c>
      <c r="G523" s="264" t="s">
        <v>261</v>
      </c>
      <c r="H523" s="265">
        <v>12.6</v>
      </c>
      <c r="I523" s="266"/>
      <c r="J523" s="267">
        <f>ROUND(I523*H523,2)</f>
        <v>0</v>
      </c>
      <c r="K523" s="263" t="s">
        <v>130</v>
      </c>
      <c r="L523" s="268"/>
      <c r="M523" s="269" t="s">
        <v>19</v>
      </c>
      <c r="N523" s="270" t="s">
        <v>43</v>
      </c>
      <c r="O523" s="85"/>
      <c r="P523" s="214">
        <f>O523*H523</f>
        <v>0</v>
      </c>
      <c r="Q523" s="214">
        <v>0.065670000000000006</v>
      </c>
      <c r="R523" s="214">
        <f>Q523*H523</f>
        <v>0.82744200000000001</v>
      </c>
      <c r="S523" s="214">
        <v>0</v>
      </c>
      <c r="T523" s="215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16" t="s">
        <v>231</v>
      </c>
      <c r="AT523" s="216" t="s">
        <v>375</v>
      </c>
      <c r="AU523" s="216" t="s">
        <v>82</v>
      </c>
      <c r="AY523" s="18" t="s">
        <v>123</v>
      </c>
      <c r="BE523" s="217">
        <f>IF(N523="základní",J523,0)</f>
        <v>0</v>
      </c>
      <c r="BF523" s="217">
        <f>IF(N523="snížená",J523,0)</f>
        <v>0</v>
      </c>
      <c r="BG523" s="217">
        <f>IF(N523="zákl. přenesená",J523,0)</f>
        <v>0</v>
      </c>
      <c r="BH523" s="217">
        <f>IF(N523="sníž. přenesená",J523,0)</f>
        <v>0</v>
      </c>
      <c r="BI523" s="217">
        <f>IF(N523="nulová",J523,0)</f>
        <v>0</v>
      </c>
      <c r="BJ523" s="18" t="s">
        <v>80</v>
      </c>
      <c r="BK523" s="217">
        <f>ROUND(I523*H523,2)</f>
        <v>0</v>
      </c>
      <c r="BL523" s="18" t="s">
        <v>149</v>
      </c>
      <c r="BM523" s="216" t="s">
        <v>677</v>
      </c>
    </row>
    <row r="524" s="2" customFormat="1">
      <c r="A524" s="39"/>
      <c r="B524" s="40"/>
      <c r="C524" s="41"/>
      <c r="D524" s="218" t="s">
        <v>133</v>
      </c>
      <c r="E524" s="41"/>
      <c r="F524" s="219" t="s">
        <v>676</v>
      </c>
      <c r="G524" s="41"/>
      <c r="H524" s="41"/>
      <c r="I524" s="220"/>
      <c r="J524" s="41"/>
      <c r="K524" s="41"/>
      <c r="L524" s="45"/>
      <c r="M524" s="221"/>
      <c r="N524" s="222"/>
      <c r="O524" s="85"/>
      <c r="P524" s="85"/>
      <c r="Q524" s="85"/>
      <c r="R524" s="85"/>
      <c r="S524" s="85"/>
      <c r="T524" s="86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133</v>
      </c>
      <c r="AU524" s="18" t="s">
        <v>82</v>
      </c>
    </row>
    <row r="525" s="14" customFormat="1">
      <c r="A525" s="14"/>
      <c r="B525" s="235"/>
      <c r="C525" s="236"/>
      <c r="D525" s="218" t="s">
        <v>146</v>
      </c>
      <c r="E525" s="237" t="s">
        <v>19</v>
      </c>
      <c r="F525" s="238" t="s">
        <v>678</v>
      </c>
      <c r="G525" s="236"/>
      <c r="H525" s="239">
        <v>12.6</v>
      </c>
      <c r="I525" s="240"/>
      <c r="J525" s="236"/>
      <c r="K525" s="236"/>
      <c r="L525" s="241"/>
      <c r="M525" s="242"/>
      <c r="N525" s="243"/>
      <c r="O525" s="243"/>
      <c r="P525" s="243"/>
      <c r="Q525" s="243"/>
      <c r="R525" s="243"/>
      <c r="S525" s="243"/>
      <c r="T525" s="244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5" t="s">
        <v>146</v>
      </c>
      <c r="AU525" s="245" t="s">
        <v>82</v>
      </c>
      <c r="AV525" s="14" t="s">
        <v>82</v>
      </c>
      <c r="AW525" s="14" t="s">
        <v>33</v>
      </c>
      <c r="AX525" s="14" t="s">
        <v>72</v>
      </c>
      <c r="AY525" s="245" t="s">
        <v>123</v>
      </c>
    </row>
    <row r="526" s="15" customFormat="1">
      <c r="A526" s="15"/>
      <c r="B526" s="246"/>
      <c r="C526" s="247"/>
      <c r="D526" s="218" t="s">
        <v>146</v>
      </c>
      <c r="E526" s="248" t="s">
        <v>19</v>
      </c>
      <c r="F526" s="249" t="s">
        <v>148</v>
      </c>
      <c r="G526" s="247"/>
      <c r="H526" s="250">
        <v>12.6</v>
      </c>
      <c r="I526" s="251"/>
      <c r="J526" s="247"/>
      <c r="K526" s="247"/>
      <c r="L526" s="252"/>
      <c r="M526" s="253"/>
      <c r="N526" s="254"/>
      <c r="O526" s="254"/>
      <c r="P526" s="254"/>
      <c r="Q526" s="254"/>
      <c r="R526" s="254"/>
      <c r="S526" s="254"/>
      <c r="T526" s="255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56" t="s">
        <v>146</v>
      </c>
      <c r="AU526" s="256" t="s">
        <v>82</v>
      </c>
      <c r="AV526" s="15" t="s">
        <v>149</v>
      </c>
      <c r="AW526" s="15" t="s">
        <v>33</v>
      </c>
      <c r="AX526" s="15" t="s">
        <v>80</v>
      </c>
      <c r="AY526" s="256" t="s">
        <v>123</v>
      </c>
    </row>
    <row r="527" s="2" customFormat="1" ht="16.5" customHeight="1">
      <c r="A527" s="39"/>
      <c r="B527" s="40"/>
      <c r="C527" s="205" t="s">
        <v>679</v>
      </c>
      <c r="D527" s="205" t="s">
        <v>126</v>
      </c>
      <c r="E527" s="206" t="s">
        <v>680</v>
      </c>
      <c r="F527" s="207" t="s">
        <v>681</v>
      </c>
      <c r="G527" s="208" t="s">
        <v>261</v>
      </c>
      <c r="H527" s="209">
        <v>278</v>
      </c>
      <c r="I527" s="210"/>
      <c r="J527" s="211">
        <f>ROUND(I527*H527,2)</f>
        <v>0</v>
      </c>
      <c r="K527" s="207" t="s">
        <v>130</v>
      </c>
      <c r="L527" s="45"/>
      <c r="M527" s="212" t="s">
        <v>19</v>
      </c>
      <c r="N527" s="213" t="s">
        <v>43</v>
      </c>
      <c r="O527" s="85"/>
      <c r="P527" s="214">
        <f>O527*H527</f>
        <v>0</v>
      </c>
      <c r="Q527" s="214">
        <v>0.12095</v>
      </c>
      <c r="R527" s="214">
        <f>Q527*H527</f>
        <v>33.624099999999999</v>
      </c>
      <c r="S527" s="214">
        <v>0</v>
      </c>
      <c r="T527" s="215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16" t="s">
        <v>149</v>
      </c>
      <c r="AT527" s="216" t="s">
        <v>126</v>
      </c>
      <c r="AU527" s="216" t="s">
        <v>82</v>
      </c>
      <c r="AY527" s="18" t="s">
        <v>123</v>
      </c>
      <c r="BE527" s="217">
        <f>IF(N527="základní",J527,0)</f>
        <v>0</v>
      </c>
      <c r="BF527" s="217">
        <f>IF(N527="snížená",J527,0)</f>
        <v>0</v>
      </c>
      <c r="BG527" s="217">
        <f>IF(N527="zákl. přenesená",J527,0)</f>
        <v>0</v>
      </c>
      <c r="BH527" s="217">
        <f>IF(N527="sníž. přenesená",J527,0)</f>
        <v>0</v>
      </c>
      <c r="BI527" s="217">
        <f>IF(N527="nulová",J527,0)</f>
        <v>0</v>
      </c>
      <c r="BJ527" s="18" t="s">
        <v>80</v>
      </c>
      <c r="BK527" s="217">
        <f>ROUND(I527*H527,2)</f>
        <v>0</v>
      </c>
      <c r="BL527" s="18" t="s">
        <v>149</v>
      </c>
      <c r="BM527" s="216" t="s">
        <v>682</v>
      </c>
    </row>
    <row r="528" s="2" customFormat="1">
      <c r="A528" s="39"/>
      <c r="B528" s="40"/>
      <c r="C528" s="41"/>
      <c r="D528" s="218" t="s">
        <v>133</v>
      </c>
      <c r="E528" s="41"/>
      <c r="F528" s="219" t="s">
        <v>683</v>
      </c>
      <c r="G528" s="41"/>
      <c r="H528" s="41"/>
      <c r="I528" s="220"/>
      <c r="J528" s="41"/>
      <c r="K528" s="41"/>
      <c r="L528" s="45"/>
      <c r="M528" s="221"/>
      <c r="N528" s="222"/>
      <c r="O528" s="85"/>
      <c r="P528" s="85"/>
      <c r="Q528" s="85"/>
      <c r="R528" s="85"/>
      <c r="S528" s="85"/>
      <c r="T528" s="86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133</v>
      </c>
      <c r="AU528" s="18" t="s">
        <v>82</v>
      </c>
    </row>
    <row r="529" s="2" customFormat="1">
      <c r="A529" s="39"/>
      <c r="B529" s="40"/>
      <c r="C529" s="41"/>
      <c r="D529" s="223" t="s">
        <v>134</v>
      </c>
      <c r="E529" s="41"/>
      <c r="F529" s="224" t="s">
        <v>684</v>
      </c>
      <c r="G529" s="41"/>
      <c r="H529" s="41"/>
      <c r="I529" s="220"/>
      <c r="J529" s="41"/>
      <c r="K529" s="41"/>
      <c r="L529" s="45"/>
      <c r="M529" s="221"/>
      <c r="N529" s="222"/>
      <c r="O529" s="85"/>
      <c r="P529" s="85"/>
      <c r="Q529" s="85"/>
      <c r="R529" s="85"/>
      <c r="S529" s="85"/>
      <c r="T529" s="86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134</v>
      </c>
      <c r="AU529" s="18" t="s">
        <v>82</v>
      </c>
    </row>
    <row r="530" s="13" customFormat="1">
      <c r="A530" s="13"/>
      <c r="B530" s="225"/>
      <c r="C530" s="226"/>
      <c r="D530" s="218" t="s">
        <v>146</v>
      </c>
      <c r="E530" s="227" t="s">
        <v>19</v>
      </c>
      <c r="F530" s="228" t="s">
        <v>365</v>
      </c>
      <c r="G530" s="226"/>
      <c r="H530" s="227" t="s">
        <v>19</v>
      </c>
      <c r="I530" s="229"/>
      <c r="J530" s="226"/>
      <c r="K530" s="226"/>
      <c r="L530" s="230"/>
      <c r="M530" s="231"/>
      <c r="N530" s="232"/>
      <c r="O530" s="232"/>
      <c r="P530" s="232"/>
      <c r="Q530" s="232"/>
      <c r="R530" s="232"/>
      <c r="S530" s="232"/>
      <c r="T530" s="23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4" t="s">
        <v>146</v>
      </c>
      <c r="AU530" s="234" t="s">
        <v>82</v>
      </c>
      <c r="AV530" s="13" t="s">
        <v>80</v>
      </c>
      <c r="AW530" s="13" t="s">
        <v>33</v>
      </c>
      <c r="AX530" s="13" t="s">
        <v>72</v>
      </c>
      <c r="AY530" s="234" t="s">
        <v>123</v>
      </c>
    </row>
    <row r="531" s="14" customFormat="1">
      <c r="A531" s="14"/>
      <c r="B531" s="235"/>
      <c r="C531" s="236"/>
      <c r="D531" s="218" t="s">
        <v>146</v>
      </c>
      <c r="E531" s="237" t="s">
        <v>19</v>
      </c>
      <c r="F531" s="238" t="s">
        <v>685</v>
      </c>
      <c r="G531" s="236"/>
      <c r="H531" s="239">
        <v>278</v>
      </c>
      <c r="I531" s="240"/>
      <c r="J531" s="236"/>
      <c r="K531" s="236"/>
      <c r="L531" s="241"/>
      <c r="M531" s="242"/>
      <c r="N531" s="243"/>
      <c r="O531" s="243"/>
      <c r="P531" s="243"/>
      <c r="Q531" s="243"/>
      <c r="R531" s="243"/>
      <c r="S531" s="243"/>
      <c r="T531" s="24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5" t="s">
        <v>146</v>
      </c>
      <c r="AU531" s="245" t="s">
        <v>82</v>
      </c>
      <c r="AV531" s="14" t="s">
        <v>82</v>
      </c>
      <c r="AW531" s="14" t="s">
        <v>33</v>
      </c>
      <c r="AX531" s="14" t="s">
        <v>72</v>
      </c>
      <c r="AY531" s="245" t="s">
        <v>123</v>
      </c>
    </row>
    <row r="532" s="15" customFormat="1">
      <c r="A532" s="15"/>
      <c r="B532" s="246"/>
      <c r="C532" s="247"/>
      <c r="D532" s="218" t="s">
        <v>146</v>
      </c>
      <c r="E532" s="248" t="s">
        <v>19</v>
      </c>
      <c r="F532" s="249" t="s">
        <v>148</v>
      </c>
      <c r="G532" s="247"/>
      <c r="H532" s="250">
        <v>278</v>
      </c>
      <c r="I532" s="251"/>
      <c r="J532" s="247"/>
      <c r="K532" s="247"/>
      <c r="L532" s="252"/>
      <c r="M532" s="253"/>
      <c r="N532" s="254"/>
      <c r="O532" s="254"/>
      <c r="P532" s="254"/>
      <c r="Q532" s="254"/>
      <c r="R532" s="254"/>
      <c r="S532" s="254"/>
      <c r="T532" s="255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56" t="s">
        <v>146</v>
      </c>
      <c r="AU532" s="256" t="s">
        <v>82</v>
      </c>
      <c r="AV532" s="15" t="s">
        <v>149</v>
      </c>
      <c r="AW532" s="15" t="s">
        <v>33</v>
      </c>
      <c r="AX532" s="15" t="s">
        <v>80</v>
      </c>
      <c r="AY532" s="256" t="s">
        <v>123</v>
      </c>
    </row>
    <row r="533" s="2" customFormat="1" ht="16.5" customHeight="1">
      <c r="A533" s="39"/>
      <c r="B533" s="40"/>
      <c r="C533" s="261" t="s">
        <v>686</v>
      </c>
      <c r="D533" s="261" t="s">
        <v>375</v>
      </c>
      <c r="E533" s="262" t="s">
        <v>687</v>
      </c>
      <c r="F533" s="263" t="s">
        <v>688</v>
      </c>
      <c r="G533" s="264" t="s">
        <v>261</v>
      </c>
      <c r="H533" s="265">
        <v>291.89999999999998</v>
      </c>
      <c r="I533" s="266"/>
      <c r="J533" s="267">
        <f>ROUND(I533*H533,2)</f>
        <v>0</v>
      </c>
      <c r="K533" s="263" t="s">
        <v>130</v>
      </c>
      <c r="L533" s="268"/>
      <c r="M533" s="269" t="s">
        <v>19</v>
      </c>
      <c r="N533" s="270" t="s">
        <v>43</v>
      </c>
      <c r="O533" s="85"/>
      <c r="P533" s="214">
        <f>O533*H533</f>
        <v>0</v>
      </c>
      <c r="Q533" s="214">
        <v>0.056000000000000001</v>
      </c>
      <c r="R533" s="214">
        <f>Q533*H533</f>
        <v>16.346399999999999</v>
      </c>
      <c r="S533" s="214">
        <v>0</v>
      </c>
      <c r="T533" s="215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16" t="s">
        <v>231</v>
      </c>
      <c r="AT533" s="216" t="s">
        <v>375</v>
      </c>
      <c r="AU533" s="216" t="s">
        <v>82</v>
      </c>
      <c r="AY533" s="18" t="s">
        <v>123</v>
      </c>
      <c r="BE533" s="217">
        <f>IF(N533="základní",J533,0)</f>
        <v>0</v>
      </c>
      <c r="BF533" s="217">
        <f>IF(N533="snížená",J533,0)</f>
        <v>0</v>
      </c>
      <c r="BG533" s="217">
        <f>IF(N533="zákl. přenesená",J533,0)</f>
        <v>0</v>
      </c>
      <c r="BH533" s="217">
        <f>IF(N533="sníž. přenesená",J533,0)</f>
        <v>0</v>
      </c>
      <c r="BI533" s="217">
        <f>IF(N533="nulová",J533,0)</f>
        <v>0</v>
      </c>
      <c r="BJ533" s="18" t="s">
        <v>80</v>
      </c>
      <c r="BK533" s="217">
        <f>ROUND(I533*H533,2)</f>
        <v>0</v>
      </c>
      <c r="BL533" s="18" t="s">
        <v>149</v>
      </c>
      <c r="BM533" s="216" t="s">
        <v>689</v>
      </c>
    </row>
    <row r="534" s="2" customFormat="1">
      <c r="A534" s="39"/>
      <c r="B534" s="40"/>
      <c r="C534" s="41"/>
      <c r="D534" s="218" t="s">
        <v>133</v>
      </c>
      <c r="E534" s="41"/>
      <c r="F534" s="219" t="s">
        <v>688</v>
      </c>
      <c r="G534" s="41"/>
      <c r="H534" s="41"/>
      <c r="I534" s="220"/>
      <c r="J534" s="41"/>
      <c r="K534" s="41"/>
      <c r="L534" s="45"/>
      <c r="M534" s="221"/>
      <c r="N534" s="222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133</v>
      </c>
      <c r="AU534" s="18" t="s">
        <v>82</v>
      </c>
    </row>
    <row r="535" s="14" customFormat="1">
      <c r="A535" s="14"/>
      <c r="B535" s="235"/>
      <c r="C535" s="236"/>
      <c r="D535" s="218" t="s">
        <v>146</v>
      </c>
      <c r="E535" s="237" t="s">
        <v>19</v>
      </c>
      <c r="F535" s="238" t="s">
        <v>690</v>
      </c>
      <c r="G535" s="236"/>
      <c r="H535" s="239">
        <v>291.89999999999998</v>
      </c>
      <c r="I535" s="240"/>
      <c r="J535" s="236"/>
      <c r="K535" s="236"/>
      <c r="L535" s="241"/>
      <c r="M535" s="242"/>
      <c r="N535" s="243"/>
      <c r="O535" s="243"/>
      <c r="P535" s="243"/>
      <c r="Q535" s="243"/>
      <c r="R535" s="243"/>
      <c r="S535" s="243"/>
      <c r="T535" s="24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5" t="s">
        <v>146</v>
      </c>
      <c r="AU535" s="245" t="s">
        <v>82</v>
      </c>
      <c r="AV535" s="14" t="s">
        <v>82</v>
      </c>
      <c r="AW535" s="14" t="s">
        <v>33</v>
      </c>
      <c r="AX535" s="14" t="s">
        <v>72</v>
      </c>
      <c r="AY535" s="245" t="s">
        <v>123</v>
      </c>
    </row>
    <row r="536" s="15" customFormat="1">
      <c r="A536" s="15"/>
      <c r="B536" s="246"/>
      <c r="C536" s="247"/>
      <c r="D536" s="218" t="s">
        <v>146</v>
      </c>
      <c r="E536" s="248" t="s">
        <v>19</v>
      </c>
      <c r="F536" s="249" t="s">
        <v>148</v>
      </c>
      <c r="G536" s="247"/>
      <c r="H536" s="250">
        <v>291.89999999999998</v>
      </c>
      <c r="I536" s="251"/>
      <c r="J536" s="247"/>
      <c r="K536" s="247"/>
      <c r="L536" s="252"/>
      <c r="M536" s="253"/>
      <c r="N536" s="254"/>
      <c r="O536" s="254"/>
      <c r="P536" s="254"/>
      <c r="Q536" s="254"/>
      <c r="R536" s="254"/>
      <c r="S536" s="254"/>
      <c r="T536" s="255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56" t="s">
        <v>146</v>
      </c>
      <c r="AU536" s="256" t="s">
        <v>82</v>
      </c>
      <c r="AV536" s="15" t="s">
        <v>149</v>
      </c>
      <c r="AW536" s="15" t="s">
        <v>33</v>
      </c>
      <c r="AX536" s="15" t="s">
        <v>80</v>
      </c>
      <c r="AY536" s="256" t="s">
        <v>123</v>
      </c>
    </row>
    <row r="537" s="2" customFormat="1" ht="21.75" customHeight="1">
      <c r="A537" s="39"/>
      <c r="B537" s="40"/>
      <c r="C537" s="205" t="s">
        <v>691</v>
      </c>
      <c r="D537" s="205" t="s">
        <v>126</v>
      </c>
      <c r="E537" s="206" t="s">
        <v>692</v>
      </c>
      <c r="F537" s="207" t="s">
        <v>693</v>
      </c>
      <c r="G537" s="208" t="s">
        <v>261</v>
      </c>
      <c r="H537" s="209">
        <v>8.8000000000000007</v>
      </c>
      <c r="I537" s="210"/>
      <c r="J537" s="211">
        <f>ROUND(I537*H537,2)</f>
        <v>0</v>
      </c>
      <c r="K537" s="207" t="s">
        <v>130</v>
      </c>
      <c r="L537" s="45"/>
      <c r="M537" s="212" t="s">
        <v>19</v>
      </c>
      <c r="N537" s="213" t="s">
        <v>43</v>
      </c>
      <c r="O537" s="85"/>
      <c r="P537" s="214">
        <f>O537*H537</f>
        <v>0</v>
      </c>
      <c r="Q537" s="214">
        <v>0.31935999999999998</v>
      </c>
      <c r="R537" s="214">
        <f>Q537*H537</f>
        <v>2.810368</v>
      </c>
      <c r="S537" s="214">
        <v>0</v>
      </c>
      <c r="T537" s="215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16" t="s">
        <v>149</v>
      </c>
      <c r="AT537" s="216" t="s">
        <v>126</v>
      </c>
      <c r="AU537" s="216" t="s">
        <v>82</v>
      </c>
      <c r="AY537" s="18" t="s">
        <v>123</v>
      </c>
      <c r="BE537" s="217">
        <f>IF(N537="základní",J537,0)</f>
        <v>0</v>
      </c>
      <c r="BF537" s="217">
        <f>IF(N537="snížená",J537,0)</f>
        <v>0</v>
      </c>
      <c r="BG537" s="217">
        <f>IF(N537="zákl. přenesená",J537,0)</f>
        <v>0</v>
      </c>
      <c r="BH537" s="217">
        <f>IF(N537="sníž. přenesená",J537,0)</f>
        <v>0</v>
      </c>
      <c r="BI537" s="217">
        <f>IF(N537="nulová",J537,0)</f>
        <v>0</v>
      </c>
      <c r="BJ537" s="18" t="s">
        <v>80</v>
      </c>
      <c r="BK537" s="217">
        <f>ROUND(I537*H537,2)</f>
        <v>0</v>
      </c>
      <c r="BL537" s="18" t="s">
        <v>149</v>
      </c>
      <c r="BM537" s="216" t="s">
        <v>694</v>
      </c>
    </row>
    <row r="538" s="2" customFormat="1">
      <c r="A538" s="39"/>
      <c r="B538" s="40"/>
      <c r="C538" s="41"/>
      <c r="D538" s="218" t="s">
        <v>133</v>
      </c>
      <c r="E538" s="41"/>
      <c r="F538" s="219" t="s">
        <v>695</v>
      </c>
      <c r="G538" s="41"/>
      <c r="H538" s="41"/>
      <c r="I538" s="220"/>
      <c r="J538" s="41"/>
      <c r="K538" s="41"/>
      <c r="L538" s="45"/>
      <c r="M538" s="221"/>
      <c r="N538" s="222"/>
      <c r="O538" s="85"/>
      <c r="P538" s="85"/>
      <c r="Q538" s="85"/>
      <c r="R538" s="85"/>
      <c r="S538" s="85"/>
      <c r="T538" s="86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T538" s="18" t="s">
        <v>133</v>
      </c>
      <c r="AU538" s="18" t="s">
        <v>82</v>
      </c>
    </row>
    <row r="539" s="2" customFormat="1">
      <c r="A539" s="39"/>
      <c r="B539" s="40"/>
      <c r="C539" s="41"/>
      <c r="D539" s="223" t="s">
        <v>134</v>
      </c>
      <c r="E539" s="41"/>
      <c r="F539" s="224" t="s">
        <v>696</v>
      </c>
      <c r="G539" s="41"/>
      <c r="H539" s="41"/>
      <c r="I539" s="220"/>
      <c r="J539" s="41"/>
      <c r="K539" s="41"/>
      <c r="L539" s="45"/>
      <c r="M539" s="221"/>
      <c r="N539" s="222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134</v>
      </c>
      <c r="AU539" s="18" t="s">
        <v>82</v>
      </c>
    </row>
    <row r="540" s="13" customFormat="1">
      <c r="A540" s="13"/>
      <c r="B540" s="225"/>
      <c r="C540" s="226"/>
      <c r="D540" s="218" t="s">
        <v>146</v>
      </c>
      <c r="E540" s="227" t="s">
        <v>19</v>
      </c>
      <c r="F540" s="228" t="s">
        <v>365</v>
      </c>
      <c r="G540" s="226"/>
      <c r="H540" s="227" t="s">
        <v>19</v>
      </c>
      <c r="I540" s="229"/>
      <c r="J540" s="226"/>
      <c r="K540" s="226"/>
      <c r="L540" s="230"/>
      <c r="M540" s="231"/>
      <c r="N540" s="232"/>
      <c r="O540" s="232"/>
      <c r="P540" s="232"/>
      <c r="Q540" s="232"/>
      <c r="R540" s="232"/>
      <c r="S540" s="232"/>
      <c r="T540" s="23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4" t="s">
        <v>146</v>
      </c>
      <c r="AU540" s="234" t="s">
        <v>82</v>
      </c>
      <c r="AV540" s="13" t="s">
        <v>80</v>
      </c>
      <c r="AW540" s="13" t="s">
        <v>33</v>
      </c>
      <c r="AX540" s="13" t="s">
        <v>72</v>
      </c>
      <c r="AY540" s="234" t="s">
        <v>123</v>
      </c>
    </row>
    <row r="541" s="14" customFormat="1">
      <c r="A541" s="14"/>
      <c r="B541" s="235"/>
      <c r="C541" s="236"/>
      <c r="D541" s="218" t="s">
        <v>146</v>
      </c>
      <c r="E541" s="237" t="s">
        <v>19</v>
      </c>
      <c r="F541" s="238" t="s">
        <v>697</v>
      </c>
      <c r="G541" s="236"/>
      <c r="H541" s="239">
        <v>8.8000000000000007</v>
      </c>
      <c r="I541" s="240"/>
      <c r="J541" s="236"/>
      <c r="K541" s="236"/>
      <c r="L541" s="241"/>
      <c r="M541" s="242"/>
      <c r="N541" s="243"/>
      <c r="O541" s="243"/>
      <c r="P541" s="243"/>
      <c r="Q541" s="243"/>
      <c r="R541" s="243"/>
      <c r="S541" s="243"/>
      <c r="T541" s="24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45" t="s">
        <v>146</v>
      </c>
      <c r="AU541" s="245" t="s">
        <v>82</v>
      </c>
      <c r="AV541" s="14" t="s">
        <v>82</v>
      </c>
      <c r="AW541" s="14" t="s">
        <v>33</v>
      </c>
      <c r="AX541" s="14" t="s">
        <v>72</v>
      </c>
      <c r="AY541" s="245" t="s">
        <v>123</v>
      </c>
    </row>
    <row r="542" s="15" customFormat="1">
      <c r="A542" s="15"/>
      <c r="B542" s="246"/>
      <c r="C542" s="247"/>
      <c r="D542" s="218" t="s">
        <v>146</v>
      </c>
      <c r="E542" s="248" t="s">
        <v>19</v>
      </c>
      <c r="F542" s="249" t="s">
        <v>148</v>
      </c>
      <c r="G542" s="247"/>
      <c r="H542" s="250">
        <v>8.8000000000000007</v>
      </c>
      <c r="I542" s="251"/>
      <c r="J542" s="247"/>
      <c r="K542" s="247"/>
      <c r="L542" s="252"/>
      <c r="M542" s="253"/>
      <c r="N542" s="254"/>
      <c r="O542" s="254"/>
      <c r="P542" s="254"/>
      <c r="Q542" s="254"/>
      <c r="R542" s="254"/>
      <c r="S542" s="254"/>
      <c r="T542" s="255"/>
      <c r="U542" s="15"/>
      <c r="V542" s="15"/>
      <c r="W542" s="15"/>
      <c r="X542" s="15"/>
      <c r="Y542" s="15"/>
      <c r="Z542" s="15"/>
      <c r="AA542" s="15"/>
      <c r="AB542" s="15"/>
      <c r="AC542" s="15"/>
      <c r="AD542" s="15"/>
      <c r="AE542" s="15"/>
      <c r="AT542" s="256" t="s">
        <v>146</v>
      </c>
      <c r="AU542" s="256" t="s">
        <v>82</v>
      </c>
      <c r="AV542" s="15" t="s">
        <v>149</v>
      </c>
      <c r="AW542" s="15" t="s">
        <v>33</v>
      </c>
      <c r="AX542" s="15" t="s">
        <v>80</v>
      </c>
      <c r="AY542" s="256" t="s">
        <v>123</v>
      </c>
    </row>
    <row r="543" s="2" customFormat="1" ht="16.5" customHeight="1">
      <c r="A543" s="39"/>
      <c r="B543" s="40"/>
      <c r="C543" s="261" t="s">
        <v>698</v>
      </c>
      <c r="D543" s="261" t="s">
        <v>375</v>
      </c>
      <c r="E543" s="262" t="s">
        <v>699</v>
      </c>
      <c r="F543" s="263" t="s">
        <v>700</v>
      </c>
      <c r="G543" s="264" t="s">
        <v>261</v>
      </c>
      <c r="H543" s="265">
        <v>2.1000000000000001</v>
      </c>
      <c r="I543" s="266"/>
      <c r="J543" s="267">
        <f>ROUND(I543*H543,2)</f>
        <v>0</v>
      </c>
      <c r="K543" s="263" t="s">
        <v>130</v>
      </c>
      <c r="L543" s="268"/>
      <c r="M543" s="269" t="s">
        <v>19</v>
      </c>
      <c r="N543" s="270" t="s">
        <v>43</v>
      </c>
      <c r="O543" s="85"/>
      <c r="P543" s="214">
        <f>O543*H543</f>
        <v>0</v>
      </c>
      <c r="Q543" s="214">
        <v>0.093509999999999996</v>
      </c>
      <c r="R543" s="214">
        <f>Q543*H543</f>
        <v>0.19637099999999999</v>
      </c>
      <c r="S543" s="214">
        <v>0</v>
      </c>
      <c r="T543" s="215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16" t="s">
        <v>231</v>
      </c>
      <c r="AT543" s="216" t="s">
        <v>375</v>
      </c>
      <c r="AU543" s="216" t="s">
        <v>82</v>
      </c>
      <c r="AY543" s="18" t="s">
        <v>123</v>
      </c>
      <c r="BE543" s="217">
        <f>IF(N543="základní",J543,0)</f>
        <v>0</v>
      </c>
      <c r="BF543" s="217">
        <f>IF(N543="snížená",J543,0)</f>
        <v>0</v>
      </c>
      <c r="BG543" s="217">
        <f>IF(N543="zákl. přenesená",J543,0)</f>
        <v>0</v>
      </c>
      <c r="BH543" s="217">
        <f>IF(N543="sníž. přenesená",J543,0)</f>
        <v>0</v>
      </c>
      <c r="BI543" s="217">
        <f>IF(N543="nulová",J543,0)</f>
        <v>0</v>
      </c>
      <c r="BJ543" s="18" t="s">
        <v>80</v>
      </c>
      <c r="BK543" s="217">
        <f>ROUND(I543*H543,2)</f>
        <v>0</v>
      </c>
      <c r="BL543" s="18" t="s">
        <v>149</v>
      </c>
      <c r="BM543" s="216" t="s">
        <v>701</v>
      </c>
    </row>
    <row r="544" s="2" customFormat="1">
      <c r="A544" s="39"/>
      <c r="B544" s="40"/>
      <c r="C544" s="41"/>
      <c r="D544" s="218" t="s">
        <v>133</v>
      </c>
      <c r="E544" s="41"/>
      <c r="F544" s="219" t="s">
        <v>700</v>
      </c>
      <c r="G544" s="41"/>
      <c r="H544" s="41"/>
      <c r="I544" s="220"/>
      <c r="J544" s="41"/>
      <c r="K544" s="41"/>
      <c r="L544" s="45"/>
      <c r="M544" s="221"/>
      <c r="N544" s="222"/>
      <c r="O544" s="85"/>
      <c r="P544" s="85"/>
      <c r="Q544" s="85"/>
      <c r="R544" s="85"/>
      <c r="S544" s="85"/>
      <c r="T544" s="86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133</v>
      </c>
      <c r="AU544" s="18" t="s">
        <v>82</v>
      </c>
    </row>
    <row r="545" s="14" customFormat="1">
      <c r="A545" s="14"/>
      <c r="B545" s="235"/>
      <c r="C545" s="236"/>
      <c r="D545" s="218" t="s">
        <v>146</v>
      </c>
      <c r="E545" s="237" t="s">
        <v>19</v>
      </c>
      <c r="F545" s="238" t="s">
        <v>702</v>
      </c>
      <c r="G545" s="236"/>
      <c r="H545" s="239">
        <v>2.1000000000000001</v>
      </c>
      <c r="I545" s="240"/>
      <c r="J545" s="236"/>
      <c r="K545" s="236"/>
      <c r="L545" s="241"/>
      <c r="M545" s="242"/>
      <c r="N545" s="243"/>
      <c r="O545" s="243"/>
      <c r="P545" s="243"/>
      <c r="Q545" s="243"/>
      <c r="R545" s="243"/>
      <c r="S545" s="243"/>
      <c r="T545" s="244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5" t="s">
        <v>146</v>
      </c>
      <c r="AU545" s="245" t="s">
        <v>82</v>
      </c>
      <c r="AV545" s="14" t="s">
        <v>82</v>
      </c>
      <c r="AW545" s="14" t="s">
        <v>33</v>
      </c>
      <c r="AX545" s="14" t="s">
        <v>72</v>
      </c>
      <c r="AY545" s="245" t="s">
        <v>123</v>
      </c>
    </row>
    <row r="546" s="15" customFormat="1">
      <c r="A546" s="15"/>
      <c r="B546" s="246"/>
      <c r="C546" s="247"/>
      <c r="D546" s="218" t="s">
        <v>146</v>
      </c>
      <c r="E546" s="248" t="s">
        <v>19</v>
      </c>
      <c r="F546" s="249" t="s">
        <v>148</v>
      </c>
      <c r="G546" s="247"/>
      <c r="H546" s="250">
        <v>2.1000000000000001</v>
      </c>
      <c r="I546" s="251"/>
      <c r="J546" s="247"/>
      <c r="K546" s="247"/>
      <c r="L546" s="252"/>
      <c r="M546" s="253"/>
      <c r="N546" s="254"/>
      <c r="O546" s="254"/>
      <c r="P546" s="254"/>
      <c r="Q546" s="254"/>
      <c r="R546" s="254"/>
      <c r="S546" s="254"/>
      <c r="T546" s="255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56" t="s">
        <v>146</v>
      </c>
      <c r="AU546" s="256" t="s">
        <v>82</v>
      </c>
      <c r="AV546" s="15" t="s">
        <v>149</v>
      </c>
      <c r="AW546" s="15" t="s">
        <v>33</v>
      </c>
      <c r="AX546" s="15" t="s">
        <v>80</v>
      </c>
      <c r="AY546" s="256" t="s">
        <v>123</v>
      </c>
    </row>
    <row r="547" s="2" customFormat="1" ht="16.5" customHeight="1">
      <c r="A547" s="39"/>
      <c r="B547" s="40"/>
      <c r="C547" s="261" t="s">
        <v>703</v>
      </c>
      <c r="D547" s="261" t="s">
        <v>375</v>
      </c>
      <c r="E547" s="262" t="s">
        <v>704</v>
      </c>
      <c r="F547" s="263" t="s">
        <v>705</v>
      </c>
      <c r="G547" s="264" t="s">
        <v>261</v>
      </c>
      <c r="H547" s="265">
        <v>9.4499999999999993</v>
      </c>
      <c r="I547" s="266"/>
      <c r="J547" s="267">
        <f>ROUND(I547*H547,2)</f>
        <v>0</v>
      </c>
      <c r="K547" s="263" t="s">
        <v>130</v>
      </c>
      <c r="L547" s="268"/>
      <c r="M547" s="269" t="s">
        <v>19</v>
      </c>
      <c r="N547" s="270" t="s">
        <v>43</v>
      </c>
      <c r="O547" s="85"/>
      <c r="P547" s="214">
        <f>O547*H547</f>
        <v>0</v>
      </c>
      <c r="Q547" s="214">
        <v>0.076340000000000005</v>
      </c>
      <c r="R547" s="214">
        <f>Q547*H547</f>
        <v>0.72141299999999997</v>
      </c>
      <c r="S547" s="214">
        <v>0</v>
      </c>
      <c r="T547" s="215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16" t="s">
        <v>231</v>
      </c>
      <c r="AT547" s="216" t="s">
        <v>375</v>
      </c>
      <c r="AU547" s="216" t="s">
        <v>82</v>
      </c>
      <c r="AY547" s="18" t="s">
        <v>123</v>
      </c>
      <c r="BE547" s="217">
        <f>IF(N547="základní",J547,0)</f>
        <v>0</v>
      </c>
      <c r="BF547" s="217">
        <f>IF(N547="snížená",J547,0)</f>
        <v>0</v>
      </c>
      <c r="BG547" s="217">
        <f>IF(N547="zákl. přenesená",J547,0)</f>
        <v>0</v>
      </c>
      <c r="BH547" s="217">
        <f>IF(N547="sníž. přenesená",J547,0)</f>
        <v>0</v>
      </c>
      <c r="BI547" s="217">
        <f>IF(N547="nulová",J547,0)</f>
        <v>0</v>
      </c>
      <c r="BJ547" s="18" t="s">
        <v>80</v>
      </c>
      <c r="BK547" s="217">
        <f>ROUND(I547*H547,2)</f>
        <v>0</v>
      </c>
      <c r="BL547" s="18" t="s">
        <v>149</v>
      </c>
      <c r="BM547" s="216" t="s">
        <v>706</v>
      </c>
    </row>
    <row r="548" s="2" customFormat="1">
      <c r="A548" s="39"/>
      <c r="B548" s="40"/>
      <c r="C548" s="41"/>
      <c r="D548" s="218" t="s">
        <v>133</v>
      </c>
      <c r="E548" s="41"/>
      <c r="F548" s="219" t="s">
        <v>705</v>
      </c>
      <c r="G548" s="41"/>
      <c r="H548" s="41"/>
      <c r="I548" s="220"/>
      <c r="J548" s="41"/>
      <c r="K548" s="41"/>
      <c r="L548" s="45"/>
      <c r="M548" s="221"/>
      <c r="N548" s="222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133</v>
      </c>
      <c r="AU548" s="18" t="s">
        <v>82</v>
      </c>
    </row>
    <row r="549" s="14" customFormat="1">
      <c r="A549" s="14"/>
      <c r="B549" s="235"/>
      <c r="C549" s="236"/>
      <c r="D549" s="218" t="s">
        <v>146</v>
      </c>
      <c r="E549" s="237" t="s">
        <v>19</v>
      </c>
      <c r="F549" s="238" t="s">
        <v>707</v>
      </c>
      <c r="G549" s="236"/>
      <c r="H549" s="239">
        <v>9.4499999999999993</v>
      </c>
      <c r="I549" s="240"/>
      <c r="J549" s="236"/>
      <c r="K549" s="236"/>
      <c r="L549" s="241"/>
      <c r="M549" s="242"/>
      <c r="N549" s="243"/>
      <c r="O549" s="243"/>
      <c r="P549" s="243"/>
      <c r="Q549" s="243"/>
      <c r="R549" s="243"/>
      <c r="S549" s="243"/>
      <c r="T549" s="24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5" t="s">
        <v>146</v>
      </c>
      <c r="AU549" s="245" t="s">
        <v>82</v>
      </c>
      <c r="AV549" s="14" t="s">
        <v>82</v>
      </c>
      <c r="AW549" s="14" t="s">
        <v>33</v>
      </c>
      <c r="AX549" s="14" t="s">
        <v>72</v>
      </c>
      <c r="AY549" s="245" t="s">
        <v>123</v>
      </c>
    </row>
    <row r="550" s="15" customFormat="1">
      <c r="A550" s="15"/>
      <c r="B550" s="246"/>
      <c r="C550" s="247"/>
      <c r="D550" s="218" t="s">
        <v>146</v>
      </c>
      <c r="E550" s="248" t="s">
        <v>19</v>
      </c>
      <c r="F550" s="249" t="s">
        <v>148</v>
      </c>
      <c r="G550" s="247"/>
      <c r="H550" s="250">
        <v>9.4499999999999993</v>
      </c>
      <c r="I550" s="251"/>
      <c r="J550" s="247"/>
      <c r="K550" s="247"/>
      <c r="L550" s="252"/>
      <c r="M550" s="253"/>
      <c r="N550" s="254"/>
      <c r="O550" s="254"/>
      <c r="P550" s="254"/>
      <c r="Q550" s="254"/>
      <c r="R550" s="254"/>
      <c r="S550" s="254"/>
      <c r="T550" s="255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56" t="s">
        <v>146</v>
      </c>
      <c r="AU550" s="256" t="s">
        <v>82</v>
      </c>
      <c r="AV550" s="15" t="s">
        <v>149</v>
      </c>
      <c r="AW550" s="15" t="s">
        <v>33</v>
      </c>
      <c r="AX550" s="15" t="s">
        <v>80</v>
      </c>
      <c r="AY550" s="256" t="s">
        <v>123</v>
      </c>
    </row>
    <row r="551" s="2" customFormat="1" ht="16.5" customHeight="1">
      <c r="A551" s="39"/>
      <c r="B551" s="40"/>
      <c r="C551" s="205" t="s">
        <v>708</v>
      </c>
      <c r="D551" s="205" t="s">
        <v>126</v>
      </c>
      <c r="E551" s="206" t="s">
        <v>709</v>
      </c>
      <c r="F551" s="207" t="s">
        <v>710</v>
      </c>
      <c r="G551" s="208" t="s">
        <v>423</v>
      </c>
      <c r="H551" s="209">
        <v>8</v>
      </c>
      <c r="I551" s="210"/>
      <c r="J551" s="211">
        <f>ROUND(I551*H551,2)</f>
        <v>0</v>
      </c>
      <c r="K551" s="207" t="s">
        <v>19</v>
      </c>
      <c r="L551" s="45"/>
      <c r="M551" s="212" t="s">
        <v>19</v>
      </c>
      <c r="N551" s="213" t="s">
        <v>43</v>
      </c>
      <c r="O551" s="85"/>
      <c r="P551" s="214">
        <f>O551*H551</f>
        <v>0</v>
      </c>
      <c r="Q551" s="214">
        <v>0</v>
      </c>
      <c r="R551" s="214">
        <f>Q551*H551</f>
        <v>0</v>
      </c>
      <c r="S551" s="214">
        <v>0</v>
      </c>
      <c r="T551" s="215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16" t="s">
        <v>149</v>
      </c>
      <c r="AT551" s="216" t="s">
        <v>126</v>
      </c>
      <c r="AU551" s="216" t="s">
        <v>82</v>
      </c>
      <c r="AY551" s="18" t="s">
        <v>123</v>
      </c>
      <c r="BE551" s="217">
        <f>IF(N551="základní",J551,0)</f>
        <v>0</v>
      </c>
      <c r="BF551" s="217">
        <f>IF(N551="snížená",J551,0)</f>
        <v>0</v>
      </c>
      <c r="BG551" s="217">
        <f>IF(N551="zákl. přenesená",J551,0)</f>
        <v>0</v>
      </c>
      <c r="BH551" s="217">
        <f>IF(N551="sníž. přenesená",J551,0)</f>
        <v>0</v>
      </c>
      <c r="BI551" s="217">
        <f>IF(N551="nulová",J551,0)</f>
        <v>0</v>
      </c>
      <c r="BJ551" s="18" t="s">
        <v>80</v>
      </c>
      <c r="BK551" s="217">
        <f>ROUND(I551*H551,2)</f>
        <v>0</v>
      </c>
      <c r="BL551" s="18" t="s">
        <v>149</v>
      </c>
      <c r="BM551" s="216" t="s">
        <v>711</v>
      </c>
    </row>
    <row r="552" s="2" customFormat="1">
      <c r="A552" s="39"/>
      <c r="B552" s="40"/>
      <c r="C552" s="41"/>
      <c r="D552" s="218" t="s">
        <v>133</v>
      </c>
      <c r="E552" s="41"/>
      <c r="F552" s="219" t="s">
        <v>710</v>
      </c>
      <c r="G552" s="41"/>
      <c r="H552" s="41"/>
      <c r="I552" s="220"/>
      <c r="J552" s="41"/>
      <c r="K552" s="41"/>
      <c r="L552" s="45"/>
      <c r="M552" s="221"/>
      <c r="N552" s="222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133</v>
      </c>
      <c r="AU552" s="18" t="s">
        <v>82</v>
      </c>
    </row>
    <row r="553" s="13" customFormat="1">
      <c r="A553" s="13"/>
      <c r="B553" s="225"/>
      <c r="C553" s="226"/>
      <c r="D553" s="218" t="s">
        <v>146</v>
      </c>
      <c r="E553" s="227" t="s">
        <v>19</v>
      </c>
      <c r="F553" s="228" t="s">
        <v>365</v>
      </c>
      <c r="G553" s="226"/>
      <c r="H553" s="227" t="s">
        <v>19</v>
      </c>
      <c r="I553" s="229"/>
      <c r="J553" s="226"/>
      <c r="K553" s="226"/>
      <c r="L553" s="230"/>
      <c r="M553" s="231"/>
      <c r="N553" s="232"/>
      <c r="O553" s="232"/>
      <c r="P553" s="232"/>
      <c r="Q553" s="232"/>
      <c r="R553" s="232"/>
      <c r="S553" s="232"/>
      <c r="T553" s="23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34" t="s">
        <v>146</v>
      </c>
      <c r="AU553" s="234" t="s">
        <v>82</v>
      </c>
      <c r="AV553" s="13" t="s">
        <v>80</v>
      </c>
      <c r="AW553" s="13" t="s">
        <v>33</v>
      </c>
      <c r="AX553" s="13" t="s">
        <v>72</v>
      </c>
      <c r="AY553" s="234" t="s">
        <v>123</v>
      </c>
    </row>
    <row r="554" s="14" customFormat="1">
      <c r="A554" s="14"/>
      <c r="B554" s="235"/>
      <c r="C554" s="236"/>
      <c r="D554" s="218" t="s">
        <v>146</v>
      </c>
      <c r="E554" s="237" t="s">
        <v>19</v>
      </c>
      <c r="F554" s="238" t="s">
        <v>712</v>
      </c>
      <c r="G554" s="236"/>
      <c r="H554" s="239">
        <v>8</v>
      </c>
      <c r="I554" s="240"/>
      <c r="J554" s="236"/>
      <c r="K554" s="236"/>
      <c r="L554" s="241"/>
      <c r="M554" s="242"/>
      <c r="N554" s="243"/>
      <c r="O554" s="243"/>
      <c r="P554" s="243"/>
      <c r="Q554" s="243"/>
      <c r="R554" s="243"/>
      <c r="S554" s="243"/>
      <c r="T554" s="24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5" t="s">
        <v>146</v>
      </c>
      <c r="AU554" s="245" t="s">
        <v>82</v>
      </c>
      <c r="AV554" s="14" t="s">
        <v>82</v>
      </c>
      <c r="AW554" s="14" t="s">
        <v>33</v>
      </c>
      <c r="AX554" s="14" t="s">
        <v>72</v>
      </c>
      <c r="AY554" s="245" t="s">
        <v>123</v>
      </c>
    </row>
    <row r="555" s="15" customFormat="1">
      <c r="A555" s="15"/>
      <c r="B555" s="246"/>
      <c r="C555" s="247"/>
      <c r="D555" s="218" t="s">
        <v>146</v>
      </c>
      <c r="E555" s="248" t="s">
        <v>19</v>
      </c>
      <c r="F555" s="249" t="s">
        <v>148</v>
      </c>
      <c r="G555" s="247"/>
      <c r="H555" s="250">
        <v>8</v>
      </c>
      <c r="I555" s="251"/>
      <c r="J555" s="247"/>
      <c r="K555" s="247"/>
      <c r="L555" s="252"/>
      <c r="M555" s="253"/>
      <c r="N555" s="254"/>
      <c r="O555" s="254"/>
      <c r="P555" s="254"/>
      <c r="Q555" s="254"/>
      <c r="R555" s="254"/>
      <c r="S555" s="254"/>
      <c r="T555" s="255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56" t="s">
        <v>146</v>
      </c>
      <c r="AU555" s="256" t="s">
        <v>82</v>
      </c>
      <c r="AV555" s="15" t="s">
        <v>149</v>
      </c>
      <c r="AW555" s="15" t="s">
        <v>33</v>
      </c>
      <c r="AX555" s="15" t="s">
        <v>80</v>
      </c>
      <c r="AY555" s="256" t="s">
        <v>123</v>
      </c>
    </row>
    <row r="556" s="2" customFormat="1" ht="16.5" customHeight="1">
      <c r="A556" s="39"/>
      <c r="B556" s="40"/>
      <c r="C556" s="205" t="s">
        <v>713</v>
      </c>
      <c r="D556" s="205" t="s">
        <v>126</v>
      </c>
      <c r="E556" s="206" t="s">
        <v>714</v>
      </c>
      <c r="F556" s="207" t="s">
        <v>715</v>
      </c>
      <c r="G556" s="208" t="s">
        <v>261</v>
      </c>
      <c r="H556" s="209">
        <v>76</v>
      </c>
      <c r="I556" s="210"/>
      <c r="J556" s="211">
        <f>ROUND(I556*H556,2)</f>
        <v>0</v>
      </c>
      <c r="K556" s="207" t="s">
        <v>130</v>
      </c>
      <c r="L556" s="45"/>
      <c r="M556" s="212" t="s">
        <v>19</v>
      </c>
      <c r="N556" s="213" t="s">
        <v>43</v>
      </c>
      <c r="O556" s="85"/>
      <c r="P556" s="214">
        <f>O556*H556</f>
        <v>0</v>
      </c>
      <c r="Q556" s="214">
        <v>0.1295</v>
      </c>
      <c r="R556" s="214">
        <f>Q556*H556</f>
        <v>9.8420000000000005</v>
      </c>
      <c r="S556" s="214">
        <v>0</v>
      </c>
      <c r="T556" s="215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16" t="s">
        <v>149</v>
      </c>
      <c r="AT556" s="216" t="s">
        <v>126</v>
      </c>
      <c r="AU556" s="216" t="s">
        <v>82</v>
      </c>
      <c r="AY556" s="18" t="s">
        <v>123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18" t="s">
        <v>80</v>
      </c>
      <c r="BK556" s="217">
        <f>ROUND(I556*H556,2)</f>
        <v>0</v>
      </c>
      <c r="BL556" s="18" t="s">
        <v>149</v>
      </c>
      <c r="BM556" s="216" t="s">
        <v>716</v>
      </c>
    </row>
    <row r="557" s="2" customFormat="1">
      <c r="A557" s="39"/>
      <c r="B557" s="40"/>
      <c r="C557" s="41"/>
      <c r="D557" s="218" t="s">
        <v>133</v>
      </c>
      <c r="E557" s="41"/>
      <c r="F557" s="219" t="s">
        <v>717</v>
      </c>
      <c r="G557" s="41"/>
      <c r="H557" s="41"/>
      <c r="I557" s="220"/>
      <c r="J557" s="41"/>
      <c r="K557" s="41"/>
      <c r="L557" s="45"/>
      <c r="M557" s="221"/>
      <c r="N557" s="222"/>
      <c r="O557" s="85"/>
      <c r="P557" s="85"/>
      <c r="Q557" s="85"/>
      <c r="R557" s="85"/>
      <c r="S557" s="85"/>
      <c r="T557" s="86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133</v>
      </c>
      <c r="AU557" s="18" t="s">
        <v>82</v>
      </c>
    </row>
    <row r="558" s="2" customFormat="1">
      <c r="A558" s="39"/>
      <c r="B558" s="40"/>
      <c r="C558" s="41"/>
      <c r="D558" s="223" t="s">
        <v>134</v>
      </c>
      <c r="E558" s="41"/>
      <c r="F558" s="224" t="s">
        <v>718</v>
      </c>
      <c r="G558" s="41"/>
      <c r="H558" s="41"/>
      <c r="I558" s="220"/>
      <c r="J558" s="41"/>
      <c r="K558" s="41"/>
      <c r="L558" s="45"/>
      <c r="M558" s="221"/>
      <c r="N558" s="222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134</v>
      </c>
      <c r="AU558" s="18" t="s">
        <v>82</v>
      </c>
    </row>
    <row r="559" s="13" customFormat="1">
      <c r="A559" s="13"/>
      <c r="B559" s="225"/>
      <c r="C559" s="226"/>
      <c r="D559" s="218" t="s">
        <v>146</v>
      </c>
      <c r="E559" s="227" t="s">
        <v>19</v>
      </c>
      <c r="F559" s="228" t="s">
        <v>365</v>
      </c>
      <c r="G559" s="226"/>
      <c r="H559" s="227" t="s">
        <v>19</v>
      </c>
      <c r="I559" s="229"/>
      <c r="J559" s="226"/>
      <c r="K559" s="226"/>
      <c r="L559" s="230"/>
      <c r="M559" s="231"/>
      <c r="N559" s="232"/>
      <c r="O559" s="232"/>
      <c r="P559" s="232"/>
      <c r="Q559" s="232"/>
      <c r="R559" s="232"/>
      <c r="S559" s="232"/>
      <c r="T559" s="23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4" t="s">
        <v>146</v>
      </c>
      <c r="AU559" s="234" t="s">
        <v>82</v>
      </c>
      <c r="AV559" s="13" t="s">
        <v>80</v>
      </c>
      <c r="AW559" s="13" t="s">
        <v>33</v>
      </c>
      <c r="AX559" s="13" t="s">
        <v>72</v>
      </c>
      <c r="AY559" s="234" t="s">
        <v>123</v>
      </c>
    </row>
    <row r="560" s="14" customFormat="1">
      <c r="A560" s="14"/>
      <c r="B560" s="235"/>
      <c r="C560" s="236"/>
      <c r="D560" s="218" t="s">
        <v>146</v>
      </c>
      <c r="E560" s="237" t="s">
        <v>19</v>
      </c>
      <c r="F560" s="238" t="s">
        <v>719</v>
      </c>
      <c r="G560" s="236"/>
      <c r="H560" s="239">
        <v>76</v>
      </c>
      <c r="I560" s="240"/>
      <c r="J560" s="236"/>
      <c r="K560" s="236"/>
      <c r="L560" s="241"/>
      <c r="M560" s="242"/>
      <c r="N560" s="243"/>
      <c r="O560" s="243"/>
      <c r="P560" s="243"/>
      <c r="Q560" s="243"/>
      <c r="R560" s="243"/>
      <c r="S560" s="243"/>
      <c r="T560" s="244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5" t="s">
        <v>146</v>
      </c>
      <c r="AU560" s="245" t="s">
        <v>82</v>
      </c>
      <c r="AV560" s="14" t="s">
        <v>82</v>
      </c>
      <c r="AW560" s="14" t="s">
        <v>33</v>
      </c>
      <c r="AX560" s="14" t="s">
        <v>72</v>
      </c>
      <c r="AY560" s="245" t="s">
        <v>123</v>
      </c>
    </row>
    <row r="561" s="15" customFormat="1">
      <c r="A561" s="15"/>
      <c r="B561" s="246"/>
      <c r="C561" s="247"/>
      <c r="D561" s="218" t="s">
        <v>146</v>
      </c>
      <c r="E561" s="248" t="s">
        <v>19</v>
      </c>
      <c r="F561" s="249" t="s">
        <v>148</v>
      </c>
      <c r="G561" s="247"/>
      <c r="H561" s="250">
        <v>76</v>
      </c>
      <c r="I561" s="251"/>
      <c r="J561" s="247"/>
      <c r="K561" s="247"/>
      <c r="L561" s="252"/>
      <c r="M561" s="253"/>
      <c r="N561" s="254"/>
      <c r="O561" s="254"/>
      <c r="P561" s="254"/>
      <c r="Q561" s="254"/>
      <c r="R561" s="254"/>
      <c r="S561" s="254"/>
      <c r="T561" s="255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56" t="s">
        <v>146</v>
      </c>
      <c r="AU561" s="256" t="s">
        <v>82</v>
      </c>
      <c r="AV561" s="15" t="s">
        <v>149</v>
      </c>
      <c r="AW561" s="15" t="s">
        <v>33</v>
      </c>
      <c r="AX561" s="15" t="s">
        <v>80</v>
      </c>
      <c r="AY561" s="256" t="s">
        <v>123</v>
      </c>
    </row>
    <row r="562" s="2" customFormat="1" ht="16.5" customHeight="1">
      <c r="A562" s="39"/>
      <c r="B562" s="40"/>
      <c r="C562" s="261" t="s">
        <v>720</v>
      </c>
      <c r="D562" s="261" t="s">
        <v>375</v>
      </c>
      <c r="E562" s="262" t="s">
        <v>721</v>
      </c>
      <c r="F562" s="263" t="s">
        <v>722</v>
      </c>
      <c r="G562" s="264" t="s">
        <v>261</v>
      </c>
      <c r="H562" s="265">
        <v>168</v>
      </c>
      <c r="I562" s="266"/>
      <c r="J562" s="267">
        <f>ROUND(I562*H562,2)</f>
        <v>0</v>
      </c>
      <c r="K562" s="263" t="s">
        <v>130</v>
      </c>
      <c r="L562" s="268"/>
      <c r="M562" s="269" t="s">
        <v>19</v>
      </c>
      <c r="N562" s="270" t="s">
        <v>43</v>
      </c>
      <c r="O562" s="85"/>
      <c r="P562" s="214">
        <f>O562*H562</f>
        <v>0</v>
      </c>
      <c r="Q562" s="214">
        <v>0.0258</v>
      </c>
      <c r="R562" s="214">
        <f>Q562*H562</f>
        <v>4.3343999999999996</v>
      </c>
      <c r="S562" s="214">
        <v>0</v>
      </c>
      <c r="T562" s="215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16" t="s">
        <v>231</v>
      </c>
      <c r="AT562" s="216" t="s">
        <v>375</v>
      </c>
      <c r="AU562" s="216" t="s">
        <v>82</v>
      </c>
      <c r="AY562" s="18" t="s">
        <v>123</v>
      </c>
      <c r="BE562" s="217">
        <f>IF(N562="základní",J562,0)</f>
        <v>0</v>
      </c>
      <c r="BF562" s="217">
        <f>IF(N562="snížená",J562,0)</f>
        <v>0</v>
      </c>
      <c r="BG562" s="217">
        <f>IF(N562="zákl. přenesená",J562,0)</f>
        <v>0</v>
      </c>
      <c r="BH562" s="217">
        <f>IF(N562="sníž. přenesená",J562,0)</f>
        <v>0</v>
      </c>
      <c r="BI562" s="217">
        <f>IF(N562="nulová",J562,0)</f>
        <v>0</v>
      </c>
      <c r="BJ562" s="18" t="s">
        <v>80</v>
      </c>
      <c r="BK562" s="217">
        <f>ROUND(I562*H562,2)</f>
        <v>0</v>
      </c>
      <c r="BL562" s="18" t="s">
        <v>149</v>
      </c>
      <c r="BM562" s="216" t="s">
        <v>723</v>
      </c>
    </row>
    <row r="563" s="2" customFormat="1">
      <c r="A563" s="39"/>
      <c r="B563" s="40"/>
      <c r="C563" s="41"/>
      <c r="D563" s="218" t="s">
        <v>133</v>
      </c>
      <c r="E563" s="41"/>
      <c r="F563" s="219" t="s">
        <v>722</v>
      </c>
      <c r="G563" s="41"/>
      <c r="H563" s="41"/>
      <c r="I563" s="220"/>
      <c r="J563" s="41"/>
      <c r="K563" s="41"/>
      <c r="L563" s="45"/>
      <c r="M563" s="221"/>
      <c r="N563" s="222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133</v>
      </c>
      <c r="AU563" s="18" t="s">
        <v>82</v>
      </c>
    </row>
    <row r="564" s="14" customFormat="1">
      <c r="A564" s="14"/>
      <c r="B564" s="235"/>
      <c r="C564" s="236"/>
      <c r="D564" s="218" t="s">
        <v>146</v>
      </c>
      <c r="E564" s="237" t="s">
        <v>19</v>
      </c>
      <c r="F564" s="238" t="s">
        <v>724</v>
      </c>
      <c r="G564" s="236"/>
      <c r="H564" s="239">
        <v>168</v>
      </c>
      <c r="I564" s="240"/>
      <c r="J564" s="236"/>
      <c r="K564" s="236"/>
      <c r="L564" s="241"/>
      <c r="M564" s="242"/>
      <c r="N564" s="243"/>
      <c r="O564" s="243"/>
      <c r="P564" s="243"/>
      <c r="Q564" s="243"/>
      <c r="R564" s="243"/>
      <c r="S564" s="243"/>
      <c r="T564" s="24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5" t="s">
        <v>146</v>
      </c>
      <c r="AU564" s="245" t="s">
        <v>82</v>
      </c>
      <c r="AV564" s="14" t="s">
        <v>82</v>
      </c>
      <c r="AW564" s="14" t="s">
        <v>33</v>
      </c>
      <c r="AX564" s="14" t="s">
        <v>72</v>
      </c>
      <c r="AY564" s="245" t="s">
        <v>123</v>
      </c>
    </row>
    <row r="565" s="15" customFormat="1">
      <c r="A565" s="15"/>
      <c r="B565" s="246"/>
      <c r="C565" s="247"/>
      <c r="D565" s="218" t="s">
        <v>146</v>
      </c>
      <c r="E565" s="248" t="s">
        <v>19</v>
      </c>
      <c r="F565" s="249" t="s">
        <v>148</v>
      </c>
      <c r="G565" s="247"/>
      <c r="H565" s="250">
        <v>168</v>
      </c>
      <c r="I565" s="251"/>
      <c r="J565" s="247"/>
      <c r="K565" s="247"/>
      <c r="L565" s="252"/>
      <c r="M565" s="253"/>
      <c r="N565" s="254"/>
      <c r="O565" s="254"/>
      <c r="P565" s="254"/>
      <c r="Q565" s="254"/>
      <c r="R565" s="254"/>
      <c r="S565" s="254"/>
      <c r="T565" s="255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56" t="s">
        <v>146</v>
      </c>
      <c r="AU565" s="256" t="s">
        <v>82</v>
      </c>
      <c r="AV565" s="15" t="s">
        <v>149</v>
      </c>
      <c r="AW565" s="15" t="s">
        <v>33</v>
      </c>
      <c r="AX565" s="15" t="s">
        <v>80</v>
      </c>
      <c r="AY565" s="256" t="s">
        <v>123</v>
      </c>
    </row>
    <row r="566" s="2" customFormat="1" ht="16.5" customHeight="1">
      <c r="A566" s="39"/>
      <c r="B566" s="40"/>
      <c r="C566" s="205" t="s">
        <v>725</v>
      </c>
      <c r="D566" s="205" t="s">
        <v>126</v>
      </c>
      <c r="E566" s="206" t="s">
        <v>726</v>
      </c>
      <c r="F566" s="207" t="s">
        <v>727</v>
      </c>
      <c r="G566" s="208" t="s">
        <v>283</v>
      </c>
      <c r="H566" s="209">
        <v>35.204000000000001</v>
      </c>
      <c r="I566" s="210"/>
      <c r="J566" s="211">
        <f>ROUND(I566*H566,2)</f>
        <v>0</v>
      </c>
      <c r="K566" s="207" t="s">
        <v>130</v>
      </c>
      <c r="L566" s="45"/>
      <c r="M566" s="212" t="s">
        <v>19</v>
      </c>
      <c r="N566" s="213" t="s">
        <v>43</v>
      </c>
      <c r="O566" s="85"/>
      <c r="P566" s="214">
        <f>O566*H566</f>
        <v>0</v>
      </c>
      <c r="Q566" s="214">
        <v>2.2563399999999998</v>
      </c>
      <c r="R566" s="214">
        <f>Q566*H566</f>
        <v>79.432193359999999</v>
      </c>
      <c r="S566" s="214">
        <v>0</v>
      </c>
      <c r="T566" s="215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16" t="s">
        <v>149</v>
      </c>
      <c r="AT566" s="216" t="s">
        <v>126</v>
      </c>
      <c r="AU566" s="216" t="s">
        <v>82</v>
      </c>
      <c r="AY566" s="18" t="s">
        <v>123</v>
      </c>
      <c r="BE566" s="217">
        <f>IF(N566="základní",J566,0)</f>
        <v>0</v>
      </c>
      <c r="BF566" s="217">
        <f>IF(N566="snížená",J566,0)</f>
        <v>0</v>
      </c>
      <c r="BG566" s="217">
        <f>IF(N566="zákl. přenesená",J566,0)</f>
        <v>0</v>
      </c>
      <c r="BH566" s="217">
        <f>IF(N566="sníž. přenesená",J566,0)</f>
        <v>0</v>
      </c>
      <c r="BI566" s="217">
        <f>IF(N566="nulová",J566,0)</f>
        <v>0</v>
      </c>
      <c r="BJ566" s="18" t="s">
        <v>80</v>
      </c>
      <c r="BK566" s="217">
        <f>ROUND(I566*H566,2)</f>
        <v>0</v>
      </c>
      <c r="BL566" s="18" t="s">
        <v>149</v>
      </c>
      <c r="BM566" s="216" t="s">
        <v>728</v>
      </c>
    </row>
    <row r="567" s="2" customFormat="1">
      <c r="A567" s="39"/>
      <c r="B567" s="40"/>
      <c r="C567" s="41"/>
      <c r="D567" s="218" t="s">
        <v>133</v>
      </c>
      <c r="E567" s="41"/>
      <c r="F567" s="219" t="s">
        <v>729</v>
      </c>
      <c r="G567" s="41"/>
      <c r="H567" s="41"/>
      <c r="I567" s="220"/>
      <c r="J567" s="41"/>
      <c r="K567" s="41"/>
      <c r="L567" s="45"/>
      <c r="M567" s="221"/>
      <c r="N567" s="222"/>
      <c r="O567" s="85"/>
      <c r="P567" s="85"/>
      <c r="Q567" s="85"/>
      <c r="R567" s="85"/>
      <c r="S567" s="85"/>
      <c r="T567" s="86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133</v>
      </c>
      <c r="AU567" s="18" t="s">
        <v>82</v>
      </c>
    </row>
    <row r="568" s="2" customFormat="1">
      <c r="A568" s="39"/>
      <c r="B568" s="40"/>
      <c r="C568" s="41"/>
      <c r="D568" s="223" t="s">
        <v>134</v>
      </c>
      <c r="E568" s="41"/>
      <c r="F568" s="224" t="s">
        <v>730</v>
      </c>
      <c r="G568" s="41"/>
      <c r="H568" s="41"/>
      <c r="I568" s="220"/>
      <c r="J568" s="41"/>
      <c r="K568" s="41"/>
      <c r="L568" s="45"/>
      <c r="M568" s="221"/>
      <c r="N568" s="222"/>
      <c r="O568" s="85"/>
      <c r="P568" s="85"/>
      <c r="Q568" s="85"/>
      <c r="R568" s="85"/>
      <c r="S568" s="85"/>
      <c r="T568" s="86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134</v>
      </c>
      <c r="AU568" s="18" t="s">
        <v>82</v>
      </c>
    </row>
    <row r="569" s="13" customFormat="1">
      <c r="A569" s="13"/>
      <c r="B569" s="225"/>
      <c r="C569" s="226"/>
      <c r="D569" s="218" t="s">
        <v>146</v>
      </c>
      <c r="E569" s="227" t="s">
        <v>19</v>
      </c>
      <c r="F569" s="228" t="s">
        <v>731</v>
      </c>
      <c r="G569" s="226"/>
      <c r="H569" s="227" t="s">
        <v>19</v>
      </c>
      <c r="I569" s="229"/>
      <c r="J569" s="226"/>
      <c r="K569" s="226"/>
      <c r="L569" s="230"/>
      <c r="M569" s="231"/>
      <c r="N569" s="232"/>
      <c r="O569" s="232"/>
      <c r="P569" s="232"/>
      <c r="Q569" s="232"/>
      <c r="R569" s="232"/>
      <c r="S569" s="232"/>
      <c r="T569" s="23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4" t="s">
        <v>146</v>
      </c>
      <c r="AU569" s="234" t="s">
        <v>82</v>
      </c>
      <c r="AV569" s="13" t="s">
        <v>80</v>
      </c>
      <c r="AW569" s="13" t="s">
        <v>33</v>
      </c>
      <c r="AX569" s="13" t="s">
        <v>72</v>
      </c>
      <c r="AY569" s="234" t="s">
        <v>123</v>
      </c>
    </row>
    <row r="570" s="13" customFormat="1">
      <c r="A570" s="13"/>
      <c r="B570" s="225"/>
      <c r="C570" s="226"/>
      <c r="D570" s="218" t="s">
        <v>146</v>
      </c>
      <c r="E570" s="227" t="s">
        <v>19</v>
      </c>
      <c r="F570" s="228" t="s">
        <v>365</v>
      </c>
      <c r="G570" s="226"/>
      <c r="H570" s="227" t="s">
        <v>19</v>
      </c>
      <c r="I570" s="229"/>
      <c r="J570" s="226"/>
      <c r="K570" s="226"/>
      <c r="L570" s="230"/>
      <c r="M570" s="231"/>
      <c r="N570" s="232"/>
      <c r="O570" s="232"/>
      <c r="P570" s="232"/>
      <c r="Q570" s="232"/>
      <c r="R570" s="232"/>
      <c r="S570" s="232"/>
      <c r="T570" s="23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34" t="s">
        <v>146</v>
      </c>
      <c r="AU570" s="234" t="s">
        <v>82</v>
      </c>
      <c r="AV570" s="13" t="s">
        <v>80</v>
      </c>
      <c r="AW570" s="13" t="s">
        <v>33</v>
      </c>
      <c r="AX570" s="13" t="s">
        <v>72</v>
      </c>
      <c r="AY570" s="234" t="s">
        <v>123</v>
      </c>
    </row>
    <row r="571" s="14" customFormat="1">
      <c r="A571" s="14"/>
      <c r="B571" s="235"/>
      <c r="C571" s="236"/>
      <c r="D571" s="218" t="s">
        <v>146</v>
      </c>
      <c r="E571" s="237" t="s">
        <v>19</v>
      </c>
      <c r="F571" s="238" t="s">
        <v>732</v>
      </c>
      <c r="G571" s="236"/>
      <c r="H571" s="239">
        <v>19.824000000000002</v>
      </c>
      <c r="I571" s="240"/>
      <c r="J571" s="236"/>
      <c r="K571" s="236"/>
      <c r="L571" s="241"/>
      <c r="M571" s="242"/>
      <c r="N571" s="243"/>
      <c r="O571" s="243"/>
      <c r="P571" s="243"/>
      <c r="Q571" s="243"/>
      <c r="R571" s="243"/>
      <c r="S571" s="243"/>
      <c r="T571" s="24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5" t="s">
        <v>146</v>
      </c>
      <c r="AU571" s="245" t="s">
        <v>82</v>
      </c>
      <c r="AV571" s="14" t="s">
        <v>82</v>
      </c>
      <c r="AW571" s="14" t="s">
        <v>33</v>
      </c>
      <c r="AX571" s="14" t="s">
        <v>72</v>
      </c>
      <c r="AY571" s="245" t="s">
        <v>123</v>
      </c>
    </row>
    <row r="572" s="14" customFormat="1">
      <c r="A572" s="14"/>
      <c r="B572" s="235"/>
      <c r="C572" s="236"/>
      <c r="D572" s="218" t="s">
        <v>146</v>
      </c>
      <c r="E572" s="237" t="s">
        <v>19</v>
      </c>
      <c r="F572" s="238" t="s">
        <v>733</v>
      </c>
      <c r="G572" s="236"/>
      <c r="H572" s="239">
        <v>1.52</v>
      </c>
      <c r="I572" s="240"/>
      <c r="J572" s="236"/>
      <c r="K572" s="236"/>
      <c r="L572" s="241"/>
      <c r="M572" s="242"/>
      <c r="N572" s="243"/>
      <c r="O572" s="243"/>
      <c r="P572" s="243"/>
      <c r="Q572" s="243"/>
      <c r="R572" s="243"/>
      <c r="S572" s="243"/>
      <c r="T572" s="244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5" t="s">
        <v>146</v>
      </c>
      <c r="AU572" s="245" t="s">
        <v>82</v>
      </c>
      <c r="AV572" s="14" t="s">
        <v>82</v>
      </c>
      <c r="AW572" s="14" t="s">
        <v>33</v>
      </c>
      <c r="AX572" s="14" t="s">
        <v>72</v>
      </c>
      <c r="AY572" s="245" t="s">
        <v>123</v>
      </c>
    </row>
    <row r="573" s="14" customFormat="1">
      <c r="A573" s="14"/>
      <c r="B573" s="235"/>
      <c r="C573" s="236"/>
      <c r="D573" s="218" t="s">
        <v>146</v>
      </c>
      <c r="E573" s="237" t="s">
        <v>19</v>
      </c>
      <c r="F573" s="238" t="s">
        <v>734</v>
      </c>
      <c r="G573" s="236"/>
      <c r="H573" s="239">
        <v>9.7799999999999994</v>
      </c>
      <c r="I573" s="240"/>
      <c r="J573" s="236"/>
      <c r="K573" s="236"/>
      <c r="L573" s="241"/>
      <c r="M573" s="242"/>
      <c r="N573" s="243"/>
      <c r="O573" s="243"/>
      <c r="P573" s="243"/>
      <c r="Q573" s="243"/>
      <c r="R573" s="243"/>
      <c r="S573" s="243"/>
      <c r="T573" s="24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45" t="s">
        <v>146</v>
      </c>
      <c r="AU573" s="245" t="s">
        <v>82</v>
      </c>
      <c r="AV573" s="14" t="s">
        <v>82</v>
      </c>
      <c r="AW573" s="14" t="s">
        <v>33</v>
      </c>
      <c r="AX573" s="14" t="s">
        <v>72</v>
      </c>
      <c r="AY573" s="245" t="s">
        <v>123</v>
      </c>
    </row>
    <row r="574" s="14" customFormat="1">
      <c r="A574" s="14"/>
      <c r="B574" s="235"/>
      <c r="C574" s="236"/>
      <c r="D574" s="218" t="s">
        <v>146</v>
      </c>
      <c r="E574" s="237" t="s">
        <v>19</v>
      </c>
      <c r="F574" s="238" t="s">
        <v>735</v>
      </c>
      <c r="G574" s="236"/>
      <c r="H574" s="239">
        <v>4.0800000000000001</v>
      </c>
      <c r="I574" s="240"/>
      <c r="J574" s="236"/>
      <c r="K574" s="236"/>
      <c r="L574" s="241"/>
      <c r="M574" s="242"/>
      <c r="N574" s="243"/>
      <c r="O574" s="243"/>
      <c r="P574" s="243"/>
      <c r="Q574" s="243"/>
      <c r="R574" s="243"/>
      <c r="S574" s="243"/>
      <c r="T574" s="24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45" t="s">
        <v>146</v>
      </c>
      <c r="AU574" s="245" t="s">
        <v>82</v>
      </c>
      <c r="AV574" s="14" t="s">
        <v>82</v>
      </c>
      <c r="AW574" s="14" t="s">
        <v>33</v>
      </c>
      <c r="AX574" s="14" t="s">
        <v>72</v>
      </c>
      <c r="AY574" s="245" t="s">
        <v>123</v>
      </c>
    </row>
    <row r="575" s="15" customFormat="1">
      <c r="A575" s="15"/>
      <c r="B575" s="246"/>
      <c r="C575" s="247"/>
      <c r="D575" s="218" t="s">
        <v>146</v>
      </c>
      <c r="E575" s="248" t="s">
        <v>19</v>
      </c>
      <c r="F575" s="249" t="s">
        <v>148</v>
      </c>
      <c r="G575" s="247"/>
      <c r="H575" s="250">
        <v>35.204000000000001</v>
      </c>
      <c r="I575" s="251"/>
      <c r="J575" s="247"/>
      <c r="K575" s="247"/>
      <c r="L575" s="252"/>
      <c r="M575" s="253"/>
      <c r="N575" s="254"/>
      <c r="O575" s="254"/>
      <c r="P575" s="254"/>
      <c r="Q575" s="254"/>
      <c r="R575" s="254"/>
      <c r="S575" s="254"/>
      <c r="T575" s="255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56" t="s">
        <v>146</v>
      </c>
      <c r="AU575" s="256" t="s">
        <v>82</v>
      </c>
      <c r="AV575" s="15" t="s">
        <v>149</v>
      </c>
      <c r="AW575" s="15" t="s">
        <v>33</v>
      </c>
      <c r="AX575" s="15" t="s">
        <v>80</v>
      </c>
      <c r="AY575" s="256" t="s">
        <v>123</v>
      </c>
    </row>
    <row r="576" s="2" customFormat="1" ht="21.75" customHeight="1">
      <c r="A576" s="39"/>
      <c r="B576" s="40"/>
      <c r="C576" s="205" t="s">
        <v>736</v>
      </c>
      <c r="D576" s="205" t="s">
        <v>126</v>
      </c>
      <c r="E576" s="206" t="s">
        <v>737</v>
      </c>
      <c r="F576" s="207" t="s">
        <v>738</v>
      </c>
      <c r="G576" s="208" t="s">
        <v>261</v>
      </c>
      <c r="H576" s="209">
        <v>150</v>
      </c>
      <c r="I576" s="210"/>
      <c r="J576" s="211">
        <f>ROUND(I576*H576,2)</f>
        <v>0</v>
      </c>
      <c r="K576" s="207" t="s">
        <v>130</v>
      </c>
      <c r="L576" s="45"/>
      <c r="M576" s="212" t="s">
        <v>19</v>
      </c>
      <c r="N576" s="213" t="s">
        <v>43</v>
      </c>
      <c r="O576" s="85"/>
      <c r="P576" s="214">
        <f>O576*H576</f>
        <v>0</v>
      </c>
      <c r="Q576" s="214">
        <v>0.00060999999999999997</v>
      </c>
      <c r="R576" s="214">
        <f>Q576*H576</f>
        <v>0.091499999999999998</v>
      </c>
      <c r="S576" s="214">
        <v>0</v>
      </c>
      <c r="T576" s="215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16" t="s">
        <v>149</v>
      </c>
      <c r="AT576" s="216" t="s">
        <v>126</v>
      </c>
      <c r="AU576" s="216" t="s">
        <v>82</v>
      </c>
      <c r="AY576" s="18" t="s">
        <v>123</v>
      </c>
      <c r="BE576" s="217">
        <f>IF(N576="základní",J576,0)</f>
        <v>0</v>
      </c>
      <c r="BF576" s="217">
        <f>IF(N576="snížená",J576,0)</f>
        <v>0</v>
      </c>
      <c r="BG576" s="217">
        <f>IF(N576="zákl. přenesená",J576,0)</f>
        <v>0</v>
      </c>
      <c r="BH576" s="217">
        <f>IF(N576="sníž. přenesená",J576,0)</f>
        <v>0</v>
      </c>
      <c r="BI576" s="217">
        <f>IF(N576="nulová",J576,0)</f>
        <v>0</v>
      </c>
      <c r="BJ576" s="18" t="s">
        <v>80</v>
      </c>
      <c r="BK576" s="217">
        <f>ROUND(I576*H576,2)</f>
        <v>0</v>
      </c>
      <c r="BL576" s="18" t="s">
        <v>149</v>
      </c>
      <c r="BM576" s="216" t="s">
        <v>739</v>
      </c>
    </row>
    <row r="577" s="2" customFormat="1">
      <c r="A577" s="39"/>
      <c r="B577" s="40"/>
      <c r="C577" s="41"/>
      <c r="D577" s="218" t="s">
        <v>133</v>
      </c>
      <c r="E577" s="41"/>
      <c r="F577" s="219" t="s">
        <v>740</v>
      </c>
      <c r="G577" s="41"/>
      <c r="H577" s="41"/>
      <c r="I577" s="220"/>
      <c r="J577" s="41"/>
      <c r="K577" s="41"/>
      <c r="L577" s="45"/>
      <c r="M577" s="221"/>
      <c r="N577" s="222"/>
      <c r="O577" s="85"/>
      <c r="P577" s="85"/>
      <c r="Q577" s="85"/>
      <c r="R577" s="85"/>
      <c r="S577" s="85"/>
      <c r="T577" s="86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T577" s="18" t="s">
        <v>133</v>
      </c>
      <c r="AU577" s="18" t="s">
        <v>82</v>
      </c>
    </row>
    <row r="578" s="2" customFormat="1">
      <c r="A578" s="39"/>
      <c r="B578" s="40"/>
      <c r="C578" s="41"/>
      <c r="D578" s="223" t="s">
        <v>134</v>
      </c>
      <c r="E578" s="41"/>
      <c r="F578" s="224" t="s">
        <v>741</v>
      </c>
      <c r="G578" s="41"/>
      <c r="H578" s="41"/>
      <c r="I578" s="220"/>
      <c r="J578" s="41"/>
      <c r="K578" s="41"/>
      <c r="L578" s="45"/>
      <c r="M578" s="221"/>
      <c r="N578" s="222"/>
      <c r="O578" s="85"/>
      <c r="P578" s="85"/>
      <c r="Q578" s="85"/>
      <c r="R578" s="85"/>
      <c r="S578" s="85"/>
      <c r="T578" s="86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134</v>
      </c>
      <c r="AU578" s="18" t="s">
        <v>82</v>
      </c>
    </row>
    <row r="579" s="13" customFormat="1">
      <c r="A579" s="13"/>
      <c r="B579" s="225"/>
      <c r="C579" s="226"/>
      <c r="D579" s="218" t="s">
        <v>146</v>
      </c>
      <c r="E579" s="227" t="s">
        <v>19</v>
      </c>
      <c r="F579" s="228" t="s">
        <v>365</v>
      </c>
      <c r="G579" s="226"/>
      <c r="H579" s="227" t="s">
        <v>19</v>
      </c>
      <c r="I579" s="229"/>
      <c r="J579" s="226"/>
      <c r="K579" s="226"/>
      <c r="L579" s="230"/>
      <c r="M579" s="231"/>
      <c r="N579" s="232"/>
      <c r="O579" s="232"/>
      <c r="P579" s="232"/>
      <c r="Q579" s="232"/>
      <c r="R579" s="232"/>
      <c r="S579" s="232"/>
      <c r="T579" s="23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4" t="s">
        <v>146</v>
      </c>
      <c r="AU579" s="234" t="s">
        <v>82</v>
      </c>
      <c r="AV579" s="13" t="s">
        <v>80</v>
      </c>
      <c r="AW579" s="13" t="s">
        <v>33</v>
      </c>
      <c r="AX579" s="13" t="s">
        <v>72</v>
      </c>
      <c r="AY579" s="234" t="s">
        <v>123</v>
      </c>
    </row>
    <row r="580" s="14" customFormat="1">
      <c r="A580" s="14"/>
      <c r="B580" s="235"/>
      <c r="C580" s="236"/>
      <c r="D580" s="218" t="s">
        <v>146</v>
      </c>
      <c r="E580" s="237" t="s">
        <v>19</v>
      </c>
      <c r="F580" s="238" t="s">
        <v>742</v>
      </c>
      <c r="G580" s="236"/>
      <c r="H580" s="239">
        <v>150</v>
      </c>
      <c r="I580" s="240"/>
      <c r="J580" s="236"/>
      <c r="K580" s="236"/>
      <c r="L580" s="241"/>
      <c r="M580" s="242"/>
      <c r="N580" s="243"/>
      <c r="O580" s="243"/>
      <c r="P580" s="243"/>
      <c r="Q580" s="243"/>
      <c r="R580" s="243"/>
      <c r="S580" s="243"/>
      <c r="T580" s="24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45" t="s">
        <v>146</v>
      </c>
      <c r="AU580" s="245" t="s">
        <v>82</v>
      </c>
      <c r="AV580" s="14" t="s">
        <v>82</v>
      </c>
      <c r="AW580" s="14" t="s">
        <v>33</v>
      </c>
      <c r="AX580" s="14" t="s">
        <v>72</v>
      </c>
      <c r="AY580" s="245" t="s">
        <v>123</v>
      </c>
    </row>
    <row r="581" s="15" customFormat="1">
      <c r="A581" s="15"/>
      <c r="B581" s="246"/>
      <c r="C581" s="247"/>
      <c r="D581" s="218" t="s">
        <v>146</v>
      </c>
      <c r="E581" s="248" t="s">
        <v>19</v>
      </c>
      <c r="F581" s="249" t="s">
        <v>148</v>
      </c>
      <c r="G581" s="247"/>
      <c r="H581" s="250">
        <v>150</v>
      </c>
      <c r="I581" s="251"/>
      <c r="J581" s="247"/>
      <c r="K581" s="247"/>
      <c r="L581" s="252"/>
      <c r="M581" s="253"/>
      <c r="N581" s="254"/>
      <c r="O581" s="254"/>
      <c r="P581" s="254"/>
      <c r="Q581" s="254"/>
      <c r="R581" s="254"/>
      <c r="S581" s="254"/>
      <c r="T581" s="255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56" t="s">
        <v>146</v>
      </c>
      <c r="AU581" s="256" t="s">
        <v>82</v>
      </c>
      <c r="AV581" s="15" t="s">
        <v>149</v>
      </c>
      <c r="AW581" s="15" t="s">
        <v>33</v>
      </c>
      <c r="AX581" s="15" t="s">
        <v>80</v>
      </c>
      <c r="AY581" s="256" t="s">
        <v>123</v>
      </c>
    </row>
    <row r="582" s="2" customFormat="1" ht="16.5" customHeight="1">
      <c r="A582" s="39"/>
      <c r="B582" s="40"/>
      <c r="C582" s="205" t="s">
        <v>743</v>
      </c>
      <c r="D582" s="205" t="s">
        <v>126</v>
      </c>
      <c r="E582" s="206" t="s">
        <v>744</v>
      </c>
      <c r="F582" s="207" t="s">
        <v>745</v>
      </c>
      <c r="G582" s="208" t="s">
        <v>261</v>
      </c>
      <c r="H582" s="209">
        <v>150</v>
      </c>
      <c r="I582" s="210"/>
      <c r="J582" s="211">
        <f>ROUND(I582*H582,2)</f>
        <v>0</v>
      </c>
      <c r="K582" s="207" t="s">
        <v>130</v>
      </c>
      <c r="L582" s="45"/>
      <c r="M582" s="212" t="s">
        <v>19</v>
      </c>
      <c r="N582" s="213" t="s">
        <v>43</v>
      </c>
      <c r="O582" s="85"/>
      <c r="P582" s="214">
        <f>O582*H582</f>
        <v>0</v>
      </c>
      <c r="Q582" s="214">
        <v>1.0000000000000001E-05</v>
      </c>
      <c r="R582" s="214">
        <f>Q582*H582</f>
        <v>0.0015</v>
      </c>
      <c r="S582" s="214">
        <v>0</v>
      </c>
      <c r="T582" s="215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16" t="s">
        <v>149</v>
      </c>
      <c r="AT582" s="216" t="s">
        <v>126</v>
      </c>
      <c r="AU582" s="216" t="s">
        <v>82</v>
      </c>
      <c r="AY582" s="18" t="s">
        <v>123</v>
      </c>
      <c r="BE582" s="217">
        <f>IF(N582="základní",J582,0)</f>
        <v>0</v>
      </c>
      <c r="BF582" s="217">
        <f>IF(N582="snížená",J582,0)</f>
        <v>0</v>
      </c>
      <c r="BG582" s="217">
        <f>IF(N582="zákl. přenesená",J582,0)</f>
        <v>0</v>
      </c>
      <c r="BH582" s="217">
        <f>IF(N582="sníž. přenesená",J582,0)</f>
        <v>0</v>
      </c>
      <c r="BI582" s="217">
        <f>IF(N582="nulová",J582,0)</f>
        <v>0</v>
      </c>
      <c r="BJ582" s="18" t="s">
        <v>80</v>
      </c>
      <c r="BK582" s="217">
        <f>ROUND(I582*H582,2)</f>
        <v>0</v>
      </c>
      <c r="BL582" s="18" t="s">
        <v>149</v>
      </c>
      <c r="BM582" s="216" t="s">
        <v>746</v>
      </c>
    </row>
    <row r="583" s="2" customFormat="1">
      <c r="A583" s="39"/>
      <c r="B583" s="40"/>
      <c r="C583" s="41"/>
      <c r="D583" s="218" t="s">
        <v>133</v>
      </c>
      <c r="E583" s="41"/>
      <c r="F583" s="219" t="s">
        <v>747</v>
      </c>
      <c r="G583" s="41"/>
      <c r="H583" s="41"/>
      <c r="I583" s="220"/>
      <c r="J583" s="41"/>
      <c r="K583" s="41"/>
      <c r="L583" s="45"/>
      <c r="M583" s="221"/>
      <c r="N583" s="222"/>
      <c r="O583" s="85"/>
      <c r="P583" s="85"/>
      <c r="Q583" s="85"/>
      <c r="R583" s="85"/>
      <c r="S583" s="85"/>
      <c r="T583" s="86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133</v>
      </c>
      <c r="AU583" s="18" t="s">
        <v>82</v>
      </c>
    </row>
    <row r="584" s="2" customFormat="1">
      <c r="A584" s="39"/>
      <c r="B584" s="40"/>
      <c r="C584" s="41"/>
      <c r="D584" s="223" t="s">
        <v>134</v>
      </c>
      <c r="E584" s="41"/>
      <c r="F584" s="224" t="s">
        <v>748</v>
      </c>
      <c r="G584" s="41"/>
      <c r="H584" s="41"/>
      <c r="I584" s="220"/>
      <c r="J584" s="41"/>
      <c r="K584" s="41"/>
      <c r="L584" s="45"/>
      <c r="M584" s="221"/>
      <c r="N584" s="222"/>
      <c r="O584" s="85"/>
      <c r="P584" s="85"/>
      <c r="Q584" s="85"/>
      <c r="R584" s="85"/>
      <c r="S584" s="85"/>
      <c r="T584" s="86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134</v>
      </c>
      <c r="AU584" s="18" t="s">
        <v>82</v>
      </c>
    </row>
    <row r="585" s="13" customFormat="1">
      <c r="A585" s="13"/>
      <c r="B585" s="225"/>
      <c r="C585" s="226"/>
      <c r="D585" s="218" t="s">
        <v>146</v>
      </c>
      <c r="E585" s="227" t="s">
        <v>19</v>
      </c>
      <c r="F585" s="228" t="s">
        <v>195</v>
      </c>
      <c r="G585" s="226"/>
      <c r="H585" s="227" t="s">
        <v>19</v>
      </c>
      <c r="I585" s="229"/>
      <c r="J585" s="226"/>
      <c r="K585" s="226"/>
      <c r="L585" s="230"/>
      <c r="M585" s="231"/>
      <c r="N585" s="232"/>
      <c r="O585" s="232"/>
      <c r="P585" s="232"/>
      <c r="Q585" s="232"/>
      <c r="R585" s="232"/>
      <c r="S585" s="232"/>
      <c r="T585" s="23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4" t="s">
        <v>146</v>
      </c>
      <c r="AU585" s="234" t="s">
        <v>82</v>
      </c>
      <c r="AV585" s="13" t="s">
        <v>80</v>
      </c>
      <c r="AW585" s="13" t="s">
        <v>33</v>
      </c>
      <c r="AX585" s="13" t="s">
        <v>72</v>
      </c>
      <c r="AY585" s="234" t="s">
        <v>123</v>
      </c>
    </row>
    <row r="586" s="14" customFormat="1">
      <c r="A586" s="14"/>
      <c r="B586" s="235"/>
      <c r="C586" s="236"/>
      <c r="D586" s="218" t="s">
        <v>146</v>
      </c>
      <c r="E586" s="237" t="s">
        <v>19</v>
      </c>
      <c r="F586" s="238" t="s">
        <v>749</v>
      </c>
      <c r="G586" s="236"/>
      <c r="H586" s="239">
        <v>150</v>
      </c>
      <c r="I586" s="240"/>
      <c r="J586" s="236"/>
      <c r="K586" s="236"/>
      <c r="L586" s="241"/>
      <c r="M586" s="242"/>
      <c r="N586" s="243"/>
      <c r="O586" s="243"/>
      <c r="P586" s="243"/>
      <c r="Q586" s="243"/>
      <c r="R586" s="243"/>
      <c r="S586" s="243"/>
      <c r="T586" s="244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45" t="s">
        <v>146</v>
      </c>
      <c r="AU586" s="245" t="s">
        <v>82</v>
      </c>
      <c r="AV586" s="14" t="s">
        <v>82</v>
      </c>
      <c r="AW586" s="14" t="s">
        <v>33</v>
      </c>
      <c r="AX586" s="14" t="s">
        <v>72</v>
      </c>
      <c r="AY586" s="245" t="s">
        <v>123</v>
      </c>
    </row>
    <row r="587" s="15" customFormat="1">
      <c r="A587" s="15"/>
      <c r="B587" s="246"/>
      <c r="C587" s="247"/>
      <c r="D587" s="218" t="s">
        <v>146</v>
      </c>
      <c r="E587" s="248" t="s">
        <v>19</v>
      </c>
      <c r="F587" s="249" t="s">
        <v>148</v>
      </c>
      <c r="G587" s="247"/>
      <c r="H587" s="250">
        <v>150</v>
      </c>
      <c r="I587" s="251"/>
      <c r="J587" s="247"/>
      <c r="K587" s="247"/>
      <c r="L587" s="252"/>
      <c r="M587" s="253"/>
      <c r="N587" s="254"/>
      <c r="O587" s="254"/>
      <c r="P587" s="254"/>
      <c r="Q587" s="254"/>
      <c r="R587" s="254"/>
      <c r="S587" s="254"/>
      <c r="T587" s="255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56" t="s">
        <v>146</v>
      </c>
      <c r="AU587" s="256" t="s">
        <v>82</v>
      </c>
      <c r="AV587" s="15" t="s">
        <v>149</v>
      </c>
      <c r="AW587" s="15" t="s">
        <v>33</v>
      </c>
      <c r="AX587" s="15" t="s">
        <v>80</v>
      </c>
      <c r="AY587" s="256" t="s">
        <v>123</v>
      </c>
    </row>
    <row r="588" s="2" customFormat="1" ht="16.5" customHeight="1">
      <c r="A588" s="39"/>
      <c r="B588" s="40"/>
      <c r="C588" s="205" t="s">
        <v>750</v>
      </c>
      <c r="D588" s="205" t="s">
        <v>126</v>
      </c>
      <c r="E588" s="206" t="s">
        <v>751</v>
      </c>
      <c r="F588" s="207" t="s">
        <v>752</v>
      </c>
      <c r="G588" s="208" t="s">
        <v>283</v>
      </c>
      <c r="H588" s="209">
        <v>2.1600000000000001</v>
      </c>
      <c r="I588" s="210"/>
      <c r="J588" s="211">
        <f>ROUND(I588*H588,2)</f>
        <v>0</v>
      </c>
      <c r="K588" s="207" t="s">
        <v>130</v>
      </c>
      <c r="L588" s="45"/>
      <c r="M588" s="212" t="s">
        <v>19</v>
      </c>
      <c r="N588" s="213" t="s">
        <v>43</v>
      </c>
      <c r="O588" s="85"/>
      <c r="P588" s="214">
        <f>O588*H588</f>
        <v>0</v>
      </c>
      <c r="Q588" s="214">
        <v>0</v>
      </c>
      <c r="R588" s="214">
        <f>Q588*H588</f>
        <v>0</v>
      </c>
      <c r="S588" s="214">
        <v>2.3999999999999999</v>
      </c>
      <c r="T588" s="215">
        <f>S588*H588</f>
        <v>5.1840000000000002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16" t="s">
        <v>149</v>
      </c>
      <c r="AT588" s="216" t="s">
        <v>126</v>
      </c>
      <c r="AU588" s="216" t="s">
        <v>82</v>
      </c>
      <c r="AY588" s="18" t="s">
        <v>123</v>
      </c>
      <c r="BE588" s="217">
        <f>IF(N588="základní",J588,0)</f>
        <v>0</v>
      </c>
      <c r="BF588" s="217">
        <f>IF(N588="snížená",J588,0)</f>
        <v>0</v>
      </c>
      <c r="BG588" s="217">
        <f>IF(N588="zákl. přenesená",J588,0)</f>
        <v>0</v>
      </c>
      <c r="BH588" s="217">
        <f>IF(N588="sníž. přenesená",J588,0)</f>
        <v>0</v>
      </c>
      <c r="BI588" s="217">
        <f>IF(N588="nulová",J588,0)</f>
        <v>0</v>
      </c>
      <c r="BJ588" s="18" t="s">
        <v>80</v>
      </c>
      <c r="BK588" s="217">
        <f>ROUND(I588*H588,2)</f>
        <v>0</v>
      </c>
      <c r="BL588" s="18" t="s">
        <v>149</v>
      </c>
      <c r="BM588" s="216" t="s">
        <v>753</v>
      </c>
    </row>
    <row r="589" s="2" customFormat="1">
      <c r="A589" s="39"/>
      <c r="B589" s="40"/>
      <c r="C589" s="41"/>
      <c r="D589" s="218" t="s">
        <v>133</v>
      </c>
      <c r="E589" s="41"/>
      <c r="F589" s="219" t="s">
        <v>754</v>
      </c>
      <c r="G589" s="41"/>
      <c r="H589" s="41"/>
      <c r="I589" s="220"/>
      <c r="J589" s="41"/>
      <c r="K589" s="41"/>
      <c r="L589" s="45"/>
      <c r="M589" s="221"/>
      <c r="N589" s="222"/>
      <c r="O589" s="85"/>
      <c r="P589" s="85"/>
      <c r="Q589" s="85"/>
      <c r="R589" s="85"/>
      <c r="S589" s="85"/>
      <c r="T589" s="86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133</v>
      </c>
      <c r="AU589" s="18" t="s">
        <v>82</v>
      </c>
    </row>
    <row r="590" s="2" customFormat="1">
      <c r="A590" s="39"/>
      <c r="B590" s="40"/>
      <c r="C590" s="41"/>
      <c r="D590" s="223" t="s">
        <v>134</v>
      </c>
      <c r="E590" s="41"/>
      <c r="F590" s="224" t="s">
        <v>755</v>
      </c>
      <c r="G590" s="41"/>
      <c r="H590" s="41"/>
      <c r="I590" s="220"/>
      <c r="J590" s="41"/>
      <c r="K590" s="41"/>
      <c r="L590" s="45"/>
      <c r="M590" s="221"/>
      <c r="N590" s="222"/>
      <c r="O590" s="85"/>
      <c r="P590" s="85"/>
      <c r="Q590" s="85"/>
      <c r="R590" s="85"/>
      <c r="S590" s="85"/>
      <c r="T590" s="86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134</v>
      </c>
      <c r="AU590" s="18" t="s">
        <v>82</v>
      </c>
    </row>
    <row r="591" s="13" customFormat="1">
      <c r="A591" s="13"/>
      <c r="B591" s="225"/>
      <c r="C591" s="226"/>
      <c r="D591" s="218" t="s">
        <v>146</v>
      </c>
      <c r="E591" s="227" t="s">
        <v>19</v>
      </c>
      <c r="F591" s="228" t="s">
        <v>195</v>
      </c>
      <c r="G591" s="226"/>
      <c r="H591" s="227" t="s">
        <v>19</v>
      </c>
      <c r="I591" s="229"/>
      <c r="J591" s="226"/>
      <c r="K591" s="226"/>
      <c r="L591" s="230"/>
      <c r="M591" s="231"/>
      <c r="N591" s="232"/>
      <c r="O591" s="232"/>
      <c r="P591" s="232"/>
      <c r="Q591" s="232"/>
      <c r="R591" s="232"/>
      <c r="S591" s="232"/>
      <c r="T591" s="23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4" t="s">
        <v>146</v>
      </c>
      <c r="AU591" s="234" t="s">
        <v>82</v>
      </c>
      <c r="AV591" s="13" t="s">
        <v>80</v>
      </c>
      <c r="AW591" s="13" t="s">
        <v>33</v>
      </c>
      <c r="AX591" s="13" t="s">
        <v>72</v>
      </c>
      <c r="AY591" s="234" t="s">
        <v>123</v>
      </c>
    </row>
    <row r="592" s="14" customFormat="1">
      <c r="A592" s="14"/>
      <c r="B592" s="235"/>
      <c r="C592" s="236"/>
      <c r="D592" s="218" t="s">
        <v>146</v>
      </c>
      <c r="E592" s="237" t="s">
        <v>19</v>
      </c>
      <c r="F592" s="238" t="s">
        <v>756</v>
      </c>
      <c r="G592" s="236"/>
      <c r="H592" s="239">
        <v>2.1600000000000001</v>
      </c>
      <c r="I592" s="240"/>
      <c r="J592" s="236"/>
      <c r="K592" s="236"/>
      <c r="L592" s="241"/>
      <c r="M592" s="242"/>
      <c r="N592" s="243"/>
      <c r="O592" s="243"/>
      <c r="P592" s="243"/>
      <c r="Q592" s="243"/>
      <c r="R592" s="243"/>
      <c r="S592" s="243"/>
      <c r="T592" s="24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5" t="s">
        <v>146</v>
      </c>
      <c r="AU592" s="245" t="s">
        <v>82</v>
      </c>
      <c r="AV592" s="14" t="s">
        <v>82</v>
      </c>
      <c r="AW592" s="14" t="s">
        <v>33</v>
      </c>
      <c r="AX592" s="14" t="s">
        <v>72</v>
      </c>
      <c r="AY592" s="245" t="s">
        <v>123</v>
      </c>
    </row>
    <row r="593" s="15" customFormat="1">
      <c r="A593" s="15"/>
      <c r="B593" s="246"/>
      <c r="C593" s="247"/>
      <c r="D593" s="218" t="s">
        <v>146</v>
      </c>
      <c r="E593" s="248" t="s">
        <v>19</v>
      </c>
      <c r="F593" s="249" t="s">
        <v>148</v>
      </c>
      <c r="G593" s="247"/>
      <c r="H593" s="250">
        <v>2.1600000000000001</v>
      </c>
      <c r="I593" s="251"/>
      <c r="J593" s="247"/>
      <c r="K593" s="247"/>
      <c r="L593" s="252"/>
      <c r="M593" s="253"/>
      <c r="N593" s="254"/>
      <c r="O593" s="254"/>
      <c r="P593" s="254"/>
      <c r="Q593" s="254"/>
      <c r="R593" s="254"/>
      <c r="S593" s="254"/>
      <c r="T593" s="255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56" t="s">
        <v>146</v>
      </c>
      <c r="AU593" s="256" t="s">
        <v>82</v>
      </c>
      <c r="AV593" s="15" t="s">
        <v>149</v>
      </c>
      <c r="AW593" s="15" t="s">
        <v>33</v>
      </c>
      <c r="AX593" s="15" t="s">
        <v>80</v>
      </c>
      <c r="AY593" s="256" t="s">
        <v>123</v>
      </c>
    </row>
    <row r="594" s="2" customFormat="1" ht="24.15" customHeight="1">
      <c r="A594" s="39"/>
      <c r="B594" s="40"/>
      <c r="C594" s="205" t="s">
        <v>757</v>
      </c>
      <c r="D594" s="205" t="s">
        <v>126</v>
      </c>
      <c r="E594" s="206" t="s">
        <v>758</v>
      </c>
      <c r="F594" s="207" t="s">
        <v>759</v>
      </c>
      <c r="G594" s="208" t="s">
        <v>423</v>
      </c>
      <c r="H594" s="209">
        <v>6</v>
      </c>
      <c r="I594" s="210"/>
      <c r="J594" s="211">
        <f>ROUND(I594*H594,2)</f>
        <v>0</v>
      </c>
      <c r="K594" s="207" t="s">
        <v>19</v>
      </c>
      <c r="L594" s="45"/>
      <c r="M594" s="212" t="s">
        <v>19</v>
      </c>
      <c r="N594" s="213" t="s">
        <v>43</v>
      </c>
      <c r="O594" s="85"/>
      <c r="P594" s="214">
        <f>O594*H594</f>
        <v>0</v>
      </c>
      <c r="Q594" s="214">
        <v>0</v>
      </c>
      <c r="R594" s="214">
        <f>Q594*H594</f>
        <v>0</v>
      </c>
      <c r="S594" s="214">
        <v>0</v>
      </c>
      <c r="T594" s="215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16" t="s">
        <v>149</v>
      </c>
      <c r="AT594" s="216" t="s">
        <v>126</v>
      </c>
      <c r="AU594" s="216" t="s">
        <v>82</v>
      </c>
      <c r="AY594" s="18" t="s">
        <v>123</v>
      </c>
      <c r="BE594" s="217">
        <f>IF(N594="základní",J594,0)</f>
        <v>0</v>
      </c>
      <c r="BF594" s="217">
        <f>IF(N594="snížená",J594,0)</f>
        <v>0</v>
      </c>
      <c r="BG594" s="217">
        <f>IF(N594="zákl. přenesená",J594,0)</f>
        <v>0</v>
      </c>
      <c r="BH594" s="217">
        <f>IF(N594="sníž. přenesená",J594,0)</f>
        <v>0</v>
      </c>
      <c r="BI594" s="217">
        <f>IF(N594="nulová",J594,0)</f>
        <v>0</v>
      </c>
      <c r="BJ594" s="18" t="s">
        <v>80</v>
      </c>
      <c r="BK594" s="217">
        <f>ROUND(I594*H594,2)</f>
        <v>0</v>
      </c>
      <c r="BL594" s="18" t="s">
        <v>149</v>
      </c>
      <c r="BM594" s="216" t="s">
        <v>760</v>
      </c>
    </row>
    <row r="595" s="2" customFormat="1">
      <c r="A595" s="39"/>
      <c r="B595" s="40"/>
      <c r="C595" s="41"/>
      <c r="D595" s="218" t="s">
        <v>133</v>
      </c>
      <c r="E595" s="41"/>
      <c r="F595" s="219" t="s">
        <v>759</v>
      </c>
      <c r="G595" s="41"/>
      <c r="H595" s="41"/>
      <c r="I595" s="220"/>
      <c r="J595" s="41"/>
      <c r="K595" s="41"/>
      <c r="L595" s="45"/>
      <c r="M595" s="221"/>
      <c r="N595" s="222"/>
      <c r="O595" s="85"/>
      <c r="P595" s="85"/>
      <c r="Q595" s="85"/>
      <c r="R595" s="85"/>
      <c r="S595" s="85"/>
      <c r="T595" s="86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133</v>
      </c>
      <c r="AU595" s="18" t="s">
        <v>82</v>
      </c>
    </row>
    <row r="596" s="13" customFormat="1">
      <c r="A596" s="13"/>
      <c r="B596" s="225"/>
      <c r="C596" s="226"/>
      <c r="D596" s="218" t="s">
        <v>146</v>
      </c>
      <c r="E596" s="227" t="s">
        <v>19</v>
      </c>
      <c r="F596" s="228" t="s">
        <v>761</v>
      </c>
      <c r="G596" s="226"/>
      <c r="H596" s="227" t="s">
        <v>19</v>
      </c>
      <c r="I596" s="229"/>
      <c r="J596" s="226"/>
      <c r="K596" s="226"/>
      <c r="L596" s="230"/>
      <c r="M596" s="231"/>
      <c r="N596" s="232"/>
      <c r="O596" s="232"/>
      <c r="P596" s="232"/>
      <c r="Q596" s="232"/>
      <c r="R596" s="232"/>
      <c r="S596" s="232"/>
      <c r="T596" s="23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4" t="s">
        <v>146</v>
      </c>
      <c r="AU596" s="234" t="s">
        <v>82</v>
      </c>
      <c r="AV596" s="13" t="s">
        <v>80</v>
      </c>
      <c r="AW596" s="13" t="s">
        <v>33</v>
      </c>
      <c r="AX596" s="13" t="s">
        <v>72</v>
      </c>
      <c r="AY596" s="234" t="s">
        <v>123</v>
      </c>
    </row>
    <row r="597" s="13" customFormat="1">
      <c r="A597" s="13"/>
      <c r="B597" s="225"/>
      <c r="C597" s="226"/>
      <c r="D597" s="218" t="s">
        <v>146</v>
      </c>
      <c r="E597" s="227" t="s">
        <v>19</v>
      </c>
      <c r="F597" s="228" t="s">
        <v>195</v>
      </c>
      <c r="G597" s="226"/>
      <c r="H597" s="227" t="s">
        <v>19</v>
      </c>
      <c r="I597" s="229"/>
      <c r="J597" s="226"/>
      <c r="K597" s="226"/>
      <c r="L597" s="230"/>
      <c r="M597" s="231"/>
      <c r="N597" s="232"/>
      <c r="O597" s="232"/>
      <c r="P597" s="232"/>
      <c r="Q597" s="232"/>
      <c r="R597" s="232"/>
      <c r="S597" s="232"/>
      <c r="T597" s="23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4" t="s">
        <v>146</v>
      </c>
      <c r="AU597" s="234" t="s">
        <v>82</v>
      </c>
      <c r="AV597" s="13" t="s">
        <v>80</v>
      </c>
      <c r="AW597" s="13" t="s">
        <v>33</v>
      </c>
      <c r="AX597" s="13" t="s">
        <v>72</v>
      </c>
      <c r="AY597" s="234" t="s">
        <v>123</v>
      </c>
    </row>
    <row r="598" s="14" customFormat="1">
      <c r="A598" s="14"/>
      <c r="B598" s="235"/>
      <c r="C598" s="236"/>
      <c r="D598" s="218" t="s">
        <v>146</v>
      </c>
      <c r="E598" s="237" t="s">
        <v>19</v>
      </c>
      <c r="F598" s="238" t="s">
        <v>164</v>
      </c>
      <c r="G598" s="236"/>
      <c r="H598" s="239">
        <v>6</v>
      </c>
      <c r="I598" s="240"/>
      <c r="J598" s="236"/>
      <c r="K598" s="236"/>
      <c r="L598" s="241"/>
      <c r="M598" s="242"/>
      <c r="N598" s="243"/>
      <c r="O598" s="243"/>
      <c r="P598" s="243"/>
      <c r="Q598" s="243"/>
      <c r="R598" s="243"/>
      <c r="S598" s="243"/>
      <c r="T598" s="24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5" t="s">
        <v>146</v>
      </c>
      <c r="AU598" s="245" t="s">
        <v>82</v>
      </c>
      <c r="AV598" s="14" t="s">
        <v>82</v>
      </c>
      <c r="AW598" s="14" t="s">
        <v>33</v>
      </c>
      <c r="AX598" s="14" t="s">
        <v>72</v>
      </c>
      <c r="AY598" s="245" t="s">
        <v>123</v>
      </c>
    </row>
    <row r="599" s="15" customFormat="1">
      <c r="A599" s="15"/>
      <c r="B599" s="246"/>
      <c r="C599" s="247"/>
      <c r="D599" s="218" t="s">
        <v>146</v>
      </c>
      <c r="E599" s="248" t="s">
        <v>19</v>
      </c>
      <c r="F599" s="249" t="s">
        <v>148</v>
      </c>
      <c r="G599" s="247"/>
      <c r="H599" s="250">
        <v>6</v>
      </c>
      <c r="I599" s="251"/>
      <c r="J599" s="247"/>
      <c r="K599" s="247"/>
      <c r="L599" s="252"/>
      <c r="M599" s="253"/>
      <c r="N599" s="254"/>
      <c r="O599" s="254"/>
      <c r="P599" s="254"/>
      <c r="Q599" s="254"/>
      <c r="R599" s="254"/>
      <c r="S599" s="254"/>
      <c r="T599" s="255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56" t="s">
        <v>146</v>
      </c>
      <c r="AU599" s="256" t="s">
        <v>82</v>
      </c>
      <c r="AV599" s="15" t="s">
        <v>149</v>
      </c>
      <c r="AW599" s="15" t="s">
        <v>33</v>
      </c>
      <c r="AX599" s="15" t="s">
        <v>80</v>
      </c>
      <c r="AY599" s="256" t="s">
        <v>123</v>
      </c>
    </row>
    <row r="600" s="2" customFormat="1" ht="16.5" customHeight="1">
      <c r="A600" s="39"/>
      <c r="B600" s="40"/>
      <c r="C600" s="205" t="s">
        <v>762</v>
      </c>
      <c r="D600" s="205" t="s">
        <v>126</v>
      </c>
      <c r="E600" s="206" t="s">
        <v>763</v>
      </c>
      <c r="F600" s="207" t="s">
        <v>764</v>
      </c>
      <c r="G600" s="208" t="s">
        <v>191</v>
      </c>
      <c r="H600" s="209">
        <v>17.5</v>
      </c>
      <c r="I600" s="210"/>
      <c r="J600" s="211">
        <f>ROUND(I600*H600,2)</f>
        <v>0</v>
      </c>
      <c r="K600" s="207" t="s">
        <v>130</v>
      </c>
      <c r="L600" s="45"/>
      <c r="M600" s="212" t="s">
        <v>19</v>
      </c>
      <c r="N600" s="213" t="s">
        <v>43</v>
      </c>
      <c r="O600" s="85"/>
      <c r="P600" s="214">
        <f>O600*H600</f>
        <v>0</v>
      </c>
      <c r="Q600" s="214">
        <v>0</v>
      </c>
      <c r="R600" s="214">
        <f>Q600*H600</f>
        <v>0</v>
      </c>
      <c r="S600" s="214">
        <v>0</v>
      </c>
      <c r="T600" s="215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16" t="s">
        <v>149</v>
      </c>
      <c r="AT600" s="216" t="s">
        <v>126</v>
      </c>
      <c r="AU600" s="216" t="s">
        <v>82</v>
      </c>
      <c r="AY600" s="18" t="s">
        <v>123</v>
      </c>
      <c r="BE600" s="217">
        <f>IF(N600="základní",J600,0)</f>
        <v>0</v>
      </c>
      <c r="BF600" s="217">
        <f>IF(N600="snížená",J600,0)</f>
        <v>0</v>
      </c>
      <c r="BG600" s="217">
        <f>IF(N600="zákl. přenesená",J600,0)</f>
        <v>0</v>
      </c>
      <c r="BH600" s="217">
        <f>IF(N600="sníž. přenesená",J600,0)</f>
        <v>0</v>
      </c>
      <c r="BI600" s="217">
        <f>IF(N600="nulová",J600,0)</f>
        <v>0</v>
      </c>
      <c r="BJ600" s="18" t="s">
        <v>80</v>
      </c>
      <c r="BK600" s="217">
        <f>ROUND(I600*H600,2)</f>
        <v>0</v>
      </c>
      <c r="BL600" s="18" t="s">
        <v>149</v>
      </c>
      <c r="BM600" s="216" t="s">
        <v>765</v>
      </c>
    </row>
    <row r="601" s="2" customFormat="1">
      <c r="A601" s="39"/>
      <c r="B601" s="40"/>
      <c r="C601" s="41"/>
      <c r="D601" s="218" t="s">
        <v>133</v>
      </c>
      <c r="E601" s="41"/>
      <c r="F601" s="219" t="s">
        <v>766</v>
      </c>
      <c r="G601" s="41"/>
      <c r="H601" s="41"/>
      <c r="I601" s="220"/>
      <c r="J601" s="41"/>
      <c r="K601" s="41"/>
      <c r="L601" s="45"/>
      <c r="M601" s="221"/>
      <c r="N601" s="222"/>
      <c r="O601" s="85"/>
      <c r="P601" s="85"/>
      <c r="Q601" s="85"/>
      <c r="R601" s="85"/>
      <c r="S601" s="85"/>
      <c r="T601" s="86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T601" s="18" t="s">
        <v>133</v>
      </c>
      <c r="AU601" s="18" t="s">
        <v>82</v>
      </c>
    </row>
    <row r="602" s="2" customFormat="1">
      <c r="A602" s="39"/>
      <c r="B602" s="40"/>
      <c r="C602" s="41"/>
      <c r="D602" s="223" t="s">
        <v>134</v>
      </c>
      <c r="E602" s="41"/>
      <c r="F602" s="224" t="s">
        <v>767</v>
      </c>
      <c r="G602" s="41"/>
      <c r="H602" s="41"/>
      <c r="I602" s="220"/>
      <c r="J602" s="41"/>
      <c r="K602" s="41"/>
      <c r="L602" s="45"/>
      <c r="M602" s="221"/>
      <c r="N602" s="222"/>
      <c r="O602" s="85"/>
      <c r="P602" s="85"/>
      <c r="Q602" s="85"/>
      <c r="R602" s="85"/>
      <c r="S602" s="85"/>
      <c r="T602" s="86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134</v>
      </c>
      <c r="AU602" s="18" t="s">
        <v>82</v>
      </c>
    </row>
    <row r="603" s="13" customFormat="1">
      <c r="A603" s="13"/>
      <c r="B603" s="225"/>
      <c r="C603" s="226"/>
      <c r="D603" s="218" t="s">
        <v>146</v>
      </c>
      <c r="E603" s="227" t="s">
        <v>19</v>
      </c>
      <c r="F603" s="228" t="s">
        <v>365</v>
      </c>
      <c r="G603" s="226"/>
      <c r="H603" s="227" t="s">
        <v>19</v>
      </c>
      <c r="I603" s="229"/>
      <c r="J603" s="226"/>
      <c r="K603" s="226"/>
      <c r="L603" s="230"/>
      <c r="M603" s="231"/>
      <c r="N603" s="232"/>
      <c r="O603" s="232"/>
      <c r="P603" s="232"/>
      <c r="Q603" s="232"/>
      <c r="R603" s="232"/>
      <c r="S603" s="232"/>
      <c r="T603" s="23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4" t="s">
        <v>146</v>
      </c>
      <c r="AU603" s="234" t="s">
        <v>82</v>
      </c>
      <c r="AV603" s="13" t="s">
        <v>80</v>
      </c>
      <c r="AW603" s="13" t="s">
        <v>33</v>
      </c>
      <c r="AX603" s="13" t="s">
        <v>72</v>
      </c>
      <c r="AY603" s="234" t="s">
        <v>123</v>
      </c>
    </row>
    <row r="604" s="14" customFormat="1">
      <c r="A604" s="14"/>
      <c r="B604" s="235"/>
      <c r="C604" s="236"/>
      <c r="D604" s="218" t="s">
        <v>146</v>
      </c>
      <c r="E604" s="237" t="s">
        <v>19</v>
      </c>
      <c r="F604" s="238" t="s">
        <v>768</v>
      </c>
      <c r="G604" s="236"/>
      <c r="H604" s="239">
        <v>17.5</v>
      </c>
      <c r="I604" s="240"/>
      <c r="J604" s="236"/>
      <c r="K604" s="236"/>
      <c r="L604" s="241"/>
      <c r="M604" s="242"/>
      <c r="N604" s="243"/>
      <c r="O604" s="243"/>
      <c r="P604" s="243"/>
      <c r="Q604" s="243"/>
      <c r="R604" s="243"/>
      <c r="S604" s="243"/>
      <c r="T604" s="244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5" t="s">
        <v>146</v>
      </c>
      <c r="AU604" s="245" t="s">
        <v>82</v>
      </c>
      <c r="AV604" s="14" t="s">
        <v>82</v>
      </c>
      <c r="AW604" s="14" t="s">
        <v>33</v>
      </c>
      <c r="AX604" s="14" t="s">
        <v>72</v>
      </c>
      <c r="AY604" s="245" t="s">
        <v>123</v>
      </c>
    </row>
    <row r="605" s="15" customFormat="1">
      <c r="A605" s="15"/>
      <c r="B605" s="246"/>
      <c r="C605" s="247"/>
      <c r="D605" s="218" t="s">
        <v>146</v>
      </c>
      <c r="E605" s="248" t="s">
        <v>19</v>
      </c>
      <c r="F605" s="249" t="s">
        <v>148</v>
      </c>
      <c r="G605" s="247"/>
      <c r="H605" s="250">
        <v>17.5</v>
      </c>
      <c r="I605" s="251"/>
      <c r="J605" s="247"/>
      <c r="K605" s="247"/>
      <c r="L605" s="252"/>
      <c r="M605" s="253"/>
      <c r="N605" s="254"/>
      <c r="O605" s="254"/>
      <c r="P605" s="254"/>
      <c r="Q605" s="254"/>
      <c r="R605" s="254"/>
      <c r="S605" s="254"/>
      <c r="T605" s="255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56" t="s">
        <v>146</v>
      </c>
      <c r="AU605" s="256" t="s">
        <v>82</v>
      </c>
      <c r="AV605" s="15" t="s">
        <v>149</v>
      </c>
      <c r="AW605" s="15" t="s">
        <v>33</v>
      </c>
      <c r="AX605" s="15" t="s">
        <v>80</v>
      </c>
      <c r="AY605" s="256" t="s">
        <v>123</v>
      </c>
    </row>
    <row r="606" s="2" customFormat="1" ht="16.5" customHeight="1">
      <c r="A606" s="39"/>
      <c r="B606" s="40"/>
      <c r="C606" s="205" t="s">
        <v>769</v>
      </c>
      <c r="D606" s="205" t="s">
        <v>126</v>
      </c>
      <c r="E606" s="206" t="s">
        <v>770</v>
      </c>
      <c r="F606" s="207" t="s">
        <v>771</v>
      </c>
      <c r="G606" s="208" t="s">
        <v>261</v>
      </c>
      <c r="H606" s="209">
        <v>2.25</v>
      </c>
      <c r="I606" s="210"/>
      <c r="J606" s="211">
        <f>ROUND(I606*H606,2)</f>
        <v>0</v>
      </c>
      <c r="K606" s="207" t="s">
        <v>130</v>
      </c>
      <c r="L606" s="45"/>
      <c r="M606" s="212" t="s">
        <v>19</v>
      </c>
      <c r="N606" s="213" t="s">
        <v>43</v>
      </c>
      <c r="O606" s="85"/>
      <c r="P606" s="214">
        <f>O606*H606</f>
        <v>0</v>
      </c>
      <c r="Q606" s="214">
        <v>0.00033</v>
      </c>
      <c r="R606" s="214">
        <f>Q606*H606</f>
        <v>0.0007425</v>
      </c>
      <c r="S606" s="214">
        <v>0</v>
      </c>
      <c r="T606" s="215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16" t="s">
        <v>149</v>
      </c>
      <c r="AT606" s="216" t="s">
        <v>126</v>
      </c>
      <c r="AU606" s="216" t="s">
        <v>82</v>
      </c>
      <c r="AY606" s="18" t="s">
        <v>123</v>
      </c>
      <c r="BE606" s="217">
        <f>IF(N606="základní",J606,0)</f>
        <v>0</v>
      </c>
      <c r="BF606" s="217">
        <f>IF(N606="snížená",J606,0)</f>
        <v>0</v>
      </c>
      <c r="BG606" s="217">
        <f>IF(N606="zákl. přenesená",J606,0)</f>
        <v>0</v>
      </c>
      <c r="BH606" s="217">
        <f>IF(N606="sníž. přenesená",J606,0)</f>
        <v>0</v>
      </c>
      <c r="BI606" s="217">
        <f>IF(N606="nulová",J606,0)</f>
        <v>0</v>
      </c>
      <c r="BJ606" s="18" t="s">
        <v>80</v>
      </c>
      <c r="BK606" s="217">
        <f>ROUND(I606*H606,2)</f>
        <v>0</v>
      </c>
      <c r="BL606" s="18" t="s">
        <v>149</v>
      </c>
      <c r="BM606" s="216" t="s">
        <v>772</v>
      </c>
    </row>
    <row r="607" s="2" customFormat="1">
      <c r="A607" s="39"/>
      <c r="B607" s="40"/>
      <c r="C607" s="41"/>
      <c r="D607" s="218" t="s">
        <v>133</v>
      </c>
      <c r="E607" s="41"/>
      <c r="F607" s="219" t="s">
        <v>773</v>
      </c>
      <c r="G607" s="41"/>
      <c r="H607" s="41"/>
      <c r="I607" s="220"/>
      <c r="J607" s="41"/>
      <c r="K607" s="41"/>
      <c r="L607" s="45"/>
      <c r="M607" s="221"/>
      <c r="N607" s="222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133</v>
      </c>
      <c r="AU607" s="18" t="s">
        <v>82</v>
      </c>
    </row>
    <row r="608" s="2" customFormat="1">
      <c r="A608" s="39"/>
      <c r="B608" s="40"/>
      <c r="C608" s="41"/>
      <c r="D608" s="223" t="s">
        <v>134</v>
      </c>
      <c r="E608" s="41"/>
      <c r="F608" s="224" t="s">
        <v>774</v>
      </c>
      <c r="G608" s="41"/>
      <c r="H608" s="41"/>
      <c r="I608" s="220"/>
      <c r="J608" s="41"/>
      <c r="K608" s="41"/>
      <c r="L608" s="45"/>
      <c r="M608" s="221"/>
      <c r="N608" s="222"/>
      <c r="O608" s="85"/>
      <c r="P608" s="85"/>
      <c r="Q608" s="85"/>
      <c r="R608" s="85"/>
      <c r="S608" s="85"/>
      <c r="T608" s="86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T608" s="18" t="s">
        <v>134</v>
      </c>
      <c r="AU608" s="18" t="s">
        <v>82</v>
      </c>
    </row>
    <row r="609" s="13" customFormat="1">
      <c r="A609" s="13"/>
      <c r="B609" s="225"/>
      <c r="C609" s="226"/>
      <c r="D609" s="218" t="s">
        <v>146</v>
      </c>
      <c r="E609" s="227" t="s">
        <v>19</v>
      </c>
      <c r="F609" s="228" t="s">
        <v>775</v>
      </c>
      <c r="G609" s="226"/>
      <c r="H609" s="227" t="s">
        <v>19</v>
      </c>
      <c r="I609" s="229"/>
      <c r="J609" s="226"/>
      <c r="K609" s="226"/>
      <c r="L609" s="230"/>
      <c r="M609" s="231"/>
      <c r="N609" s="232"/>
      <c r="O609" s="232"/>
      <c r="P609" s="232"/>
      <c r="Q609" s="232"/>
      <c r="R609" s="232"/>
      <c r="S609" s="232"/>
      <c r="T609" s="23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4" t="s">
        <v>146</v>
      </c>
      <c r="AU609" s="234" t="s">
        <v>82</v>
      </c>
      <c r="AV609" s="13" t="s">
        <v>80</v>
      </c>
      <c r="AW609" s="13" t="s">
        <v>33</v>
      </c>
      <c r="AX609" s="13" t="s">
        <v>72</v>
      </c>
      <c r="AY609" s="234" t="s">
        <v>123</v>
      </c>
    </row>
    <row r="610" s="14" customFormat="1">
      <c r="A610" s="14"/>
      <c r="B610" s="235"/>
      <c r="C610" s="236"/>
      <c r="D610" s="218" t="s">
        <v>146</v>
      </c>
      <c r="E610" s="237" t="s">
        <v>19</v>
      </c>
      <c r="F610" s="238" t="s">
        <v>776</v>
      </c>
      <c r="G610" s="236"/>
      <c r="H610" s="239">
        <v>2.25</v>
      </c>
      <c r="I610" s="240"/>
      <c r="J610" s="236"/>
      <c r="K610" s="236"/>
      <c r="L610" s="241"/>
      <c r="M610" s="242"/>
      <c r="N610" s="243"/>
      <c r="O610" s="243"/>
      <c r="P610" s="243"/>
      <c r="Q610" s="243"/>
      <c r="R610" s="243"/>
      <c r="S610" s="243"/>
      <c r="T610" s="24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45" t="s">
        <v>146</v>
      </c>
      <c r="AU610" s="245" t="s">
        <v>82</v>
      </c>
      <c r="AV610" s="14" t="s">
        <v>82</v>
      </c>
      <c r="AW610" s="14" t="s">
        <v>33</v>
      </c>
      <c r="AX610" s="14" t="s">
        <v>72</v>
      </c>
      <c r="AY610" s="245" t="s">
        <v>123</v>
      </c>
    </row>
    <row r="611" s="15" customFormat="1">
      <c r="A611" s="15"/>
      <c r="B611" s="246"/>
      <c r="C611" s="247"/>
      <c r="D611" s="218" t="s">
        <v>146</v>
      </c>
      <c r="E611" s="248" t="s">
        <v>19</v>
      </c>
      <c r="F611" s="249" t="s">
        <v>148</v>
      </c>
      <c r="G611" s="247"/>
      <c r="H611" s="250">
        <v>2.25</v>
      </c>
      <c r="I611" s="251"/>
      <c r="J611" s="247"/>
      <c r="K611" s="247"/>
      <c r="L611" s="252"/>
      <c r="M611" s="253"/>
      <c r="N611" s="254"/>
      <c r="O611" s="254"/>
      <c r="P611" s="254"/>
      <c r="Q611" s="254"/>
      <c r="R611" s="254"/>
      <c r="S611" s="254"/>
      <c r="T611" s="255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56" t="s">
        <v>146</v>
      </c>
      <c r="AU611" s="256" t="s">
        <v>82</v>
      </c>
      <c r="AV611" s="15" t="s">
        <v>149</v>
      </c>
      <c r="AW611" s="15" t="s">
        <v>33</v>
      </c>
      <c r="AX611" s="15" t="s">
        <v>80</v>
      </c>
      <c r="AY611" s="256" t="s">
        <v>123</v>
      </c>
    </row>
    <row r="612" s="2" customFormat="1" ht="16.5" customHeight="1">
      <c r="A612" s="39"/>
      <c r="B612" s="40"/>
      <c r="C612" s="261" t="s">
        <v>777</v>
      </c>
      <c r="D612" s="261" t="s">
        <v>375</v>
      </c>
      <c r="E612" s="262" t="s">
        <v>778</v>
      </c>
      <c r="F612" s="263" t="s">
        <v>779</v>
      </c>
      <c r="G612" s="264" t="s">
        <v>423</v>
      </c>
      <c r="H612" s="265">
        <v>30</v>
      </c>
      <c r="I612" s="266"/>
      <c r="J612" s="267">
        <f>ROUND(I612*H612,2)</f>
        <v>0</v>
      </c>
      <c r="K612" s="263" t="s">
        <v>19</v>
      </c>
      <c r="L612" s="268"/>
      <c r="M612" s="269" t="s">
        <v>19</v>
      </c>
      <c r="N612" s="270" t="s">
        <v>43</v>
      </c>
      <c r="O612" s="85"/>
      <c r="P612" s="214">
        <f>O612*H612</f>
        <v>0</v>
      </c>
      <c r="Q612" s="214">
        <v>0</v>
      </c>
      <c r="R612" s="214">
        <f>Q612*H612</f>
        <v>0</v>
      </c>
      <c r="S612" s="214">
        <v>0</v>
      </c>
      <c r="T612" s="215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16" t="s">
        <v>231</v>
      </c>
      <c r="AT612" s="216" t="s">
        <v>375</v>
      </c>
      <c r="AU612" s="216" t="s">
        <v>82</v>
      </c>
      <c r="AY612" s="18" t="s">
        <v>123</v>
      </c>
      <c r="BE612" s="217">
        <f>IF(N612="základní",J612,0)</f>
        <v>0</v>
      </c>
      <c r="BF612" s="217">
        <f>IF(N612="snížená",J612,0)</f>
        <v>0</v>
      </c>
      <c r="BG612" s="217">
        <f>IF(N612="zákl. přenesená",J612,0)</f>
        <v>0</v>
      </c>
      <c r="BH612" s="217">
        <f>IF(N612="sníž. přenesená",J612,0)</f>
        <v>0</v>
      </c>
      <c r="BI612" s="217">
        <f>IF(N612="nulová",J612,0)</f>
        <v>0</v>
      </c>
      <c r="BJ612" s="18" t="s">
        <v>80</v>
      </c>
      <c r="BK612" s="217">
        <f>ROUND(I612*H612,2)</f>
        <v>0</v>
      </c>
      <c r="BL612" s="18" t="s">
        <v>149</v>
      </c>
      <c r="BM612" s="216" t="s">
        <v>780</v>
      </c>
    </row>
    <row r="613" s="14" customFormat="1">
      <c r="A613" s="14"/>
      <c r="B613" s="235"/>
      <c r="C613" s="236"/>
      <c r="D613" s="218" t="s">
        <v>146</v>
      </c>
      <c r="E613" s="237" t="s">
        <v>19</v>
      </c>
      <c r="F613" s="238" t="s">
        <v>398</v>
      </c>
      <c r="G613" s="236"/>
      <c r="H613" s="239">
        <v>30</v>
      </c>
      <c r="I613" s="240"/>
      <c r="J613" s="236"/>
      <c r="K613" s="236"/>
      <c r="L613" s="241"/>
      <c r="M613" s="242"/>
      <c r="N613" s="243"/>
      <c r="O613" s="243"/>
      <c r="P613" s="243"/>
      <c r="Q613" s="243"/>
      <c r="R613" s="243"/>
      <c r="S613" s="243"/>
      <c r="T613" s="24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5" t="s">
        <v>146</v>
      </c>
      <c r="AU613" s="245" t="s">
        <v>82</v>
      </c>
      <c r="AV613" s="14" t="s">
        <v>82</v>
      </c>
      <c r="AW613" s="14" t="s">
        <v>33</v>
      </c>
      <c r="AX613" s="14" t="s">
        <v>72</v>
      </c>
      <c r="AY613" s="245" t="s">
        <v>123</v>
      </c>
    </row>
    <row r="614" s="15" customFormat="1">
      <c r="A614" s="15"/>
      <c r="B614" s="246"/>
      <c r="C614" s="247"/>
      <c r="D614" s="218" t="s">
        <v>146</v>
      </c>
      <c r="E614" s="248" t="s">
        <v>19</v>
      </c>
      <c r="F614" s="249" t="s">
        <v>148</v>
      </c>
      <c r="G614" s="247"/>
      <c r="H614" s="250">
        <v>30</v>
      </c>
      <c r="I614" s="251"/>
      <c r="J614" s="247"/>
      <c r="K614" s="247"/>
      <c r="L614" s="252"/>
      <c r="M614" s="253"/>
      <c r="N614" s="254"/>
      <c r="O614" s="254"/>
      <c r="P614" s="254"/>
      <c r="Q614" s="254"/>
      <c r="R614" s="254"/>
      <c r="S614" s="254"/>
      <c r="T614" s="255"/>
      <c r="U614" s="15"/>
      <c r="V614" s="15"/>
      <c r="W614" s="15"/>
      <c r="X614" s="15"/>
      <c r="Y614" s="15"/>
      <c r="Z614" s="15"/>
      <c r="AA614" s="15"/>
      <c r="AB614" s="15"/>
      <c r="AC614" s="15"/>
      <c r="AD614" s="15"/>
      <c r="AE614" s="15"/>
      <c r="AT614" s="256" t="s">
        <v>146</v>
      </c>
      <c r="AU614" s="256" t="s">
        <v>82</v>
      </c>
      <c r="AV614" s="15" t="s">
        <v>149</v>
      </c>
      <c r="AW614" s="15" t="s">
        <v>33</v>
      </c>
      <c r="AX614" s="15" t="s">
        <v>80</v>
      </c>
      <c r="AY614" s="256" t="s">
        <v>123</v>
      </c>
    </row>
    <row r="615" s="2" customFormat="1" ht="16.5" customHeight="1">
      <c r="A615" s="39"/>
      <c r="B615" s="40"/>
      <c r="C615" s="205" t="s">
        <v>781</v>
      </c>
      <c r="D615" s="205" t="s">
        <v>126</v>
      </c>
      <c r="E615" s="206" t="s">
        <v>782</v>
      </c>
      <c r="F615" s="207" t="s">
        <v>783</v>
      </c>
      <c r="G615" s="208" t="s">
        <v>261</v>
      </c>
      <c r="H615" s="209">
        <v>2.25</v>
      </c>
      <c r="I615" s="210"/>
      <c r="J615" s="211">
        <f>ROUND(I615*H615,2)</f>
        <v>0</v>
      </c>
      <c r="K615" s="207" t="s">
        <v>130</v>
      </c>
      <c r="L615" s="45"/>
      <c r="M615" s="212" t="s">
        <v>19</v>
      </c>
      <c r="N615" s="213" t="s">
        <v>43</v>
      </c>
      <c r="O615" s="85"/>
      <c r="P615" s="214">
        <f>O615*H615</f>
        <v>0</v>
      </c>
      <c r="Q615" s="214">
        <v>0</v>
      </c>
      <c r="R615" s="214">
        <f>Q615*H615</f>
        <v>0</v>
      </c>
      <c r="S615" s="214">
        <v>0</v>
      </c>
      <c r="T615" s="215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16" t="s">
        <v>149</v>
      </c>
      <c r="AT615" s="216" t="s">
        <v>126</v>
      </c>
      <c r="AU615" s="216" t="s">
        <v>82</v>
      </c>
      <c r="AY615" s="18" t="s">
        <v>123</v>
      </c>
      <c r="BE615" s="217">
        <f>IF(N615="základní",J615,0)</f>
        <v>0</v>
      </c>
      <c r="BF615" s="217">
        <f>IF(N615="snížená",J615,0)</f>
        <v>0</v>
      </c>
      <c r="BG615" s="217">
        <f>IF(N615="zákl. přenesená",J615,0)</f>
        <v>0</v>
      </c>
      <c r="BH615" s="217">
        <f>IF(N615="sníž. přenesená",J615,0)</f>
        <v>0</v>
      </c>
      <c r="BI615" s="217">
        <f>IF(N615="nulová",J615,0)</f>
        <v>0</v>
      </c>
      <c r="BJ615" s="18" t="s">
        <v>80</v>
      </c>
      <c r="BK615" s="217">
        <f>ROUND(I615*H615,2)</f>
        <v>0</v>
      </c>
      <c r="BL615" s="18" t="s">
        <v>149</v>
      </c>
      <c r="BM615" s="216" t="s">
        <v>784</v>
      </c>
    </row>
    <row r="616" s="2" customFormat="1">
      <c r="A616" s="39"/>
      <c r="B616" s="40"/>
      <c r="C616" s="41"/>
      <c r="D616" s="218" t="s">
        <v>133</v>
      </c>
      <c r="E616" s="41"/>
      <c r="F616" s="219" t="s">
        <v>785</v>
      </c>
      <c r="G616" s="41"/>
      <c r="H616" s="41"/>
      <c r="I616" s="220"/>
      <c r="J616" s="41"/>
      <c r="K616" s="41"/>
      <c r="L616" s="45"/>
      <c r="M616" s="221"/>
      <c r="N616" s="222"/>
      <c r="O616" s="85"/>
      <c r="P616" s="85"/>
      <c r="Q616" s="85"/>
      <c r="R616" s="85"/>
      <c r="S616" s="85"/>
      <c r="T616" s="86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133</v>
      </c>
      <c r="AU616" s="18" t="s">
        <v>82</v>
      </c>
    </row>
    <row r="617" s="2" customFormat="1">
      <c r="A617" s="39"/>
      <c r="B617" s="40"/>
      <c r="C617" s="41"/>
      <c r="D617" s="223" t="s">
        <v>134</v>
      </c>
      <c r="E617" s="41"/>
      <c r="F617" s="224" t="s">
        <v>786</v>
      </c>
      <c r="G617" s="41"/>
      <c r="H617" s="41"/>
      <c r="I617" s="220"/>
      <c r="J617" s="41"/>
      <c r="K617" s="41"/>
      <c r="L617" s="45"/>
      <c r="M617" s="221"/>
      <c r="N617" s="222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134</v>
      </c>
      <c r="AU617" s="18" t="s">
        <v>82</v>
      </c>
    </row>
    <row r="618" s="12" customFormat="1" ht="22.8" customHeight="1">
      <c r="A618" s="12"/>
      <c r="B618" s="189"/>
      <c r="C618" s="190"/>
      <c r="D618" s="191" t="s">
        <v>71</v>
      </c>
      <c r="E618" s="203" t="s">
        <v>787</v>
      </c>
      <c r="F618" s="203" t="s">
        <v>788</v>
      </c>
      <c r="G618" s="190"/>
      <c r="H618" s="190"/>
      <c r="I618" s="193"/>
      <c r="J618" s="204">
        <f>BK618</f>
        <v>0</v>
      </c>
      <c r="K618" s="190"/>
      <c r="L618" s="195"/>
      <c r="M618" s="196"/>
      <c r="N618" s="197"/>
      <c r="O618" s="197"/>
      <c r="P618" s="198">
        <f>SUM(P619:P665)</f>
        <v>0</v>
      </c>
      <c r="Q618" s="197"/>
      <c r="R618" s="198">
        <f>SUM(R619:R665)</f>
        <v>0</v>
      </c>
      <c r="S618" s="197"/>
      <c r="T618" s="199">
        <f>SUM(T619:T665)</f>
        <v>0</v>
      </c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R618" s="200" t="s">
        <v>80</v>
      </c>
      <c r="AT618" s="201" t="s">
        <v>71</v>
      </c>
      <c r="AU618" s="201" t="s">
        <v>80</v>
      </c>
      <c r="AY618" s="200" t="s">
        <v>123</v>
      </c>
      <c r="BK618" s="202">
        <f>SUM(BK619:BK665)</f>
        <v>0</v>
      </c>
    </row>
    <row r="619" s="2" customFormat="1" ht="16.5" customHeight="1">
      <c r="A619" s="39"/>
      <c r="B619" s="40"/>
      <c r="C619" s="205" t="s">
        <v>789</v>
      </c>
      <c r="D619" s="205" t="s">
        <v>126</v>
      </c>
      <c r="E619" s="206" t="s">
        <v>790</v>
      </c>
      <c r="F619" s="207" t="s">
        <v>791</v>
      </c>
      <c r="G619" s="208" t="s">
        <v>354</v>
      </c>
      <c r="H619" s="209">
        <v>264.48000000000002</v>
      </c>
      <c r="I619" s="210"/>
      <c r="J619" s="211">
        <f>ROUND(I619*H619,2)</f>
        <v>0</v>
      </c>
      <c r="K619" s="207" t="s">
        <v>130</v>
      </c>
      <c r="L619" s="45"/>
      <c r="M619" s="212" t="s">
        <v>19</v>
      </c>
      <c r="N619" s="213" t="s">
        <v>43</v>
      </c>
      <c r="O619" s="85"/>
      <c r="P619" s="214">
        <f>O619*H619</f>
        <v>0</v>
      </c>
      <c r="Q619" s="214">
        <v>0</v>
      </c>
      <c r="R619" s="214">
        <f>Q619*H619</f>
        <v>0</v>
      </c>
      <c r="S619" s="214">
        <v>0</v>
      </c>
      <c r="T619" s="215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16" t="s">
        <v>149</v>
      </c>
      <c r="AT619" s="216" t="s">
        <v>126</v>
      </c>
      <c r="AU619" s="216" t="s">
        <v>82</v>
      </c>
      <c r="AY619" s="18" t="s">
        <v>123</v>
      </c>
      <c r="BE619" s="217">
        <f>IF(N619="základní",J619,0)</f>
        <v>0</v>
      </c>
      <c r="BF619" s="217">
        <f>IF(N619="snížená",J619,0)</f>
        <v>0</v>
      </c>
      <c r="BG619" s="217">
        <f>IF(N619="zákl. přenesená",J619,0)</f>
        <v>0</v>
      </c>
      <c r="BH619" s="217">
        <f>IF(N619="sníž. přenesená",J619,0)</f>
        <v>0</v>
      </c>
      <c r="BI619" s="217">
        <f>IF(N619="nulová",J619,0)</f>
        <v>0</v>
      </c>
      <c r="BJ619" s="18" t="s">
        <v>80</v>
      </c>
      <c r="BK619" s="217">
        <f>ROUND(I619*H619,2)</f>
        <v>0</v>
      </c>
      <c r="BL619" s="18" t="s">
        <v>149</v>
      </c>
      <c r="BM619" s="216" t="s">
        <v>792</v>
      </c>
    </row>
    <row r="620" s="2" customFormat="1">
      <c r="A620" s="39"/>
      <c r="B620" s="40"/>
      <c r="C620" s="41"/>
      <c r="D620" s="218" t="s">
        <v>133</v>
      </c>
      <c r="E620" s="41"/>
      <c r="F620" s="219" t="s">
        <v>793</v>
      </c>
      <c r="G620" s="41"/>
      <c r="H620" s="41"/>
      <c r="I620" s="220"/>
      <c r="J620" s="41"/>
      <c r="K620" s="41"/>
      <c r="L620" s="45"/>
      <c r="M620" s="221"/>
      <c r="N620" s="222"/>
      <c r="O620" s="85"/>
      <c r="P620" s="85"/>
      <c r="Q620" s="85"/>
      <c r="R620" s="85"/>
      <c r="S620" s="85"/>
      <c r="T620" s="86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133</v>
      </c>
      <c r="AU620" s="18" t="s">
        <v>82</v>
      </c>
    </row>
    <row r="621" s="2" customFormat="1">
      <c r="A621" s="39"/>
      <c r="B621" s="40"/>
      <c r="C621" s="41"/>
      <c r="D621" s="223" t="s">
        <v>134</v>
      </c>
      <c r="E621" s="41"/>
      <c r="F621" s="224" t="s">
        <v>794</v>
      </c>
      <c r="G621" s="41"/>
      <c r="H621" s="41"/>
      <c r="I621" s="220"/>
      <c r="J621" s="41"/>
      <c r="K621" s="41"/>
      <c r="L621" s="45"/>
      <c r="M621" s="221"/>
      <c r="N621" s="222"/>
      <c r="O621" s="85"/>
      <c r="P621" s="85"/>
      <c r="Q621" s="85"/>
      <c r="R621" s="85"/>
      <c r="S621" s="85"/>
      <c r="T621" s="86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134</v>
      </c>
      <c r="AU621" s="18" t="s">
        <v>82</v>
      </c>
    </row>
    <row r="622" s="14" customFormat="1">
      <c r="A622" s="14"/>
      <c r="B622" s="235"/>
      <c r="C622" s="236"/>
      <c r="D622" s="218" t="s">
        <v>146</v>
      </c>
      <c r="E622" s="237" t="s">
        <v>19</v>
      </c>
      <c r="F622" s="238" t="s">
        <v>795</v>
      </c>
      <c r="G622" s="236"/>
      <c r="H622" s="239">
        <v>264.48000000000002</v>
      </c>
      <c r="I622" s="240"/>
      <c r="J622" s="236"/>
      <c r="K622" s="236"/>
      <c r="L622" s="241"/>
      <c r="M622" s="242"/>
      <c r="N622" s="243"/>
      <c r="O622" s="243"/>
      <c r="P622" s="243"/>
      <c r="Q622" s="243"/>
      <c r="R622" s="243"/>
      <c r="S622" s="243"/>
      <c r="T622" s="244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45" t="s">
        <v>146</v>
      </c>
      <c r="AU622" s="245" t="s">
        <v>82</v>
      </c>
      <c r="AV622" s="14" t="s">
        <v>82</v>
      </c>
      <c r="AW622" s="14" t="s">
        <v>33</v>
      </c>
      <c r="AX622" s="14" t="s">
        <v>72</v>
      </c>
      <c r="AY622" s="245" t="s">
        <v>123</v>
      </c>
    </row>
    <row r="623" s="15" customFormat="1">
      <c r="A623" s="15"/>
      <c r="B623" s="246"/>
      <c r="C623" s="247"/>
      <c r="D623" s="218" t="s">
        <v>146</v>
      </c>
      <c r="E623" s="248" t="s">
        <v>19</v>
      </c>
      <c r="F623" s="249" t="s">
        <v>148</v>
      </c>
      <c r="G623" s="247"/>
      <c r="H623" s="250">
        <v>264.48000000000002</v>
      </c>
      <c r="I623" s="251"/>
      <c r="J623" s="247"/>
      <c r="K623" s="247"/>
      <c r="L623" s="252"/>
      <c r="M623" s="253"/>
      <c r="N623" s="254"/>
      <c r="O623" s="254"/>
      <c r="P623" s="254"/>
      <c r="Q623" s="254"/>
      <c r="R623" s="254"/>
      <c r="S623" s="254"/>
      <c r="T623" s="255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56" t="s">
        <v>146</v>
      </c>
      <c r="AU623" s="256" t="s">
        <v>82</v>
      </c>
      <c r="AV623" s="15" t="s">
        <v>149</v>
      </c>
      <c r="AW623" s="15" t="s">
        <v>33</v>
      </c>
      <c r="AX623" s="15" t="s">
        <v>80</v>
      </c>
      <c r="AY623" s="256" t="s">
        <v>123</v>
      </c>
    </row>
    <row r="624" s="2" customFormat="1" ht="16.5" customHeight="1">
      <c r="A624" s="39"/>
      <c r="B624" s="40"/>
      <c r="C624" s="205" t="s">
        <v>796</v>
      </c>
      <c r="D624" s="205" t="s">
        <v>126</v>
      </c>
      <c r="E624" s="206" t="s">
        <v>797</v>
      </c>
      <c r="F624" s="207" t="s">
        <v>798</v>
      </c>
      <c r="G624" s="208" t="s">
        <v>354</v>
      </c>
      <c r="H624" s="209">
        <v>5025.1199999999999</v>
      </c>
      <c r="I624" s="210"/>
      <c r="J624" s="211">
        <f>ROUND(I624*H624,2)</f>
        <v>0</v>
      </c>
      <c r="K624" s="207" t="s">
        <v>130</v>
      </c>
      <c r="L624" s="45"/>
      <c r="M624" s="212" t="s">
        <v>19</v>
      </c>
      <c r="N624" s="213" t="s">
        <v>43</v>
      </c>
      <c r="O624" s="85"/>
      <c r="P624" s="214">
        <f>O624*H624</f>
        <v>0</v>
      </c>
      <c r="Q624" s="214">
        <v>0</v>
      </c>
      <c r="R624" s="214">
        <f>Q624*H624</f>
        <v>0</v>
      </c>
      <c r="S624" s="214">
        <v>0</v>
      </c>
      <c r="T624" s="215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16" t="s">
        <v>149</v>
      </c>
      <c r="AT624" s="216" t="s">
        <v>126</v>
      </c>
      <c r="AU624" s="216" t="s">
        <v>82</v>
      </c>
      <c r="AY624" s="18" t="s">
        <v>123</v>
      </c>
      <c r="BE624" s="217">
        <f>IF(N624="základní",J624,0)</f>
        <v>0</v>
      </c>
      <c r="BF624" s="217">
        <f>IF(N624="snížená",J624,0)</f>
        <v>0</v>
      </c>
      <c r="BG624" s="217">
        <f>IF(N624="zákl. přenesená",J624,0)</f>
        <v>0</v>
      </c>
      <c r="BH624" s="217">
        <f>IF(N624="sníž. přenesená",J624,0)</f>
        <v>0</v>
      </c>
      <c r="BI624" s="217">
        <f>IF(N624="nulová",J624,0)</f>
        <v>0</v>
      </c>
      <c r="BJ624" s="18" t="s">
        <v>80</v>
      </c>
      <c r="BK624" s="217">
        <f>ROUND(I624*H624,2)</f>
        <v>0</v>
      </c>
      <c r="BL624" s="18" t="s">
        <v>149</v>
      </c>
      <c r="BM624" s="216" t="s">
        <v>799</v>
      </c>
    </row>
    <row r="625" s="2" customFormat="1">
      <c r="A625" s="39"/>
      <c r="B625" s="40"/>
      <c r="C625" s="41"/>
      <c r="D625" s="218" t="s">
        <v>133</v>
      </c>
      <c r="E625" s="41"/>
      <c r="F625" s="219" t="s">
        <v>800</v>
      </c>
      <c r="G625" s="41"/>
      <c r="H625" s="41"/>
      <c r="I625" s="220"/>
      <c r="J625" s="41"/>
      <c r="K625" s="41"/>
      <c r="L625" s="45"/>
      <c r="M625" s="221"/>
      <c r="N625" s="222"/>
      <c r="O625" s="85"/>
      <c r="P625" s="85"/>
      <c r="Q625" s="85"/>
      <c r="R625" s="85"/>
      <c r="S625" s="85"/>
      <c r="T625" s="86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133</v>
      </c>
      <c r="AU625" s="18" t="s">
        <v>82</v>
      </c>
    </row>
    <row r="626" s="2" customFormat="1">
      <c r="A626" s="39"/>
      <c r="B626" s="40"/>
      <c r="C626" s="41"/>
      <c r="D626" s="223" t="s">
        <v>134</v>
      </c>
      <c r="E626" s="41"/>
      <c r="F626" s="224" t="s">
        <v>801</v>
      </c>
      <c r="G626" s="41"/>
      <c r="H626" s="41"/>
      <c r="I626" s="220"/>
      <c r="J626" s="41"/>
      <c r="K626" s="41"/>
      <c r="L626" s="45"/>
      <c r="M626" s="221"/>
      <c r="N626" s="222"/>
      <c r="O626" s="85"/>
      <c r="P626" s="85"/>
      <c r="Q626" s="85"/>
      <c r="R626" s="85"/>
      <c r="S626" s="85"/>
      <c r="T626" s="86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T626" s="18" t="s">
        <v>134</v>
      </c>
      <c r="AU626" s="18" t="s">
        <v>82</v>
      </c>
    </row>
    <row r="627" s="14" customFormat="1">
      <c r="A627" s="14"/>
      <c r="B627" s="235"/>
      <c r="C627" s="236"/>
      <c r="D627" s="218" t="s">
        <v>146</v>
      </c>
      <c r="E627" s="237" t="s">
        <v>19</v>
      </c>
      <c r="F627" s="238" t="s">
        <v>802</v>
      </c>
      <c r="G627" s="236"/>
      <c r="H627" s="239">
        <v>5025.1199999999999</v>
      </c>
      <c r="I627" s="240"/>
      <c r="J627" s="236"/>
      <c r="K627" s="236"/>
      <c r="L627" s="241"/>
      <c r="M627" s="242"/>
      <c r="N627" s="243"/>
      <c r="O627" s="243"/>
      <c r="P627" s="243"/>
      <c r="Q627" s="243"/>
      <c r="R627" s="243"/>
      <c r="S627" s="243"/>
      <c r="T627" s="244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45" t="s">
        <v>146</v>
      </c>
      <c r="AU627" s="245" t="s">
        <v>82</v>
      </c>
      <c r="AV627" s="14" t="s">
        <v>82</v>
      </c>
      <c r="AW627" s="14" t="s">
        <v>33</v>
      </c>
      <c r="AX627" s="14" t="s">
        <v>72</v>
      </c>
      <c r="AY627" s="245" t="s">
        <v>123</v>
      </c>
    </row>
    <row r="628" s="15" customFormat="1">
      <c r="A628" s="15"/>
      <c r="B628" s="246"/>
      <c r="C628" s="247"/>
      <c r="D628" s="218" t="s">
        <v>146</v>
      </c>
      <c r="E628" s="248" t="s">
        <v>19</v>
      </c>
      <c r="F628" s="249" t="s">
        <v>148</v>
      </c>
      <c r="G628" s="247"/>
      <c r="H628" s="250">
        <v>5025.1199999999999</v>
      </c>
      <c r="I628" s="251"/>
      <c r="J628" s="247"/>
      <c r="K628" s="247"/>
      <c r="L628" s="252"/>
      <c r="M628" s="253"/>
      <c r="N628" s="254"/>
      <c r="O628" s="254"/>
      <c r="P628" s="254"/>
      <c r="Q628" s="254"/>
      <c r="R628" s="254"/>
      <c r="S628" s="254"/>
      <c r="T628" s="255"/>
      <c r="U628" s="15"/>
      <c r="V628" s="15"/>
      <c r="W628" s="15"/>
      <c r="X628" s="15"/>
      <c r="Y628" s="15"/>
      <c r="Z628" s="15"/>
      <c r="AA628" s="15"/>
      <c r="AB628" s="15"/>
      <c r="AC628" s="15"/>
      <c r="AD628" s="15"/>
      <c r="AE628" s="15"/>
      <c r="AT628" s="256" t="s">
        <v>146</v>
      </c>
      <c r="AU628" s="256" t="s">
        <v>82</v>
      </c>
      <c r="AV628" s="15" t="s">
        <v>149</v>
      </c>
      <c r="AW628" s="15" t="s">
        <v>33</v>
      </c>
      <c r="AX628" s="15" t="s">
        <v>80</v>
      </c>
      <c r="AY628" s="256" t="s">
        <v>123</v>
      </c>
    </row>
    <row r="629" s="2" customFormat="1" ht="16.5" customHeight="1">
      <c r="A629" s="39"/>
      <c r="B629" s="40"/>
      <c r="C629" s="205" t="s">
        <v>803</v>
      </c>
      <c r="D629" s="205" t="s">
        <v>126</v>
      </c>
      <c r="E629" s="206" t="s">
        <v>804</v>
      </c>
      <c r="F629" s="207" t="s">
        <v>805</v>
      </c>
      <c r="G629" s="208" t="s">
        <v>354</v>
      </c>
      <c r="H629" s="209">
        <v>407.78699999999998</v>
      </c>
      <c r="I629" s="210"/>
      <c r="J629" s="211">
        <f>ROUND(I629*H629,2)</f>
        <v>0</v>
      </c>
      <c r="K629" s="207" t="s">
        <v>130</v>
      </c>
      <c r="L629" s="45"/>
      <c r="M629" s="212" t="s">
        <v>19</v>
      </c>
      <c r="N629" s="213" t="s">
        <v>43</v>
      </c>
      <c r="O629" s="85"/>
      <c r="P629" s="214">
        <f>O629*H629</f>
        <v>0</v>
      </c>
      <c r="Q629" s="214">
        <v>0</v>
      </c>
      <c r="R629" s="214">
        <f>Q629*H629</f>
        <v>0</v>
      </c>
      <c r="S629" s="214">
        <v>0</v>
      </c>
      <c r="T629" s="215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16" t="s">
        <v>149</v>
      </c>
      <c r="AT629" s="216" t="s">
        <v>126</v>
      </c>
      <c r="AU629" s="216" t="s">
        <v>82</v>
      </c>
      <c r="AY629" s="18" t="s">
        <v>123</v>
      </c>
      <c r="BE629" s="217">
        <f>IF(N629="základní",J629,0)</f>
        <v>0</v>
      </c>
      <c r="BF629" s="217">
        <f>IF(N629="snížená",J629,0)</f>
        <v>0</v>
      </c>
      <c r="BG629" s="217">
        <f>IF(N629="zákl. přenesená",J629,0)</f>
        <v>0</v>
      </c>
      <c r="BH629" s="217">
        <f>IF(N629="sníž. přenesená",J629,0)</f>
        <v>0</v>
      </c>
      <c r="BI629" s="217">
        <f>IF(N629="nulová",J629,0)</f>
        <v>0</v>
      </c>
      <c r="BJ629" s="18" t="s">
        <v>80</v>
      </c>
      <c r="BK629" s="217">
        <f>ROUND(I629*H629,2)</f>
        <v>0</v>
      </c>
      <c r="BL629" s="18" t="s">
        <v>149</v>
      </c>
      <c r="BM629" s="216" t="s">
        <v>806</v>
      </c>
    </row>
    <row r="630" s="2" customFormat="1">
      <c r="A630" s="39"/>
      <c r="B630" s="40"/>
      <c r="C630" s="41"/>
      <c r="D630" s="218" t="s">
        <v>133</v>
      </c>
      <c r="E630" s="41"/>
      <c r="F630" s="219" t="s">
        <v>807</v>
      </c>
      <c r="G630" s="41"/>
      <c r="H630" s="41"/>
      <c r="I630" s="220"/>
      <c r="J630" s="41"/>
      <c r="K630" s="41"/>
      <c r="L630" s="45"/>
      <c r="M630" s="221"/>
      <c r="N630" s="222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133</v>
      </c>
      <c r="AU630" s="18" t="s">
        <v>82</v>
      </c>
    </row>
    <row r="631" s="2" customFormat="1">
      <c r="A631" s="39"/>
      <c r="B631" s="40"/>
      <c r="C631" s="41"/>
      <c r="D631" s="223" t="s">
        <v>134</v>
      </c>
      <c r="E631" s="41"/>
      <c r="F631" s="224" t="s">
        <v>808</v>
      </c>
      <c r="G631" s="41"/>
      <c r="H631" s="41"/>
      <c r="I631" s="220"/>
      <c r="J631" s="41"/>
      <c r="K631" s="41"/>
      <c r="L631" s="45"/>
      <c r="M631" s="221"/>
      <c r="N631" s="222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134</v>
      </c>
      <c r="AU631" s="18" t="s">
        <v>82</v>
      </c>
    </row>
    <row r="632" s="14" customFormat="1">
      <c r="A632" s="14"/>
      <c r="B632" s="235"/>
      <c r="C632" s="236"/>
      <c r="D632" s="218" t="s">
        <v>146</v>
      </c>
      <c r="E632" s="237" t="s">
        <v>19</v>
      </c>
      <c r="F632" s="238" t="s">
        <v>809</v>
      </c>
      <c r="G632" s="236"/>
      <c r="H632" s="239">
        <v>407.78699999999998</v>
      </c>
      <c r="I632" s="240"/>
      <c r="J632" s="236"/>
      <c r="K632" s="236"/>
      <c r="L632" s="241"/>
      <c r="M632" s="242"/>
      <c r="N632" s="243"/>
      <c r="O632" s="243"/>
      <c r="P632" s="243"/>
      <c r="Q632" s="243"/>
      <c r="R632" s="243"/>
      <c r="S632" s="243"/>
      <c r="T632" s="244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45" t="s">
        <v>146</v>
      </c>
      <c r="AU632" s="245" t="s">
        <v>82</v>
      </c>
      <c r="AV632" s="14" t="s">
        <v>82</v>
      </c>
      <c r="AW632" s="14" t="s">
        <v>33</v>
      </c>
      <c r="AX632" s="14" t="s">
        <v>72</v>
      </c>
      <c r="AY632" s="245" t="s">
        <v>123</v>
      </c>
    </row>
    <row r="633" s="15" customFormat="1">
      <c r="A633" s="15"/>
      <c r="B633" s="246"/>
      <c r="C633" s="247"/>
      <c r="D633" s="218" t="s">
        <v>146</v>
      </c>
      <c r="E633" s="248" t="s">
        <v>19</v>
      </c>
      <c r="F633" s="249" t="s">
        <v>148</v>
      </c>
      <c r="G633" s="247"/>
      <c r="H633" s="250">
        <v>407.78699999999998</v>
      </c>
      <c r="I633" s="251"/>
      <c r="J633" s="247"/>
      <c r="K633" s="247"/>
      <c r="L633" s="252"/>
      <c r="M633" s="253"/>
      <c r="N633" s="254"/>
      <c r="O633" s="254"/>
      <c r="P633" s="254"/>
      <c r="Q633" s="254"/>
      <c r="R633" s="254"/>
      <c r="S633" s="254"/>
      <c r="T633" s="255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56" t="s">
        <v>146</v>
      </c>
      <c r="AU633" s="256" t="s">
        <v>82</v>
      </c>
      <c r="AV633" s="15" t="s">
        <v>149</v>
      </c>
      <c r="AW633" s="15" t="s">
        <v>33</v>
      </c>
      <c r="AX633" s="15" t="s">
        <v>80</v>
      </c>
      <c r="AY633" s="256" t="s">
        <v>123</v>
      </c>
    </row>
    <row r="634" s="2" customFormat="1" ht="16.5" customHeight="1">
      <c r="A634" s="39"/>
      <c r="B634" s="40"/>
      <c r="C634" s="205" t="s">
        <v>810</v>
      </c>
      <c r="D634" s="205" t="s">
        <v>126</v>
      </c>
      <c r="E634" s="206" t="s">
        <v>811</v>
      </c>
      <c r="F634" s="207" t="s">
        <v>812</v>
      </c>
      <c r="G634" s="208" t="s">
        <v>354</v>
      </c>
      <c r="H634" s="209">
        <v>7747.9530000000004</v>
      </c>
      <c r="I634" s="210"/>
      <c r="J634" s="211">
        <f>ROUND(I634*H634,2)</f>
        <v>0</v>
      </c>
      <c r="K634" s="207" t="s">
        <v>130</v>
      </c>
      <c r="L634" s="45"/>
      <c r="M634" s="212" t="s">
        <v>19</v>
      </c>
      <c r="N634" s="213" t="s">
        <v>43</v>
      </c>
      <c r="O634" s="85"/>
      <c r="P634" s="214">
        <f>O634*H634</f>
        <v>0</v>
      </c>
      <c r="Q634" s="214">
        <v>0</v>
      </c>
      <c r="R634" s="214">
        <f>Q634*H634</f>
        <v>0</v>
      </c>
      <c r="S634" s="214">
        <v>0</v>
      </c>
      <c r="T634" s="215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16" t="s">
        <v>149</v>
      </c>
      <c r="AT634" s="216" t="s">
        <v>126</v>
      </c>
      <c r="AU634" s="216" t="s">
        <v>82</v>
      </c>
      <c r="AY634" s="18" t="s">
        <v>123</v>
      </c>
      <c r="BE634" s="217">
        <f>IF(N634="základní",J634,0)</f>
        <v>0</v>
      </c>
      <c r="BF634" s="217">
        <f>IF(N634="snížená",J634,0)</f>
        <v>0</v>
      </c>
      <c r="BG634" s="217">
        <f>IF(N634="zákl. přenesená",J634,0)</f>
        <v>0</v>
      </c>
      <c r="BH634" s="217">
        <f>IF(N634="sníž. přenesená",J634,0)</f>
        <v>0</v>
      </c>
      <c r="BI634" s="217">
        <f>IF(N634="nulová",J634,0)</f>
        <v>0</v>
      </c>
      <c r="BJ634" s="18" t="s">
        <v>80</v>
      </c>
      <c r="BK634" s="217">
        <f>ROUND(I634*H634,2)</f>
        <v>0</v>
      </c>
      <c r="BL634" s="18" t="s">
        <v>149</v>
      </c>
      <c r="BM634" s="216" t="s">
        <v>813</v>
      </c>
    </row>
    <row r="635" s="2" customFormat="1">
      <c r="A635" s="39"/>
      <c r="B635" s="40"/>
      <c r="C635" s="41"/>
      <c r="D635" s="218" t="s">
        <v>133</v>
      </c>
      <c r="E635" s="41"/>
      <c r="F635" s="219" t="s">
        <v>800</v>
      </c>
      <c r="G635" s="41"/>
      <c r="H635" s="41"/>
      <c r="I635" s="220"/>
      <c r="J635" s="41"/>
      <c r="K635" s="41"/>
      <c r="L635" s="45"/>
      <c r="M635" s="221"/>
      <c r="N635" s="222"/>
      <c r="O635" s="85"/>
      <c r="P635" s="85"/>
      <c r="Q635" s="85"/>
      <c r="R635" s="85"/>
      <c r="S635" s="85"/>
      <c r="T635" s="86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133</v>
      </c>
      <c r="AU635" s="18" t="s">
        <v>82</v>
      </c>
    </row>
    <row r="636" s="2" customFormat="1">
      <c r="A636" s="39"/>
      <c r="B636" s="40"/>
      <c r="C636" s="41"/>
      <c r="D636" s="223" t="s">
        <v>134</v>
      </c>
      <c r="E636" s="41"/>
      <c r="F636" s="224" t="s">
        <v>814</v>
      </c>
      <c r="G636" s="41"/>
      <c r="H636" s="41"/>
      <c r="I636" s="220"/>
      <c r="J636" s="41"/>
      <c r="K636" s="41"/>
      <c r="L636" s="45"/>
      <c r="M636" s="221"/>
      <c r="N636" s="222"/>
      <c r="O636" s="85"/>
      <c r="P636" s="85"/>
      <c r="Q636" s="85"/>
      <c r="R636" s="85"/>
      <c r="S636" s="85"/>
      <c r="T636" s="86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134</v>
      </c>
      <c r="AU636" s="18" t="s">
        <v>82</v>
      </c>
    </row>
    <row r="637" s="14" customFormat="1">
      <c r="A637" s="14"/>
      <c r="B637" s="235"/>
      <c r="C637" s="236"/>
      <c r="D637" s="218" t="s">
        <v>146</v>
      </c>
      <c r="E637" s="237" t="s">
        <v>19</v>
      </c>
      <c r="F637" s="238" t="s">
        <v>815</v>
      </c>
      <c r="G637" s="236"/>
      <c r="H637" s="239">
        <v>7747.9530000000004</v>
      </c>
      <c r="I637" s="240"/>
      <c r="J637" s="236"/>
      <c r="K637" s="236"/>
      <c r="L637" s="241"/>
      <c r="M637" s="242"/>
      <c r="N637" s="243"/>
      <c r="O637" s="243"/>
      <c r="P637" s="243"/>
      <c r="Q637" s="243"/>
      <c r="R637" s="243"/>
      <c r="S637" s="243"/>
      <c r="T637" s="244"/>
      <c r="U637" s="14"/>
      <c r="V637" s="14"/>
      <c r="W637" s="14"/>
      <c r="X637" s="14"/>
      <c r="Y637" s="14"/>
      <c r="Z637" s="14"/>
      <c r="AA637" s="14"/>
      <c r="AB637" s="14"/>
      <c r="AC637" s="14"/>
      <c r="AD637" s="14"/>
      <c r="AE637" s="14"/>
      <c r="AT637" s="245" t="s">
        <v>146</v>
      </c>
      <c r="AU637" s="245" t="s">
        <v>82</v>
      </c>
      <c r="AV637" s="14" t="s">
        <v>82</v>
      </c>
      <c r="AW637" s="14" t="s">
        <v>33</v>
      </c>
      <c r="AX637" s="14" t="s">
        <v>72</v>
      </c>
      <c r="AY637" s="245" t="s">
        <v>123</v>
      </c>
    </row>
    <row r="638" s="15" customFormat="1">
      <c r="A638" s="15"/>
      <c r="B638" s="246"/>
      <c r="C638" s="247"/>
      <c r="D638" s="218" t="s">
        <v>146</v>
      </c>
      <c r="E638" s="248" t="s">
        <v>19</v>
      </c>
      <c r="F638" s="249" t="s">
        <v>148</v>
      </c>
      <c r="G638" s="247"/>
      <c r="H638" s="250">
        <v>7747.9530000000004</v>
      </c>
      <c r="I638" s="251"/>
      <c r="J638" s="247"/>
      <c r="K638" s="247"/>
      <c r="L638" s="252"/>
      <c r="M638" s="253"/>
      <c r="N638" s="254"/>
      <c r="O638" s="254"/>
      <c r="P638" s="254"/>
      <c r="Q638" s="254"/>
      <c r="R638" s="254"/>
      <c r="S638" s="254"/>
      <c r="T638" s="255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56" t="s">
        <v>146</v>
      </c>
      <c r="AU638" s="256" t="s">
        <v>82</v>
      </c>
      <c r="AV638" s="15" t="s">
        <v>149</v>
      </c>
      <c r="AW638" s="15" t="s">
        <v>33</v>
      </c>
      <c r="AX638" s="15" t="s">
        <v>80</v>
      </c>
      <c r="AY638" s="256" t="s">
        <v>123</v>
      </c>
    </row>
    <row r="639" s="2" customFormat="1" ht="16.5" customHeight="1">
      <c r="A639" s="39"/>
      <c r="B639" s="40"/>
      <c r="C639" s="205" t="s">
        <v>816</v>
      </c>
      <c r="D639" s="205" t="s">
        <v>126</v>
      </c>
      <c r="E639" s="206" t="s">
        <v>817</v>
      </c>
      <c r="F639" s="207" t="s">
        <v>818</v>
      </c>
      <c r="G639" s="208" t="s">
        <v>354</v>
      </c>
      <c r="H639" s="209">
        <v>672.26700000000005</v>
      </c>
      <c r="I639" s="210"/>
      <c r="J639" s="211">
        <f>ROUND(I639*H639,2)</f>
        <v>0</v>
      </c>
      <c r="K639" s="207" t="s">
        <v>130</v>
      </c>
      <c r="L639" s="45"/>
      <c r="M639" s="212" t="s">
        <v>19</v>
      </c>
      <c r="N639" s="213" t="s">
        <v>43</v>
      </c>
      <c r="O639" s="85"/>
      <c r="P639" s="214">
        <f>O639*H639</f>
        <v>0</v>
      </c>
      <c r="Q639" s="214">
        <v>0</v>
      </c>
      <c r="R639" s="214">
        <f>Q639*H639</f>
        <v>0</v>
      </c>
      <c r="S639" s="214">
        <v>0</v>
      </c>
      <c r="T639" s="215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16" t="s">
        <v>149</v>
      </c>
      <c r="AT639" s="216" t="s">
        <v>126</v>
      </c>
      <c r="AU639" s="216" t="s">
        <v>82</v>
      </c>
      <c r="AY639" s="18" t="s">
        <v>123</v>
      </c>
      <c r="BE639" s="217">
        <f>IF(N639="základní",J639,0)</f>
        <v>0</v>
      </c>
      <c r="BF639" s="217">
        <f>IF(N639="snížená",J639,0)</f>
        <v>0</v>
      </c>
      <c r="BG639" s="217">
        <f>IF(N639="zákl. přenesená",J639,0)</f>
        <v>0</v>
      </c>
      <c r="BH639" s="217">
        <f>IF(N639="sníž. přenesená",J639,0)</f>
        <v>0</v>
      </c>
      <c r="BI639" s="217">
        <f>IF(N639="nulová",J639,0)</f>
        <v>0</v>
      </c>
      <c r="BJ639" s="18" t="s">
        <v>80</v>
      </c>
      <c r="BK639" s="217">
        <f>ROUND(I639*H639,2)</f>
        <v>0</v>
      </c>
      <c r="BL639" s="18" t="s">
        <v>149</v>
      </c>
      <c r="BM639" s="216" t="s">
        <v>819</v>
      </c>
    </row>
    <row r="640" s="2" customFormat="1">
      <c r="A640" s="39"/>
      <c r="B640" s="40"/>
      <c r="C640" s="41"/>
      <c r="D640" s="218" t="s">
        <v>133</v>
      </c>
      <c r="E640" s="41"/>
      <c r="F640" s="219" t="s">
        <v>820</v>
      </c>
      <c r="G640" s="41"/>
      <c r="H640" s="41"/>
      <c r="I640" s="220"/>
      <c r="J640" s="41"/>
      <c r="K640" s="41"/>
      <c r="L640" s="45"/>
      <c r="M640" s="221"/>
      <c r="N640" s="222"/>
      <c r="O640" s="85"/>
      <c r="P640" s="85"/>
      <c r="Q640" s="85"/>
      <c r="R640" s="85"/>
      <c r="S640" s="85"/>
      <c r="T640" s="86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T640" s="18" t="s">
        <v>133</v>
      </c>
      <c r="AU640" s="18" t="s">
        <v>82</v>
      </c>
    </row>
    <row r="641" s="2" customFormat="1">
      <c r="A641" s="39"/>
      <c r="B641" s="40"/>
      <c r="C641" s="41"/>
      <c r="D641" s="223" t="s">
        <v>134</v>
      </c>
      <c r="E641" s="41"/>
      <c r="F641" s="224" t="s">
        <v>821</v>
      </c>
      <c r="G641" s="41"/>
      <c r="H641" s="41"/>
      <c r="I641" s="220"/>
      <c r="J641" s="41"/>
      <c r="K641" s="41"/>
      <c r="L641" s="45"/>
      <c r="M641" s="221"/>
      <c r="N641" s="222"/>
      <c r="O641" s="85"/>
      <c r="P641" s="85"/>
      <c r="Q641" s="85"/>
      <c r="R641" s="85"/>
      <c r="S641" s="85"/>
      <c r="T641" s="86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T641" s="18" t="s">
        <v>134</v>
      </c>
      <c r="AU641" s="18" t="s">
        <v>82</v>
      </c>
    </row>
    <row r="642" s="2" customFormat="1" ht="21.75" customHeight="1">
      <c r="A642" s="39"/>
      <c r="B642" s="40"/>
      <c r="C642" s="205" t="s">
        <v>822</v>
      </c>
      <c r="D642" s="205" t="s">
        <v>126</v>
      </c>
      <c r="E642" s="206" t="s">
        <v>823</v>
      </c>
      <c r="F642" s="207" t="s">
        <v>824</v>
      </c>
      <c r="G642" s="208" t="s">
        <v>354</v>
      </c>
      <c r="H642" s="209">
        <v>271.62</v>
      </c>
      <c r="I642" s="210"/>
      <c r="J642" s="211">
        <f>ROUND(I642*H642,2)</f>
        <v>0</v>
      </c>
      <c r="K642" s="207" t="s">
        <v>130</v>
      </c>
      <c r="L642" s="45"/>
      <c r="M642" s="212" t="s">
        <v>19</v>
      </c>
      <c r="N642" s="213" t="s">
        <v>43</v>
      </c>
      <c r="O642" s="85"/>
      <c r="P642" s="214">
        <f>O642*H642</f>
        <v>0</v>
      </c>
      <c r="Q642" s="214">
        <v>0</v>
      </c>
      <c r="R642" s="214">
        <f>Q642*H642</f>
        <v>0</v>
      </c>
      <c r="S642" s="214">
        <v>0</v>
      </c>
      <c r="T642" s="215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16" t="s">
        <v>149</v>
      </c>
      <c r="AT642" s="216" t="s">
        <v>126</v>
      </c>
      <c r="AU642" s="216" t="s">
        <v>82</v>
      </c>
      <c r="AY642" s="18" t="s">
        <v>123</v>
      </c>
      <c r="BE642" s="217">
        <f>IF(N642="základní",J642,0)</f>
        <v>0</v>
      </c>
      <c r="BF642" s="217">
        <f>IF(N642="snížená",J642,0)</f>
        <v>0</v>
      </c>
      <c r="BG642" s="217">
        <f>IF(N642="zákl. přenesená",J642,0)</f>
        <v>0</v>
      </c>
      <c r="BH642" s="217">
        <f>IF(N642="sníž. přenesená",J642,0)</f>
        <v>0</v>
      </c>
      <c r="BI642" s="217">
        <f>IF(N642="nulová",J642,0)</f>
        <v>0</v>
      </c>
      <c r="BJ642" s="18" t="s">
        <v>80</v>
      </c>
      <c r="BK642" s="217">
        <f>ROUND(I642*H642,2)</f>
        <v>0</v>
      </c>
      <c r="BL642" s="18" t="s">
        <v>149</v>
      </c>
      <c r="BM642" s="216" t="s">
        <v>825</v>
      </c>
    </row>
    <row r="643" s="2" customFormat="1">
      <c r="A643" s="39"/>
      <c r="B643" s="40"/>
      <c r="C643" s="41"/>
      <c r="D643" s="218" t="s">
        <v>133</v>
      </c>
      <c r="E643" s="41"/>
      <c r="F643" s="219" t="s">
        <v>826</v>
      </c>
      <c r="G643" s="41"/>
      <c r="H643" s="41"/>
      <c r="I643" s="220"/>
      <c r="J643" s="41"/>
      <c r="K643" s="41"/>
      <c r="L643" s="45"/>
      <c r="M643" s="221"/>
      <c r="N643" s="222"/>
      <c r="O643" s="85"/>
      <c r="P643" s="85"/>
      <c r="Q643" s="85"/>
      <c r="R643" s="85"/>
      <c r="S643" s="85"/>
      <c r="T643" s="86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133</v>
      </c>
      <c r="AU643" s="18" t="s">
        <v>82</v>
      </c>
    </row>
    <row r="644" s="2" customFormat="1">
      <c r="A644" s="39"/>
      <c r="B644" s="40"/>
      <c r="C644" s="41"/>
      <c r="D644" s="223" t="s">
        <v>134</v>
      </c>
      <c r="E644" s="41"/>
      <c r="F644" s="224" t="s">
        <v>827</v>
      </c>
      <c r="G644" s="41"/>
      <c r="H644" s="41"/>
      <c r="I644" s="220"/>
      <c r="J644" s="41"/>
      <c r="K644" s="41"/>
      <c r="L644" s="45"/>
      <c r="M644" s="221"/>
      <c r="N644" s="222"/>
      <c r="O644" s="85"/>
      <c r="P644" s="85"/>
      <c r="Q644" s="85"/>
      <c r="R644" s="85"/>
      <c r="S644" s="85"/>
      <c r="T644" s="86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T644" s="18" t="s">
        <v>134</v>
      </c>
      <c r="AU644" s="18" t="s">
        <v>82</v>
      </c>
    </row>
    <row r="645" s="14" customFormat="1">
      <c r="A645" s="14"/>
      <c r="B645" s="235"/>
      <c r="C645" s="236"/>
      <c r="D645" s="218" t="s">
        <v>146</v>
      </c>
      <c r="E645" s="237" t="s">
        <v>19</v>
      </c>
      <c r="F645" s="238" t="s">
        <v>828</v>
      </c>
      <c r="G645" s="236"/>
      <c r="H645" s="239">
        <v>271.62</v>
      </c>
      <c r="I645" s="240"/>
      <c r="J645" s="236"/>
      <c r="K645" s="236"/>
      <c r="L645" s="241"/>
      <c r="M645" s="242"/>
      <c r="N645" s="243"/>
      <c r="O645" s="243"/>
      <c r="P645" s="243"/>
      <c r="Q645" s="243"/>
      <c r="R645" s="243"/>
      <c r="S645" s="243"/>
      <c r="T645" s="24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45" t="s">
        <v>146</v>
      </c>
      <c r="AU645" s="245" t="s">
        <v>82</v>
      </c>
      <c r="AV645" s="14" t="s">
        <v>82</v>
      </c>
      <c r="AW645" s="14" t="s">
        <v>33</v>
      </c>
      <c r="AX645" s="14" t="s">
        <v>72</v>
      </c>
      <c r="AY645" s="245" t="s">
        <v>123</v>
      </c>
    </row>
    <row r="646" s="15" customFormat="1">
      <c r="A646" s="15"/>
      <c r="B646" s="246"/>
      <c r="C646" s="247"/>
      <c r="D646" s="218" t="s">
        <v>146</v>
      </c>
      <c r="E646" s="248" t="s">
        <v>19</v>
      </c>
      <c r="F646" s="249" t="s">
        <v>148</v>
      </c>
      <c r="G646" s="247"/>
      <c r="H646" s="250">
        <v>271.62</v>
      </c>
      <c r="I646" s="251"/>
      <c r="J646" s="247"/>
      <c r="K646" s="247"/>
      <c r="L646" s="252"/>
      <c r="M646" s="253"/>
      <c r="N646" s="254"/>
      <c r="O646" s="254"/>
      <c r="P646" s="254"/>
      <c r="Q646" s="254"/>
      <c r="R646" s="254"/>
      <c r="S646" s="254"/>
      <c r="T646" s="255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56" t="s">
        <v>146</v>
      </c>
      <c r="AU646" s="256" t="s">
        <v>82</v>
      </c>
      <c r="AV646" s="15" t="s">
        <v>149</v>
      </c>
      <c r="AW646" s="15" t="s">
        <v>33</v>
      </c>
      <c r="AX646" s="15" t="s">
        <v>80</v>
      </c>
      <c r="AY646" s="256" t="s">
        <v>123</v>
      </c>
    </row>
    <row r="647" s="2" customFormat="1" ht="21.75" customHeight="1">
      <c r="A647" s="39"/>
      <c r="B647" s="40"/>
      <c r="C647" s="205" t="s">
        <v>829</v>
      </c>
      <c r="D647" s="205" t="s">
        <v>126</v>
      </c>
      <c r="E647" s="206" t="s">
        <v>830</v>
      </c>
      <c r="F647" s="207" t="s">
        <v>831</v>
      </c>
      <c r="G647" s="208" t="s">
        <v>354</v>
      </c>
      <c r="H647" s="209">
        <v>14.227</v>
      </c>
      <c r="I647" s="210"/>
      <c r="J647" s="211">
        <f>ROUND(I647*H647,2)</f>
        <v>0</v>
      </c>
      <c r="K647" s="207" t="s">
        <v>130</v>
      </c>
      <c r="L647" s="45"/>
      <c r="M647" s="212" t="s">
        <v>19</v>
      </c>
      <c r="N647" s="213" t="s">
        <v>43</v>
      </c>
      <c r="O647" s="85"/>
      <c r="P647" s="214">
        <f>O647*H647</f>
        <v>0</v>
      </c>
      <c r="Q647" s="214">
        <v>0</v>
      </c>
      <c r="R647" s="214">
        <f>Q647*H647</f>
        <v>0</v>
      </c>
      <c r="S647" s="214">
        <v>0</v>
      </c>
      <c r="T647" s="215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16" t="s">
        <v>149</v>
      </c>
      <c r="AT647" s="216" t="s">
        <v>126</v>
      </c>
      <c r="AU647" s="216" t="s">
        <v>82</v>
      </c>
      <c r="AY647" s="18" t="s">
        <v>123</v>
      </c>
      <c r="BE647" s="217">
        <f>IF(N647="základní",J647,0)</f>
        <v>0</v>
      </c>
      <c r="BF647" s="217">
        <f>IF(N647="snížená",J647,0)</f>
        <v>0</v>
      </c>
      <c r="BG647" s="217">
        <f>IF(N647="zákl. přenesená",J647,0)</f>
        <v>0</v>
      </c>
      <c r="BH647" s="217">
        <f>IF(N647="sníž. přenesená",J647,0)</f>
        <v>0</v>
      </c>
      <c r="BI647" s="217">
        <f>IF(N647="nulová",J647,0)</f>
        <v>0</v>
      </c>
      <c r="BJ647" s="18" t="s">
        <v>80</v>
      </c>
      <c r="BK647" s="217">
        <f>ROUND(I647*H647,2)</f>
        <v>0</v>
      </c>
      <c r="BL647" s="18" t="s">
        <v>149</v>
      </c>
      <c r="BM647" s="216" t="s">
        <v>832</v>
      </c>
    </row>
    <row r="648" s="2" customFormat="1">
      <c r="A648" s="39"/>
      <c r="B648" s="40"/>
      <c r="C648" s="41"/>
      <c r="D648" s="218" t="s">
        <v>133</v>
      </c>
      <c r="E648" s="41"/>
      <c r="F648" s="219" t="s">
        <v>833</v>
      </c>
      <c r="G648" s="41"/>
      <c r="H648" s="41"/>
      <c r="I648" s="220"/>
      <c r="J648" s="41"/>
      <c r="K648" s="41"/>
      <c r="L648" s="45"/>
      <c r="M648" s="221"/>
      <c r="N648" s="222"/>
      <c r="O648" s="85"/>
      <c r="P648" s="85"/>
      <c r="Q648" s="85"/>
      <c r="R648" s="85"/>
      <c r="S648" s="85"/>
      <c r="T648" s="86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T648" s="18" t="s">
        <v>133</v>
      </c>
      <c r="AU648" s="18" t="s">
        <v>82</v>
      </c>
    </row>
    <row r="649" s="2" customFormat="1">
      <c r="A649" s="39"/>
      <c r="B649" s="40"/>
      <c r="C649" s="41"/>
      <c r="D649" s="223" t="s">
        <v>134</v>
      </c>
      <c r="E649" s="41"/>
      <c r="F649" s="224" t="s">
        <v>834</v>
      </c>
      <c r="G649" s="41"/>
      <c r="H649" s="41"/>
      <c r="I649" s="220"/>
      <c r="J649" s="41"/>
      <c r="K649" s="41"/>
      <c r="L649" s="45"/>
      <c r="M649" s="221"/>
      <c r="N649" s="222"/>
      <c r="O649" s="85"/>
      <c r="P649" s="85"/>
      <c r="Q649" s="85"/>
      <c r="R649" s="85"/>
      <c r="S649" s="85"/>
      <c r="T649" s="86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T649" s="18" t="s">
        <v>134</v>
      </c>
      <c r="AU649" s="18" t="s">
        <v>82</v>
      </c>
    </row>
    <row r="650" s="14" customFormat="1">
      <c r="A650" s="14"/>
      <c r="B650" s="235"/>
      <c r="C650" s="236"/>
      <c r="D650" s="218" t="s">
        <v>146</v>
      </c>
      <c r="E650" s="237" t="s">
        <v>19</v>
      </c>
      <c r="F650" s="238" t="s">
        <v>835</v>
      </c>
      <c r="G650" s="236"/>
      <c r="H650" s="239">
        <v>14.227</v>
      </c>
      <c r="I650" s="240"/>
      <c r="J650" s="236"/>
      <c r="K650" s="236"/>
      <c r="L650" s="241"/>
      <c r="M650" s="242"/>
      <c r="N650" s="243"/>
      <c r="O650" s="243"/>
      <c r="P650" s="243"/>
      <c r="Q650" s="243"/>
      <c r="R650" s="243"/>
      <c r="S650" s="243"/>
      <c r="T650" s="244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5" t="s">
        <v>146</v>
      </c>
      <c r="AU650" s="245" t="s">
        <v>82</v>
      </c>
      <c r="AV650" s="14" t="s">
        <v>82</v>
      </c>
      <c r="AW650" s="14" t="s">
        <v>33</v>
      </c>
      <c r="AX650" s="14" t="s">
        <v>72</v>
      </c>
      <c r="AY650" s="245" t="s">
        <v>123</v>
      </c>
    </row>
    <row r="651" s="15" customFormat="1">
      <c r="A651" s="15"/>
      <c r="B651" s="246"/>
      <c r="C651" s="247"/>
      <c r="D651" s="218" t="s">
        <v>146</v>
      </c>
      <c r="E651" s="248" t="s">
        <v>19</v>
      </c>
      <c r="F651" s="249" t="s">
        <v>148</v>
      </c>
      <c r="G651" s="247"/>
      <c r="H651" s="250">
        <v>14.227</v>
      </c>
      <c r="I651" s="251"/>
      <c r="J651" s="247"/>
      <c r="K651" s="247"/>
      <c r="L651" s="252"/>
      <c r="M651" s="253"/>
      <c r="N651" s="254"/>
      <c r="O651" s="254"/>
      <c r="P651" s="254"/>
      <c r="Q651" s="254"/>
      <c r="R651" s="254"/>
      <c r="S651" s="254"/>
      <c r="T651" s="255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56" t="s">
        <v>146</v>
      </c>
      <c r="AU651" s="256" t="s">
        <v>82</v>
      </c>
      <c r="AV651" s="15" t="s">
        <v>149</v>
      </c>
      <c r="AW651" s="15" t="s">
        <v>33</v>
      </c>
      <c r="AX651" s="15" t="s">
        <v>80</v>
      </c>
      <c r="AY651" s="256" t="s">
        <v>123</v>
      </c>
    </row>
    <row r="652" s="2" customFormat="1" ht="21.75" customHeight="1">
      <c r="A652" s="39"/>
      <c r="B652" s="40"/>
      <c r="C652" s="205" t="s">
        <v>836</v>
      </c>
      <c r="D652" s="205" t="s">
        <v>126</v>
      </c>
      <c r="E652" s="206" t="s">
        <v>837</v>
      </c>
      <c r="F652" s="207" t="s">
        <v>838</v>
      </c>
      <c r="G652" s="208" t="s">
        <v>354</v>
      </c>
      <c r="H652" s="209">
        <v>121.44</v>
      </c>
      <c r="I652" s="210"/>
      <c r="J652" s="211">
        <f>ROUND(I652*H652,2)</f>
        <v>0</v>
      </c>
      <c r="K652" s="207" t="s">
        <v>130</v>
      </c>
      <c r="L652" s="45"/>
      <c r="M652" s="212" t="s">
        <v>19</v>
      </c>
      <c r="N652" s="213" t="s">
        <v>43</v>
      </c>
      <c r="O652" s="85"/>
      <c r="P652" s="214">
        <f>O652*H652</f>
        <v>0</v>
      </c>
      <c r="Q652" s="214">
        <v>0</v>
      </c>
      <c r="R652" s="214">
        <f>Q652*H652</f>
        <v>0</v>
      </c>
      <c r="S652" s="214">
        <v>0</v>
      </c>
      <c r="T652" s="215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16" t="s">
        <v>149</v>
      </c>
      <c r="AT652" s="216" t="s">
        <v>126</v>
      </c>
      <c r="AU652" s="216" t="s">
        <v>82</v>
      </c>
      <c r="AY652" s="18" t="s">
        <v>123</v>
      </c>
      <c r="BE652" s="217">
        <f>IF(N652="základní",J652,0)</f>
        <v>0</v>
      </c>
      <c r="BF652" s="217">
        <f>IF(N652="snížená",J652,0)</f>
        <v>0</v>
      </c>
      <c r="BG652" s="217">
        <f>IF(N652="zákl. přenesená",J652,0)</f>
        <v>0</v>
      </c>
      <c r="BH652" s="217">
        <f>IF(N652="sníž. přenesená",J652,0)</f>
        <v>0</v>
      </c>
      <c r="BI652" s="217">
        <f>IF(N652="nulová",J652,0)</f>
        <v>0</v>
      </c>
      <c r="BJ652" s="18" t="s">
        <v>80</v>
      </c>
      <c r="BK652" s="217">
        <f>ROUND(I652*H652,2)</f>
        <v>0</v>
      </c>
      <c r="BL652" s="18" t="s">
        <v>149</v>
      </c>
      <c r="BM652" s="216" t="s">
        <v>839</v>
      </c>
    </row>
    <row r="653" s="2" customFormat="1">
      <c r="A653" s="39"/>
      <c r="B653" s="40"/>
      <c r="C653" s="41"/>
      <c r="D653" s="218" t="s">
        <v>133</v>
      </c>
      <c r="E653" s="41"/>
      <c r="F653" s="219" t="s">
        <v>840</v>
      </c>
      <c r="G653" s="41"/>
      <c r="H653" s="41"/>
      <c r="I653" s="220"/>
      <c r="J653" s="41"/>
      <c r="K653" s="41"/>
      <c r="L653" s="45"/>
      <c r="M653" s="221"/>
      <c r="N653" s="222"/>
      <c r="O653" s="85"/>
      <c r="P653" s="85"/>
      <c r="Q653" s="85"/>
      <c r="R653" s="85"/>
      <c r="S653" s="85"/>
      <c r="T653" s="86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133</v>
      </c>
      <c r="AU653" s="18" t="s">
        <v>82</v>
      </c>
    </row>
    <row r="654" s="2" customFormat="1">
      <c r="A654" s="39"/>
      <c r="B654" s="40"/>
      <c r="C654" s="41"/>
      <c r="D654" s="223" t="s">
        <v>134</v>
      </c>
      <c r="E654" s="41"/>
      <c r="F654" s="224" t="s">
        <v>841</v>
      </c>
      <c r="G654" s="41"/>
      <c r="H654" s="41"/>
      <c r="I654" s="220"/>
      <c r="J654" s="41"/>
      <c r="K654" s="41"/>
      <c r="L654" s="45"/>
      <c r="M654" s="221"/>
      <c r="N654" s="222"/>
      <c r="O654" s="85"/>
      <c r="P654" s="85"/>
      <c r="Q654" s="85"/>
      <c r="R654" s="85"/>
      <c r="S654" s="85"/>
      <c r="T654" s="86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134</v>
      </c>
      <c r="AU654" s="18" t="s">
        <v>82</v>
      </c>
    </row>
    <row r="655" s="14" customFormat="1">
      <c r="A655" s="14"/>
      <c r="B655" s="235"/>
      <c r="C655" s="236"/>
      <c r="D655" s="218" t="s">
        <v>146</v>
      </c>
      <c r="E655" s="237" t="s">
        <v>19</v>
      </c>
      <c r="F655" s="238" t="s">
        <v>842</v>
      </c>
      <c r="G655" s="236"/>
      <c r="H655" s="239">
        <v>121.44</v>
      </c>
      <c r="I655" s="240"/>
      <c r="J655" s="236"/>
      <c r="K655" s="236"/>
      <c r="L655" s="241"/>
      <c r="M655" s="242"/>
      <c r="N655" s="243"/>
      <c r="O655" s="243"/>
      <c r="P655" s="243"/>
      <c r="Q655" s="243"/>
      <c r="R655" s="243"/>
      <c r="S655" s="243"/>
      <c r="T655" s="244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5" t="s">
        <v>146</v>
      </c>
      <c r="AU655" s="245" t="s">
        <v>82</v>
      </c>
      <c r="AV655" s="14" t="s">
        <v>82</v>
      </c>
      <c r="AW655" s="14" t="s">
        <v>33</v>
      </c>
      <c r="AX655" s="14" t="s">
        <v>72</v>
      </c>
      <c r="AY655" s="245" t="s">
        <v>123</v>
      </c>
    </row>
    <row r="656" s="15" customFormat="1">
      <c r="A656" s="15"/>
      <c r="B656" s="246"/>
      <c r="C656" s="247"/>
      <c r="D656" s="218" t="s">
        <v>146</v>
      </c>
      <c r="E656" s="248" t="s">
        <v>19</v>
      </c>
      <c r="F656" s="249" t="s">
        <v>148</v>
      </c>
      <c r="G656" s="247"/>
      <c r="H656" s="250">
        <v>121.44</v>
      </c>
      <c r="I656" s="251"/>
      <c r="J656" s="247"/>
      <c r="K656" s="247"/>
      <c r="L656" s="252"/>
      <c r="M656" s="253"/>
      <c r="N656" s="254"/>
      <c r="O656" s="254"/>
      <c r="P656" s="254"/>
      <c r="Q656" s="254"/>
      <c r="R656" s="254"/>
      <c r="S656" s="254"/>
      <c r="T656" s="255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56" t="s">
        <v>146</v>
      </c>
      <c r="AU656" s="256" t="s">
        <v>82</v>
      </c>
      <c r="AV656" s="15" t="s">
        <v>149</v>
      </c>
      <c r="AW656" s="15" t="s">
        <v>33</v>
      </c>
      <c r="AX656" s="15" t="s">
        <v>80</v>
      </c>
      <c r="AY656" s="256" t="s">
        <v>123</v>
      </c>
    </row>
    <row r="657" s="2" customFormat="1" ht="16.5" customHeight="1">
      <c r="A657" s="39"/>
      <c r="B657" s="40"/>
      <c r="C657" s="205" t="s">
        <v>843</v>
      </c>
      <c r="D657" s="205" t="s">
        <v>126</v>
      </c>
      <c r="E657" s="206" t="s">
        <v>844</v>
      </c>
      <c r="F657" s="207" t="s">
        <v>353</v>
      </c>
      <c r="G657" s="208" t="s">
        <v>354</v>
      </c>
      <c r="H657" s="209">
        <v>264.48000000000002</v>
      </c>
      <c r="I657" s="210"/>
      <c r="J657" s="211">
        <f>ROUND(I657*H657,2)</f>
        <v>0</v>
      </c>
      <c r="K657" s="207" t="s">
        <v>130</v>
      </c>
      <c r="L657" s="45"/>
      <c r="M657" s="212" t="s">
        <v>19</v>
      </c>
      <c r="N657" s="213" t="s">
        <v>43</v>
      </c>
      <c r="O657" s="85"/>
      <c r="P657" s="214">
        <f>O657*H657</f>
        <v>0</v>
      </c>
      <c r="Q657" s="214">
        <v>0</v>
      </c>
      <c r="R657" s="214">
        <f>Q657*H657</f>
        <v>0</v>
      </c>
      <c r="S657" s="214">
        <v>0</v>
      </c>
      <c r="T657" s="215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16" t="s">
        <v>149</v>
      </c>
      <c r="AT657" s="216" t="s">
        <v>126</v>
      </c>
      <c r="AU657" s="216" t="s">
        <v>82</v>
      </c>
      <c r="AY657" s="18" t="s">
        <v>123</v>
      </c>
      <c r="BE657" s="217">
        <f>IF(N657="základní",J657,0)</f>
        <v>0</v>
      </c>
      <c r="BF657" s="217">
        <f>IF(N657="snížená",J657,0)</f>
        <v>0</v>
      </c>
      <c r="BG657" s="217">
        <f>IF(N657="zákl. přenesená",J657,0)</f>
        <v>0</v>
      </c>
      <c r="BH657" s="217">
        <f>IF(N657="sníž. přenesená",J657,0)</f>
        <v>0</v>
      </c>
      <c r="BI657" s="217">
        <f>IF(N657="nulová",J657,0)</f>
        <v>0</v>
      </c>
      <c r="BJ657" s="18" t="s">
        <v>80</v>
      </c>
      <c r="BK657" s="217">
        <f>ROUND(I657*H657,2)</f>
        <v>0</v>
      </c>
      <c r="BL657" s="18" t="s">
        <v>149</v>
      </c>
      <c r="BM657" s="216" t="s">
        <v>845</v>
      </c>
    </row>
    <row r="658" s="2" customFormat="1">
      <c r="A658" s="39"/>
      <c r="B658" s="40"/>
      <c r="C658" s="41"/>
      <c r="D658" s="218" t="s">
        <v>133</v>
      </c>
      <c r="E658" s="41"/>
      <c r="F658" s="219" t="s">
        <v>356</v>
      </c>
      <c r="G658" s="41"/>
      <c r="H658" s="41"/>
      <c r="I658" s="220"/>
      <c r="J658" s="41"/>
      <c r="K658" s="41"/>
      <c r="L658" s="45"/>
      <c r="M658" s="221"/>
      <c r="N658" s="222"/>
      <c r="O658" s="85"/>
      <c r="P658" s="85"/>
      <c r="Q658" s="85"/>
      <c r="R658" s="85"/>
      <c r="S658" s="85"/>
      <c r="T658" s="86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133</v>
      </c>
      <c r="AU658" s="18" t="s">
        <v>82</v>
      </c>
    </row>
    <row r="659" s="2" customFormat="1">
      <c r="A659" s="39"/>
      <c r="B659" s="40"/>
      <c r="C659" s="41"/>
      <c r="D659" s="223" t="s">
        <v>134</v>
      </c>
      <c r="E659" s="41"/>
      <c r="F659" s="224" t="s">
        <v>846</v>
      </c>
      <c r="G659" s="41"/>
      <c r="H659" s="41"/>
      <c r="I659" s="220"/>
      <c r="J659" s="41"/>
      <c r="K659" s="41"/>
      <c r="L659" s="45"/>
      <c r="M659" s="221"/>
      <c r="N659" s="222"/>
      <c r="O659" s="85"/>
      <c r="P659" s="85"/>
      <c r="Q659" s="85"/>
      <c r="R659" s="85"/>
      <c r="S659" s="85"/>
      <c r="T659" s="86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134</v>
      </c>
      <c r="AU659" s="18" t="s">
        <v>82</v>
      </c>
    </row>
    <row r="660" s="14" customFormat="1">
      <c r="A660" s="14"/>
      <c r="B660" s="235"/>
      <c r="C660" s="236"/>
      <c r="D660" s="218" t="s">
        <v>146</v>
      </c>
      <c r="E660" s="237" t="s">
        <v>19</v>
      </c>
      <c r="F660" s="238" t="s">
        <v>847</v>
      </c>
      <c r="G660" s="236"/>
      <c r="H660" s="239">
        <v>264.48000000000002</v>
      </c>
      <c r="I660" s="240"/>
      <c r="J660" s="236"/>
      <c r="K660" s="236"/>
      <c r="L660" s="241"/>
      <c r="M660" s="242"/>
      <c r="N660" s="243"/>
      <c r="O660" s="243"/>
      <c r="P660" s="243"/>
      <c r="Q660" s="243"/>
      <c r="R660" s="243"/>
      <c r="S660" s="243"/>
      <c r="T660" s="244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5" t="s">
        <v>146</v>
      </c>
      <c r="AU660" s="245" t="s">
        <v>82</v>
      </c>
      <c r="AV660" s="14" t="s">
        <v>82</v>
      </c>
      <c r="AW660" s="14" t="s">
        <v>33</v>
      </c>
      <c r="AX660" s="14" t="s">
        <v>72</v>
      </c>
      <c r="AY660" s="245" t="s">
        <v>123</v>
      </c>
    </row>
    <row r="661" s="15" customFormat="1">
      <c r="A661" s="15"/>
      <c r="B661" s="246"/>
      <c r="C661" s="247"/>
      <c r="D661" s="218" t="s">
        <v>146</v>
      </c>
      <c r="E661" s="248" t="s">
        <v>19</v>
      </c>
      <c r="F661" s="249" t="s">
        <v>148</v>
      </c>
      <c r="G661" s="247"/>
      <c r="H661" s="250">
        <v>264.48000000000002</v>
      </c>
      <c r="I661" s="251"/>
      <c r="J661" s="247"/>
      <c r="K661" s="247"/>
      <c r="L661" s="252"/>
      <c r="M661" s="253"/>
      <c r="N661" s="254"/>
      <c r="O661" s="254"/>
      <c r="P661" s="254"/>
      <c r="Q661" s="254"/>
      <c r="R661" s="254"/>
      <c r="S661" s="254"/>
      <c r="T661" s="255"/>
      <c r="U661" s="15"/>
      <c r="V661" s="15"/>
      <c r="W661" s="15"/>
      <c r="X661" s="15"/>
      <c r="Y661" s="15"/>
      <c r="Z661" s="15"/>
      <c r="AA661" s="15"/>
      <c r="AB661" s="15"/>
      <c r="AC661" s="15"/>
      <c r="AD661" s="15"/>
      <c r="AE661" s="15"/>
      <c r="AT661" s="256" t="s">
        <v>146</v>
      </c>
      <c r="AU661" s="256" t="s">
        <v>82</v>
      </c>
      <c r="AV661" s="15" t="s">
        <v>149</v>
      </c>
      <c r="AW661" s="15" t="s">
        <v>33</v>
      </c>
      <c r="AX661" s="15" t="s">
        <v>80</v>
      </c>
      <c r="AY661" s="256" t="s">
        <v>123</v>
      </c>
    </row>
    <row r="662" s="2" customFormat="1" ht="16.5" customHeight="1">
      <c r="A662" s="39"/>
      <c r="B662" s="40"/>
      <c r="C662" s="205" t="s">
        <v>848</v>
      </c>
      <c r="D662" s="205" t="s">
        <v>126</v>
      </c>
      <c r="E662" s="206" t="s">
        <v>849</v>
      </c>
      <c r="F662" s="207" t="s">
        <v>850</v>
      </c>
      <c r="G662" s="208" t="s">
        <v>354</v>
      </c>
      <c r="H662" s="209">
        <v>0.5</v>
      </c>
      <c r="I662" s="210"/>
      <c r="J662" s="211">
        <f>ROUND(I662*H662,2)</f>
        <v>0</v>
      </c>
      <c r="K662" s="207" t="s">
        <v>19</v>
      </c>
      <c r="L662" s="45"/>
      <c r="M662" s="212" t="s">
        <v>19</v>
      </c>
      <c r="N662" s="213" t="s">
        <v>43</v>
      </c>
      <c r="O662" s="85"/>
      <c r="P662" s="214">
        <f>O662*H662</f>
        <v>0</v>
      </c>
      <c r="Q662" s="214">
        <v>0</v>
      </c>
      <c r="R662" s="214">
        <f>Q662*H662</f>
        <v>0</v>
      </c>
      <c r="S662" s="214">
        <v>0</v>
      </c>
      <c r="T662" s="215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16" t="s">
        <v>149</v>
      </c>
      <c r="AT662" s="216" t="s">
        <v>126</v>
      </c>
      <c r="AU662" s="216" t="s">
        <v>82</v>
      </c>
      <c r="AY662" s="18" t="s">
        <v>123</v>
      </c>
      <c r="BE662" s="217">
        <f>IF(N662="základní",J662,0)</f>
        <v>0</v>
      </c>
      <c r="BF662" s="217">
        <f>IF(N662="snížená",J662,0)</f>
        <v>0</v>
      </c>
      <c r="BG662" s="217">
        <f>IF(N662="zákl. přenesená",J662,0)</f>
        <v>0</v>
      </c>
      <c r="BH662" s="217">
        <f>IF(N662="sníž. přenesená",J662,0)</f>
        <v>0</v>
      </c>
      <c r="BI662" s="217">
        <f>IF(N662="nulová",J662,0)</f>
        <v>0</v>
      </c>
      <c r="BJ662" s="18" t="s">
        <v>80</v>
      </c>
      <c r="BK662" s="217">
        <f>ROUND(I662*H662,2)</f>
        <v>0</v>
      </c>
      <c r="BL662" s="18" t="s">
        <v>149</v>
      </c>
      <c r="BM662" s="216" t="s">
        <v>851</v>
      </c>
    </row>
    <row r="663" s="2" customFormat="1">
      <c r="A663" s="39"/>
      <c r="B663" s="40"/>
      <c r="C663" s="41"/>
      <c r="D663" s="218" t="s">
        <v>133</v>
      </c>
      <c r="E663" s="41"/>
      <c r="F663" s="219" t="s">
        <v>850</v>
      </c>
      <c r="G663" s="41"/>
      <c r="H663" s="41"/>
      <c r="I663" s="220"/>
      <c r="J663" s="41"/>
      <c r="K663" s="41"/>
      <c r="L663" s="45"/>
      <c r="M663" s="221"/>
      <c r="N663" s="222"/>
      <c r="O663" s="85"/>
      <c r="P663" s="85"/>
      <c r="Q663" s="85"/>
      <c r="R663" s="85"/>
      <c r="S663" s="85"/>
      <c r="T663" s="86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T663" s="18" t="s">
        <v>133</v>
      </c>
      <c r="AU663" s="18" t="s">
        <v>82</v>
      </c>
    </row>
    <row r="664" s="14" customFormat="1">
      <c r="A664" s="14"/>
      <c r="B664" s="235"/>
      <c r="C664" s="236"/>
      <c r="D664" s="218" t="s">
        <v>146</v>
      </c>
      <c r="E664" s="237" t="s">
        <v>19</v>
      </c>
      <c r="F664" s="238" t="s">
        <v>852</v>
      </c>
      <c r="G664" s="236"/>
      <c r="H664" s="239">
        <v>0.5</v>
      </c>
      <c r="I664" s="240"/>
      <c r="J664" s="236"/>
      <c r="K664" s="236"/>
      <c r="L664" s="241"/>
      <c r="M664" s="242"/>
      <c r="N664" s="243"/>
      <c r="O664" s="243"/>
      <c r="P664" s="243"/>
      <c r="Q664" s="243"/>
      <c r="R664" s="243"/>
      <c r="S664" s="243"/>
      <c r="T664" s="244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5" t="s">
        <v>146</v>
      </c>
      <c r="AU664" s="245" t="s">
        <v>82</v>
      </c>
      <c r="AV664" s="14" t="s">
        <v>82</v>
      </c>
      <c r="AW664" s="14" t="s">
        <v>33</v>
      </c>
      <c r="AX664" s="14" t="s">
        <v>72</v>
      </c>
      <c r="AY664" s="245" t="s">
        <v>123</v>
      </c>
    </row>
    <row r="665" s="15" customFormat="1">
      <c r="A665" s="15"/>
      <c r="B665" s="246"/>
      <c r="C665" s="247"/>
      <c r="D665" s="218" t="s">
        <v>146</v>
      </c>
      <c r="E665" s="248" t="s">
        <v>19</v>
      </c>
      <c r="F665" s="249" t="s">
        <v>148</v>
      </c>
      <c r="G665" s="247"/>
      <c r="H665" s="250">
        <v>0.5</v>
      </c>
      <c r="I665" s="251"/>
      <c r="J665" s="247"/>
      <c r="K665" s="247"/>
      <c r="L665" s="252"/>
      <c r="M665" s="253"/>
      <c r="N665" s="254"/>
      <c r="O665" s="254"/>
      <c r="P665" s="254"/>
      <c r="Q665" s="254"/>
      <c r="R665" s="254"/>
      <c r="S665" s="254"/>
      <c r="T665" s="255"/>
      <c r="U665" s="15"/>
      <c r="V665" s="15"/>
      <c r="W665" s="15"/>
      <c r="X665" s="15"/>
      <c r="Y665" s="15"/>
      <c r="Z665" s="15"/>
      <c r="AA665" s="15"/>
      <c r="AB665" s="15"/>
      <c r="AC665" s="15"/>
      <c r="AD665" s="15"/>
      <c r="AE665" s="15"/>
      <c r="AT665" s="256" t="s">
        <v>146</v>
      </c>
      <c r="AU665" s="256" t="s">
        <v>82</v>
      </c>
      <c r="AV665" s="15" t="s">
        <v>149</v>
      </c>
      <c r="AW665" s="15" t="s">
        <v>33</v>
      </c>
      <c r="AX665" s="15" t="s">
        <v>80</v>
      </c>
      <c r="AY665" s="256" t="s">
        <v>123</v>
      </c>
    </row>
    <row r="666" s="12" customFormat="1" ht="22.8" customHeight="1">
      <c r="A666" s="12"/>
      <c r="B666" s="189"/>
      <c r="C666" s="190"/>
      <c r="D666" s="191" t="s">
        <v>71</v>
      </c>
      <c r="E666" s="203" t="s">
        <v>853</v>
      </c>
      <c r="F666" s="203" t="s">
        <v>854</v>
      </c>
      <c r="G666" s="190"/>
      <c r="H666" s="190"/>
      <c r="I666" s="193"/>
      <c r="J666" s="204">
        <f>BK666</f>
        <v>0</v>
      </c>
      <c r="K666" s="190"/>
      <c r="L666" s="195"/>
      <c r="M666" s="196"/>
      <c r="N666" s="197"/>
      <c r="O666" s="197"/>
      <c r="P666" s="198">
        <f>SUM(P667:P669)</f>
        <v>0</v>
      </c>
      <c r="Q666" s="197"/>
      <c r="R666" s="198">
        <f>SUM(R667:R669)</f>
        <v>0</v>
      </c>
      <c r="S666" s="197"/>
      <c r="T666" s="199">
        <f>SUM(T667:T669)</f>
        <v>0</v>
      </c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R666" s="200" t="s">
        <v>80</v>
      </c>
      <c r="AT666" s="201" t="s">
        <v>71</v>
      </c>
      <c r="AU666" s="201" t="s">
        <v>80</v>
      </c>
      <c r="AY666" s="200" t="s">
        <v>123</v>
      </c>
      <c r="BK666" s="202">
        <f>SUM(BK667:BK669)</f>
        <v>0</v>
      </c>
    </row>
    <row r="667" s="2" customFormat="1" ht="21.75" customHeight="1">
      <c r="A667" s="39"/>
      <c r="B667" s="40"/>
      <c r="C667" s="205" t="s">
        <v>855</v>
      </c>
      <c r="D667" s="205" t="s">
        <v>126</v>
      </c>
      <c r="E667" s="206" t="s">
        <v>856</v>
      </c>
      <c r="F667" s="207" t="s">
        <v>857</v>
      </c>
      <c r="G667" s="208" t="s">
        <v>354</v>
      </c>
      <c r="H667" s="209">
        <v>493.73599999999999</v>
      </c>
      <c r="I667" s="210"/>
      <c r="J667" s="211">
        <f>ROUND(I667*H667,2)</f>
        <v>0</v>
      </c>
      <c r="K667" s="207" t="s">
        <v>130</v>
      </c>
      <c r="L667" s="45"/>
      <c r="M667" s="212" t="s">
        <v>19</v>
      </c>
      <c r="N667" s="213" t="s">
        <v>43</v>
      </c>
      <c r="O667" s="85"/>
      <c r="P667" s="214">
        <f>O667*H667</f>
        <v>0</v>
      </c>
      <c r="Q667" s="214">
        <v>0</v>
      </c>
      <c r="R667" s="214">
        <f>Q667*H667</f>
        <v>0</v>
      </c>
      <c r="S667" s="214">
        <v>0</v>
      </c>
      <c r="T667" s="215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16" t="s">
        <v>149</v>
      </c>
      <c r="AT667" s="216" t="s">
        <v>126</v>
      </c>
      <c r="AU667" s="216" t="s">
        <v>82</v>
      </c>
      <c r="AY667" s="18" t="s">
        <v>123</v>
      </c>
      <c r="BE667" s="217">
        <f>IF(N667="základní",J667,0)</f>
        <v>0</v>
      </c>
      <c r="BF667" s="217">
        <f>IF(N667="snížená",J667,0)</f>
        <v>0</v>
      </c>
      <c r="BG667" s="217">
        <f>IF(N667="zákl. přenesená",J667,0)</f>
        <v>0</v>
      </c>
      <c r="BH667" s="217">
        <f>IF(N667="sníž. přenesená",J667,0)</f>
        <v>0</v>
      </c>
      <c r="BI667" s="217">
        <f>IF(N667="nulová",J667,0)</f>
        <v>0</v>
      </c>
      <c r="BJ667" s="18" t="s">
        <v>80</v>
      </c>
      <c r="BK667" s="217">
        <f>ROUND(I667*H667,2)</f>
        <v>0</v>
      </c>
      <c r="BL667" s="18" t="s">
        <v>149</v>
      </c>
      <c r="BM667" s="216" t="s">
        <v>858</v>
      </c>
    </row>
    <row r="668" s="2" customFormat="1">
      <c r="A668" s="39"/>
      <c r="B668" s="40"/>
      <c r="C668" s="41"/>
      <c r="D668" s="218" t="s">
        <v>133</v>
      </c>
      <c r="E668" s="41"/>
      <c r="F668" s="219" t="s">
        <v>859</v>
      </c>
      <c r="G668" s="41"/>
      <c r="H668" s="41"/>
      <c r="I668" s="220"/>
      <c r="J668" s="41"/>
      <c r="K668" s="41"/>
      <c r="L668" s="45"/>
      <c r="M668" s="221"/>
      <c r="N668" s="222"/>
      <c r="O668" s="85"/>
      <c r="P668" s="85"/>
      <c r="Q668" s="85"/>
      <c r="R668" s="85"/>
      <c r="S668" s="85"/>
      <c r="T668" s="86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133</v>
      </c>
      <c r="AU668" s="18" t="s">
        <v>82</v>
      </c>
    </row>
    <row r="669" s="2" customFormat="1">
      <c r="A669" s="39"/>
      <c r="B669" s="40"/>
      <c r="C669" s="41"/>
      <c r="D669" s="223" t="s">
        <v>134</v>
      </c>
      <c r="E669" s="41"/>
      <c r="F669" s="224" t="s">
        <v>860</v>
      </c>
      <c r="G669" s="41"/>
      <c r="H669" s="41"/>
      <c r="I669" s="220"/>
      <c r="J669" s="41"/>
      <c r="K669" s="41"/>
      <c r="L669" s="45"/>
      <c r="M669" s="221"/>
      <c r="N669" s="222"/>
      <c r="O669" s="85"/>
      <c r="P669" s="85"/>
      <c r="Q669" s="85"/>
      <c r="R669" s="85"/>
      <c r="S669" s="85"/>
      <c r="T669" s="86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134</v>
      </c>
      <c r="AU669" s="18" t="s">
        <v>82</v>
      </c>
    </row>
    <row r="670" s="12" customFormat="1" ht="25.92" customHeight="1">
      <c r="A670" s="12"/>
      <c r="B670" s="189"/>
      <c r="C670" s="190"/>
      <c r="D670" s="191" t="s">
        <v>71</v>
      </c>
      <c r="E670" s="192" t="s">
        <v>861</v>
      </c>
      <c r="F670" s="192" t="s">
        <v>862</v>
      </c>
      <c r="G670" s="190"/>
      <c r="H670" s="190"/>
      <c r="I670" s="193"/>
      <c r="J670" s="194">
        <f>BK670</f>
        <v>0</v>
      </c>
      <c r="K670" s="190"/>
      <c r="L670" s="195"/>
      <c r="M670" s="196"/>
      <c r="N670" s="197"/>
      <c r="O670" s="197"/>
      <c r="P670" s="198">
        <f>P671+P687</f>
        <v>0</v>
      </c>
      <c r="Q670" s="197"/>
      <c r="R670" s="198">
        <f>R671+R687</f>
        <v>0.17198799999999997</v>
      </c>
      <c r="S670" s="197"/>
      <c r="T670" s="199">
        <f>T671+T687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200" t="s">
        <v>82</v>
      </c>
      <c r="AT670" s="201" t="s">
        <v>71</v>
      </c>
      <c r="AU670" s="201" t="s">
        <v>72</v>
      </c>
      <c r="AY670" s="200" t="s">
        <v>123</v>
      </c>
      <c r="BK670" s="202">
        <f>BK671+BK687</f>
        <v>0</v>
      </c>
    </row>
    <row r="671" s="12" customFormat="1" ht="22.8" customHeight="1">
      <c r="A671" s="12"/>
      <c r="B671" s="189"/>
      <c r="C671" s="190"/>
      <c r="D671" s="191" t="s">
        <v>71</v>
      </c>
      <c r="E671" s="203" t="s">
        <v>863</v>
      </c>
      <c r="F671" s="203" t="s">
        <v>864</v>
      </c>
      <c r="G671" s="190"/>
      <c r="H671" s="190"/>
      <c r="I671" s="193"/>
      <c r="J671" s="204">
        <f>BK671</f>
        <v>0</v>
      </c>
      <c r="K671" s="190"/>
      <c r="L671" s="195"/>
      <c r="M671" s="196"/>
      <c r="N671" s="197"/>
      <c r="O671" s="197"/>
      <c r="P671" s="198">
        <f>SUM(P672:P686)</f>
        <v>0</v>
      </c>
      <c r="Q671" s="197"/>
      <c r="R671" s="198">
        <f>SUM(R672:R686)</f>
        <v>0.027800000000000002</v>
      </c>
      <c r="S671" s="197"/>
      <c r="T671" s="199">
        <f>SUM(T672:T686)</f>
        <v>0</v>
      </c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R671" s="200" t="s">
        <v>82</v>
      </c>
      <c r="AT671" s="201" t="s">
        <v>71</v>
      </c>
      <c r="AU671" s="201" t="s">
        <v>80</v>
      </c>
      <c r="AY671" s="200" t="s">
        <v>123</v>
      </c>
      <c r="BK671" s="202">
        <f>SUM(BK672:BK686)</f>
        <v>0</v>
      </c>
    </row>
    <row r="672" s="2" customFormat="1" ht="16.5" customHeight="1">
      <c r="A672" s="39"/>
      <c r="B672" s="40"/>
      <c r="C672" s="205" t="s">
        <v>865</v>
      </c>
      <c r="D672" s="205" t="s">
        <v>126</v>
      </c>
      <c r="E672" s="206" t="s">
        <v>866</v>
      </c>
      <c r="F672" s="207" t="s">
        <v>867</v>
      </c>
      <c r="G672" s="208" t="s">
        <v>191</v>
      </c>
      <c r="H672" s="209">
        <v>69.5</v>
      </c>
      <c r="I672" s="210"/>
      <c r="J672" s="211">
        <f>ROUND(I672*H672,2)</f>
        <v>0</v>
      </c>
      <c r="K672" s="207" t="s">
        <v>130</v>
      </c>
      <c r="L672" s="45"/>
      <c r="M672" s="212" t="s">
        <v>19</v>
      </c>
      <c r="N672" s="213" t="s">
        <v>43</v>
      </c>
      <c r="O672" s="85"/>
      <c r="P672" s="214">
        <f>O672*H672</f>
        <v>0</v>
      </c>
      <c r="Q672" s="214">
        <v>4.0000000000000003E-05</v>
      </c>
      <c r="R672" s="214">
        <f>Q672*H672</f>
        <v>0.0027800000000000004</v>
      </c>
      <c r="S672" s="214">
        <v>0</v>
      </c>
      <c r="T672" s="215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16" t="s">
        <v>288</v>
      </c>
      <c r="AT672" s="216" t="s">
        <v>126</v>
      </c>
      <c r="AU672" s="216" t="s">
        <v>82</v>
      </c>
      <c r="AY672" s="18" t="s">
        <v>123</v>
      </c>
      <c r="BE672" s="217">
        <f>IF(N672="základní",J672,0)</f>
        <v>0</v>
      </c>
      <c r="BF672" s="217">
        <f>IF(N672="snížená",J672,0)</f>
        <v>0</v>
      </c>
      <c r="BG672" s="217">
        <f>IF(N672="zákl. přenesená",J672,0)</f>
        <v>0</v>
      </c>
      <c r="BH672" s="217">
        <f>IF(N672="sníž. přenesená",J672,0)</f>
        <v>0</v>
      </c>
      <c r="BI672" s="217">
        <f>IF(N672="nulová",J672,0)</f>
        <v>0</v>
      </c>
      <c r="BJ672" s="18" t="s">
        <v>80</v>
      </c>
      <c r="BK672" s="217">
        <f>ROUND(I672*H672,2)</f>
        <v>0</v>
      </c>
      <c r="BL672" s="18" t="s">
        <v>288</v>
      </c>
      <c r="BM672" s="216" t="s">
        <v>868</v>
      </c>
    </row>
    <row r="673" s="2" customFormat="1">
      <c r="A673" s="39"/>
      <c r="B673" s="40"/>
      <c r="C673" s="41"/>
      <c r="D673" s="218" t="s">
        <v>133</v>
      </c>
      <c r="E673" s="41"/>
      <c r="F673" s="219" t="s">
        <v>869</v>
      </c>
      <c r="G673" s="41"/>
      <c r="H673" s="41"/>
      <c r="I673" s="220"/>
      <c r="J673" s="41"/>
      <c r="K673" s="41"/>
      <c r="L673" s="45"/>
      <c r="M673" s="221"/>
      <c r="N673" s="222"/>
      <c r="O673" s="85"/>
      <c r="P673" s="85"/>
      <c r="Q673" s="85"/>
      <c r="R673" s="85"/>
      <c r="S673" s="85"/>
      <c r="T673" s="86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T673" s="18" t="s">
        <v>133</v>
      </c>
      <c r="AU673" s="18" t="s">
        <v>82</v>
      </c>
    </row>
    <row r="674" s="2" customFormat="1">
      <c r="A674" s="39"/>
      <c r="B674" s="40"/>
      <c r="C674" s="41"/>
      <c r="D674" s="223" t="s">
        <v>134</v>
      </c>
      <c r="E674" s="41"/>
      <c r="F674" s="224" t="s">
        <v>870</v>
      </c>
      <c r="G674" s="41"/>
      <c r="H674" s="41"/>
      <c r="I674" s="220"/>
      <c r="J674" s="41"/>
      <c r="K674" s="41"/>
      <c r="L674" s="45"/>
      <c r="M674" s="221"/>
      <c r="N674" s="222"/>
      <c r="O674" s="85"/>
      <c r="P674" s="85"/>
      <c r="Q674" s="85"/>
      <c r="R674" s="85"/>
      <c r="S674" s="85"/>
      <c r="T674" s="86"/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T674" s="18" t="s">
        <v>134</v>
      </c>
      <c r="AU674" s="18" t="s">
        <v>82</v>
      </c>
    </row>
    <row r="675" s="13" customFormat="1">
      <c r="A675" s="13"/>
      <c r="B675" s="225"/>
      <c r="C675" s="226"/>
      <c r="D675" s="218" t="s">
        <v>146</v>
      </c>
      <c r="E675" s="227" t="s">
        <v>19</v>
      </c>
      <c r="F675" s="228" t="s">
        <v>365</v>
      </c>
      <c r="G675" s="226"/>
      <c r="H675" s="227" t="s">
        <v>19</v>
      </c>
      <c r="I675" s="229"/>
      <c r="J675" s="226"/>
      <c r="K675" s="226"/>
      <c r="L675" s="230"/>
      <c r="M675" s="231"/>
      <c r="N675" s="232"/>
      <c r="O675" s="232"/>
      <c r="P675" s="232"/>
      <c r="Q675" s="232"/>
      <c r="R675" s="232"/>
      <c r="S675" s="232"/>
      <c r="T675" s="23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4" t="s">
        <v>146</v>
      </c>
      <c r="AU675" s="234" t="s">
        <v>82</v>
      </c>
      <c r="AV675" s="13" t="s">
        <v>80</v>
      </c>
      <c r="AW675" s="13" t="s">
        <v>33</v>
      </c>
      <c r="AX675" s="13" t="s">
        <v>72</v>
      </c>
      <c r="AY675" s="234" t="s">
        <v>123</v>
      </c>
    </row>
    <row r="676" s="13" customFormat="1">
      <c r="A676" s="13"/>
      <c r="B676" s="225"/>
      <c r="C676" s="226"/>
      <c r="D676" s="218" t="s">
        <v>146</v>
      </c>
      <c r="E676" s="227" t="s">
        <v>19</v>
      </c>
      <c r="F676" s="228" t="s">
        <v>871</v>
      </c>
      <c r="G676" s="226"/>
      <c r="H676" s="227" t="s">
        <v>19</v>
      </c>
      <c r="I676" s="229"/>
      <c r="J676" s="226"/>
      <c r="K676" s="226"/>
      <c r="L676" s="230"/>
      <c r="M676" s="231"/>
      <c r="N676" s="232"/>
      <c r="O676" s="232"/>
      <c r="P676" s="232"/>
      <c r="Q676" s="232"/>
      <c r="R676" s="232"/>
      <c r="S676" s="232"/>
      <c r="T676" s="23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4" t="s">
        <v>146</v>
      </c>
      <c r="AU676" s="234" t="s">
        <v>82</v>
      </c>
      <c r="AV676" s="13" t="s">
        <v>80</v>
      </c>
      <c r="AW676" s="13" t="s">
        <v>33</v>
      </c>
      <c r="AX676" s="13" t="s">
        <v>72</v>
      </c>
      <c r="AY676" s="234" t="s">
        <v>123</v>
      </c>
    </row>
    <row r="677" s="14" customFormat="1">
      <c r="A677" s="14"/>
      <c r="B677" s="235"/>
      <c r="C677" s="236"/>
      <c r="D677" s="218" t="s">
        <v>146</v>
      </c>
      <c r="E677" s="237" t="s">
        <v>19</v>
      </c>
      <c r="F677" s="238" t="s">
        <v>872</v>
      </c>
      <c r="G677" s="236"/>
      <c r="H677" s="239">
        <v>59.100000000000001</v>
      </c>
      <c r="I677" s="240"/>
      <c r="J677" s="236"/>
      <c r="K677" s="236"/>
      <c r="L677" s="241"/>
      <c r="M677" s="242"/>
      <c r="N677" s="243"/>
      <c r="O677" s="243"/>
      <c r="P677" s="243"/>
      <c r="Q677" s="243"/>
      <c r="R677" s="243"/>
      <c r="S677" s="243"/>
      <c r="T677" s="244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5" t="s">
        <v>146</v>
      </c>
      <c r="AU677" s="245" t="s">
        <v>82</v>
      </c>
      <c r="AV677" s="14" t="s">
        <v>82</v>
      </c>
      <c r="AW677" s="14" t="s">
        <v>33</v>
      </c>
      <c r="AX677" s="14" t="s">
        <v>72</v>
      </c>
      <c r="AY677" s="245" t="s">
        <v>123</v>
      </c>
    </row>
    <row r="678" s="14" customFormat="1">
      <c r="A678" s="14"/>
      <c r="B678" s="235"/>
      <c r="C678" s="236"/>
      <c r="D678" s="218" t="s">
        <v>146</v>
      </c>
      <c r="E678" s="237" t="s">
        <v>19</v>
      </c>
      <c r="F678" s="238" t="s">
        <v>873</v>
      </c>
      <c r="G678" s="236"/>
      <c r="H678" s="239">
        <v>10.4</v>
      </c>
      <c r="I678" s="240"/>
      <c r="J678" s="236"/>
      <c r="K678" s="236"/>
      <c r="L678" s="241"/>
      <c r="M678" s="242"/>
      <c r="N678" s="243"/>
      <c r="O678" s="243"/>
      <c r="P678" s="243"/>
      <c r="Q678" s="243"/>
      <c r="R678" s="243"/>
      <c r="S678" s="243"/>
      <c r="T678" s="24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45" t="s">
        <v>146</v>
      </c>
      <c r="AU678" s="245" t="s">
        <v>82</v>
      </c>
      <c r="AV678" s="14" t="s">
        <v>82</v>
      </c>
      <c r="AW678" s="14" t="s">
        <v>33</v>
      </c>
      <c r="AX678" s="14" t="s">
        <v>72</v>
      </c>
      <c r="AY678" s="245" t="s">
        <v>123</v>
      </c>
    </row>
    <row r="679" s="15" customFormat="1">
      <c r="A679" s="15"/>
      <c r="B679" s="246"/>
      <c r="C679" s="247"/>
      <c r="D679" s="218" t="s">
        <v>146</v>
      </c>
      <c r="E679" s="248" t="s">
        <v>19</v>
      </c>
      <c r="F679" s="249" t="s">
        <v>148</v>
      </c>
      <c r="G679" s="247"/>
      <c r="H679" s="250">
        <v>69.5</v>
      </c>
      <c r="I679" s="251"/>
      <c r="J679" s="247"/>
      <c r="K679" s="247"/>
      <c r="L679" s="252"/>
      <c r="M679" s="253"/>
      <c r="N679" s="254"/>
      <c r="O679" s="254"/>
      <c r="P679" s="254"/>
      <c r="Q679" s="254"/>
      <c r="R679" s="254"/>
      <c r="S679" s="254"/>
      <c r="T679" s="255"/>
      <c r="U679" s="15"/>
      <c r="V679" s="15"/>
      <c r="W679" s="15"/>
      <c r="X679" s="15"/>
      <c r="Y679" s="15"/>
      <c r="Z679" s="15"/>
      <c r="AA679" s="15"/>
      <c r="AB679" s="15"/>
      <c r="AC679" s="15"/>
      <c r="AD679" s="15"/>
      <c r="AE679" s="15"/>
      <c r="AT679" s="256" t="s">
        <v>146</v>
      </c>
      <c r="AU679" s="256" t="s">
        <v>82</v>
      </c>
      <c r="AV679" s="15" t="s">
        <v>149</v>
      </c>
      <c r="AW679" s="15" t="s">
        <v>33</v>
      </c>
      <c r="AX679" s="15" t="s">
        <v>80</v>
      </c>
      <c r="AY679" s="256" t="s">
        <v>123</v>
      </c>
    </row>
    <row r="680" s="2" customFormat="1" ht="16.5" customHeight="1">
      <c r="A680" s="39"/>
      <c r="B680" s="40"/>
      <c r="C680" s="261" t="s">
        <v>874</v>
      </c>
      <c r="D680" s="261" t="s">
        <v>375</v>
      </c>
      <c r="E680" s="262" t="s">
        <v>875</v>
      </c>
      <c r="F680" s="263" t="s">
        <v>876</v>
      </c>
      <c r="G680" s="264" t="s">
        <v>191</v>
      </c>
      <c r="H680" s="265">
        <v>83.400000000000006</v>
      </c>
      <c r="I680" s="266"/>
      <c r="J680" s="267">
        <f>ROUND(I680*H680,2)</f>
        <v>0</v>
      </c>
      <c r="K680" s="263" t="s">
        <v>130</v>
      </c>
      <c r="L680" s="268"/>
      <c r="M680" s="269" t="s">
        <v>19</v>
      </c>
      <c r="N680" s="270" t="s">
        <v>43</v>
      </c>
      <c r="O680" s="85"/>
      <c r="P680" s="214">
        <f>O680*H680</f>
        <v>0</v>
      </c>
      <c r="Q680" s="214">
        <v>0.00029999999999999997</v>
      </c>
      <c r="R680" s="214">
        <f>Q680*H680</f>
        <v>0.025020000000000001</v>
      </c>
      <c r="S680" s="214">
        <v>0</v>
      </c>
      <c r="T680" s="215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16" t="s">
        <v>413</v>
      </c>
      <c r="AT680" s="216" t="s">
        <v>375</v>
      </c>
      <c r="AU680" s="216" t="s">
        <v>82</v>
      </c>
      <c r="AY680" s="18" t="s">
        <v>123</v>
      </c>
      <c r="BE680" s="217">
        <f>IF(N680="základní",J680,0)</f>
        <v>0</v>
      </c>
      <c r="BF680" s="217">
        <f>IF(N680="snížená",J680,0)</f>
        <v>0</v>
      </c>
      <c r="BG680" s="217">
        <f>IF(N680="zákl. přenesená",J680,0)</f>
        <v>0</v>
      </c>
      <c r="BH680" s="217">
        <f>IF(N680="sníž. přenesená",J680,0)</f>
        <v>0</v>
      </c>
      <c r="BI680" s="217">
        <f>IF(N680="nulová",J680,0)</f>
        <v>0</v>
      </c>
      <c r="BJ680" s="18" t="s">
        <v>80</v>
      </c>
      <c r="BK680" s="217">
        <f>ROUND(I680*H680,2)</f>
        <v>0</v>
      </c>
      <c r="BL680" s="18" t="s">
        <v>288</v>
      </c>
      <c r="BM680" s="216" t="s">
        <v>877</v>
      </c>
    </row>
    <row r="681" s="2" customFormat="1">
      <c r="A681" s="39"/>
      <c r="B681" s="40"/>
      <c r="C681" s="41"/>
      <c r="D681" s="218" t="s">
        <v>133</v>
      </c>
      <c r="E681" s="41"/>
      <c r="F681" s="219" t="s">
        <v>876</v>
      </c>
      <c r="G681" s="41"/>
      <c r="H681" s="41"/>
      <c r="I681" s="220"/>
      <c r="J681" s="41"/>
      <c r="K681" s="41"/>
      <c r="L681" s="45"/>
      <c r="M681" s="221"/>
      <c r="N681" s="222"/>
      <c r="O681" s="85"/>
      <c r="P681" s="85"/>
      <c r="Q681" s="85"/>
      <c r="R681" s="85"/>
      <c r="S681" s="85"/>
      <c r="T681" s="86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133</v>
      </c>
      <c r="AU681" s="18" t="s">
        <v>82</v>
      </c>
    </row>
    <row r="682" s="14" customFormat="1">
      <c r="A682" s="14"/>
      <c r="B682" s="235"/>
      <c r="C682" s="236"/>
      <c r="D682" s="218" t="s">
        <v>146</v>
      </c>
      <c r="E682" s="237" t="s">
        <v>19</v>
      </c>
      <c r="F682" s="238" t="s">
        <v>878</v>
      </c>
      <c r="G682" s="236"/>
      <c r="H682" s="239">
        <v>83.400000000000006</v>
      </c>
      <c r="I682" s="240"/>
      <c r="J682" s="236"/>
      <c r="K682" s="236"/>
      <c r="L682" s="241"/>
      <c r="M682" s="242"/>
      <c r="N682" s="243"/>
      <c r="O682" s="243"/>
      <c r="P682" s="243"/>
      <c r="Q682" s="243"/>
      <c r="R682" s="243"/>
      <c r="S682" s="243"/>
      <c r="T682" s="244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45" t="s">
        <v>146</v>
      </c>
      <c r="AU682" s="245" t="s">
        <v>82</v>
      </c>
      <c r="AV682" s="14" t="s">
        <v>82</v>
      </c>
      <c r="AW682" s="14" t="s">
        <v>33</v>
      </c>
      <c r="AX682" s="14" t="s">
        <v>72</v>
      </c>
      <c r="AY682" s="245" t="s">
        <v>123</v>
      </c>
    </row>
    <row r="683" s="15" customFormat="1">
      <c r="A683" s="15"/>
      <c r="B683" s="246"/>
      <c r="C683" s="247"/>
      <c r="D683" s="218" t="s">
        <v>146</v>
      </c>
      <c r="E683" s="248" t="s">
        <v>19</v>
      </c>
      <c r="F683" s="249" t="s">
        <v>148</v>
      </c>
      <c r="G683" s="247"/>
      <c r="H683" s="250">
        <v>83.400000000000006</v>
      </c>
      <c r="I683" s="251"/>
      <c r="J683" s="247"/>
      <c r="K683" s="247"/>
      <c r="L683" s="252"/>
      <c r="M683" s="253"/>
      <c r="N683" s="254"/>
      <c r="O683" s="254"/>
      <c r="P683" s="254"/>
      <c r="Q683" s="254"/>
      <c r="R683" s="254"/>
      <c r="S683" s="254"/>
      <c r="T683" s="255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T683" s="256" t="s">
        <v>146</v>
      </c>
      <c r="AU683" s="256" t="s">
        <v>82</v>
      </c>
      <c r="AV683" s="15" t="s">
        <v>149</v>
      </c>
      <c r="AW683" s="15" t="s">
        <v>33</v>
      </c>
      <c r="AX683" s="15" t="s">
        <v>80</v>
      </c>
      <c r="AY683" s="256" t="s">
        <v>123</v>
      </c>
    </row>
    <row r="684" s="2" customFormat="1" ht="16.5" customHeight="1">
      <c r="A684" s="39"/>
      <c r="B684" s="40"/>
      <c r="C684" s="205" t="s">
        <v>879</v>
      </c>
      <c r="D684" s="205" t="s">
        <v>126</v>
      </c>
      <c r="E684" s="206" t="s">
        <v>880</v>
      </c>
      <c r="F684" s="207" t="s">
        <v>881</v>
      </c>
      <c r="G684" s="208" t="s">
        <v>354</v>
      </c>
      <c r="H684" s="209">
        <v>0.028000000000000001</v>
      </c>
      <c r="I684" s="210"/>
      <c r="J684" s="211">
        <f>ROUND(I684*H684,2)</f>
        <v>0</v>
      </c>
      <c r="K684" s="207" t="s">
        <v>130</v>
      </c>
      <c r="L684" s="45"/>
      <c r="M684" s="212" t="s">
        <v>19</v>
      </c>
      <c r="N684" s="213" t="s">
        <v>43</v>
      </c>
      <c r="O684" s="85"/>
      <c r="P684" s="214">
        <f>O684*H684</f>
        <v>0</v>
      </c>
      <c r="Q684" s="214">
        <v>0</v>
      </c>
      <c r="R684" s="214">
        <f>Q684*H684</f>
        <v>0</v>
      </c>
      <c r="S684" s="214">
        <v>0</v>
      </c>
      <c r="T684" s="215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16" t="s">
        <v>288</v>
      </c>
      <c r="AT684" s="216" t="s">
        <v>126</v>
      </c>
      <c r="AU684" s="216" t="s">
        <v>82</v>
      </c>
      <c r="AY684" s="18" t="s">
        <v>123</v>
      </c>
      <c r="BE684" s="217">
        <f>IF(N684="základní",J684,0)</f>
        <v>0</v>
      </c>
      <c r="BF684" s="217">
        <f>IF(N684="snížená",J684,0)</f>
        <v>0</v>
      </c>
      <c r="BG684" s="217">
        <f>IF(N684="zákl. přenesená",J684,0)</f>
        <v>0</v>
      </c>
      <c r="BH684" s="217">
        <f>IF(N684="sníž. přenesená",J684,0)</f>
        <v>0</v>
      </c>
      <c r="BI684" s="217">
        <f>IF(N684="nulová",J684,0)</f>
        <v>0</v>
      </c>
      <c r="BJ684" s="18" t="s">
        <v>80</v>
      </c>
      <c r="BK684" s="217">
        <f>ROUND(I684*H684,2)</f>
        <v>0</v>
      </c>
      <c r="BL684" s="18" t="s">
        <v>288</v>
      </c>
      <c r="BM684" s="216" t="s">
        <v>882</v>
      </c>
    </row>
    <row r="685" s="2" customFormat="1">
      <c r="A685" s="39"/>
      <c r="B685" s="40"/>
      <c r="C685" s="41"/>
      <c r="D685" s="218" t="s">
        <v>133</v>
      </c>
      <c r="E685" s="41"/>
      <c r="F685" s="219" t="s">
        <v>883</v>
      </c>
      <c r="G685" s="41"/>
      <c r="H685" s="41"/>
      <c r="I685" s="220"/>
      <c r="J685" s="41"/>
      <c r="K685" s="41"/>
      <c r="L685" s="45"/>
      <c r="M685" s="221"/>
      <c r="N685" s="222"/>
      <c r="O685" s="85"/>
      <c r="P685" s="85"/>
      <c r="Q685" s="85"/>
      <c r="R685" s="85"/>
      <c r="S685" s="85"/>
      <c r="T685" s="86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133</v>
      </c>
      <c r="AU685" s="18" t="s">
        <v>82</v>
      </c>
    </row>
    <row r="686" s="2" customFormat="1">
      <c r="A686" s="39"/>
      <c r="B686" s="40"/>
      <c r="C686" s="41"/>
      <c r="D686" s="223" t="s">
        <v>134</v>
      </c>
      <c r="E686" s="41"/>
      <c r="F686" s="224" t="s">
        <v>884</v>
      </c>
      <c r="G686" s="41"/>
      <c r="H686" s="41"/>
      <c r="I686" s="220"/>
      <c r="J686" s="41"/>
      <c r="K686" s="41"/>
      <c r="L686" s="45"/>
      <c r="M686" s="221"/>
      <c r="N686" s="222"/>
      <c r="O686" s="85"/>
      <c r="P686" s="85"/>
      <c r="Q686" s="85"/>
      <c r="R686" s="85"/>
      <c r="S686" s="85"/>
      <c r="T686" s="86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134</v>
      </c>
      <c r="AU686" s="18" t="s">
        <v>82</v>
      </c>
    </row>
    <row r="687" s="12" customFormat="1" ht="22.8" customHeight="1">
      <c r="A687" s="12"/>
      <c r="B687" s="189"/>
      <c r="C687" s="190"/>
      <c r="D687" s="191" t="s">
        <v>71</v>
      </c>
      <c r="E687" s="203" t="s">
        <v>885</v>
      </c>
      <c r="F687" s="203" t="s">
        <v>886</v>
      </c>
      <c r="G687" s="190"/>
      <c r="H687" s="190"/>
      <c r="I687" s="193"/>
      <c r="J687" s="204">
        <f>BK687</f>
        <v>0</v>
      </c>
      <c r="K687" s="190"/>
      <c r="L687" s="195"/>
      <c r="M687" s="196"/>
      <c r="N687" s="197"/>
      <c r="O687" s="197"/>
      <c r="P687" s="198">
        <f>SUM(P688:P700)</f>
        <v>0</v>
      </c>
      <c r="Q687" s="197"/>
      <c r="R687" s="198">
        <f>SUM(R688:R700)</f>
        <v>0.14418799999999998</v>
      </c>
      <c r="S687" s="197"/>
      <c r="T687" s="199">
        <f>SUM(T688:T700)</f>
        <v>0</v>
      </c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R687" s="200" t="s">
        <v>82</v>
      </c>
      <c r="AT687" s="201" t="s">
        <v>71</v>
      </c>
      <c r="AU687" s="201" t="s">
        <v>80</v>
      </c>
      <c r="AY687" s="200" t="s">
        <v>123</v>
      </c>
      <c r="BK687" s="202">
        <f>SUM(BK688:BK700)</f>
        <v>0</v>
      </c>
    </row>
    <row r="688" s="2" customFormat="1" ht="16.5" customHeight="1">
      <c r="A688" s="39"/>
      <c r="B688" s="40"/>
      <c r="C688" s="205" t="s">
        <v>887</v>
      </c>
      <c r="D688" s="205" t="s">
        <v>126</v>
      </c>
      <c r="E688" s="206" t="s">
        <v>888</v>
      </c>
      <c r="F688" s="207" t="s">
        <v>889</v>
      </c>
      <c r="G688" s="208" t="s">
        <v>378</v>
      </c>
      <c r="H688" s="209">
        <v>127.59999999999999</v>
      </c>
      <c r="I688" s="210"/>
      <c r="J688" s="211">
        <f>ROUND(I688*H688,2)</f>
        <v>0</v>
      </c>
      <c r="K688" s="207" t="s">
        <v>130</v>
      </c>
      <c r="L688" s="45"/>
      <c r="M688" s="212" t="s">
        <v>19</v>
      </c>
      <c r="N688" s="213" t="s">
        <v>43</v>
      </c>
      <c r="O688" s="85"/>
      <c r="P688" s="214">
        <f>O688*H688</f>
        <v>0</v>
      </c>
      <c r="Q688" s="214">
        <v>5.0000000000000002E-05</v>
      </c>
      <c r="R688" s="214">
        <f>Q688*H688</f>
        <v>0.0063800000000000003</v>
      </c>
      <c r="S688" s="214">
        <v>0</v>
      </c>
      <c r="T688" s="215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16" t="s">
        <v>288</v>
      </c>
      <c r="AT688" s="216" t="s">
        <v>126</v>
      </c>
      <c r="AU688" s="216" t="s">
        <v>82</v>
      </c>
      <c r="AY688" s="18" t="s">
        <v>123</v>
      </c>
      <c r="BE688" s="217">
        <f>IF(N688="základní",J688,0)</f>
        <v>0</v>
      </c>
      <c r="BF688" s="217">
        <f>IF(N688="snížená",J688,0)</f>
        <v>0</v>
      </c>
      <c r="BG688" s="217">
        <f>IF(N688="zákl. přenesená",J688,0)</f>
        <v>0</v>
      </c>
      <c r="BH688" s="217">
        <f>IF(N688="sníž. přenesená",J688,0)</f>
        <v>0</v>
      </c>
      <c r="BI688" s="217">
        <f>IF(N688="nulová",J688,0)</f>
        <v>0</v>
      </c>
      <c r="BJ688" s="18" t="s">
        <v>80</v>
      </c>
      <c r="BK688" s="217">
        <f>ROUND(I688*H688,2)</f>
        <v>0</v>
      </c>
      <c r="BL688" s="18" t="s">
        <v>288</v>
      </c>
      <c r="BM688" s="216" t="s">
        <v>890</v>
      </c>
    </row>
    <row r="689" s="2" customFormat="1">
      <c r="A689" s="39"/>
      <c r="B689" s="40"/>
      <c r="C689" s="41"/>
      <c r="D689" s="218" t="s">
        <v>133</v>
      </c>
      <c r="E689" s="41"/>
      <c r="F689" s="219" t="s">
        <v>891</v>
      </c>
      <c r="G689" s="41"/>
      <c r="H689" s="41"/>
      <c r="I689" s="220"/>
      <c r="J689" s="41"/>
      <c r="K689" s="41"/>
      <c r="L689" s="45"/>
      <c r="M689" s="221"/>
      <c r="N689" s="222"/>
      <c r="O689" s="85"/>
      <c r="P689" s="85"/>
      <c r="Q689" s="85"/>
      <c r="R689" s="85"/>
      <c r="S689" s="85"/>
      <c r="T689" s="86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T689" s="18" t="s">
        <v>133</v>
      </c>
      <c r="AU689" s="18" t="s">
        <v>82</v>
      </c>
    </row>
    <row r="690" s="2" customFormat="1">
      <c r="A690" s="39"/>
      <c r="B690" s="40"/>
      <c r="C690" s="41"/>
      <c r="D690" s="223" t="s">
        <v>134</v>
      </c>
      <c r="E690" s="41"/>
      <c r="F690" s="224" t="s">
        <v>892</v>
      </c>
      <c r="G690" s="41"/>
      <c r="H690" s="41"/>
      <c r="I690" s="220"/>
      <c r="J690" s="41"/>
      <c r="K690" s="41"/>
      <c r="L690" s="45"/>
      <c r="M690" s="221"/>
      <c r="N690" s="222"/>
      <c r="O690" s="85"/>
      <c r="P690" s="85"/>
      <c r="Q690" s="85"/>
      <c r="R690" s="85"/>
      <c r="S690" s="85"/>
      <c r="T690" s="86"/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T690" s="18" t="s">
        <v>134</v>
      </c>
      <c r="AU690" s="18" t="s">
        <v>82</v>
      </c>
    </row>
    <row r="691" s="13" customFormat="1">
      <c r="A691" s="13"/>
      <c r="B691" s="225"/>
      <c r="C691" s="226"/>
      <c r="D691" s="218" t="s">
        <v>146</v>
      </c>
      <c r="E691" s="227" t="s">
        <v>19</v>
      </c>
      <c r="F691" s="228" t="s">
        <v>775</v>
      </c>
      <c r="G691" s="226"/>
      <c r="H691" s="227" t="s">
        <v>19</v>
      </c>
      <c r="I691" s="229"/>
      <c r="J691" s="226"/>
      <c r="K691" s="226"/>
      <c r="L691" s="230"/>
      <c r="M691" s="231"/>
      <c r="N691" s="232"/>
      <c r="O691" s="232"/>
      <c r="P691" s="232"/>
      <c r="Q691" s="232"/>
      <c r="R691" s="232"/>
      <c r="S691" s="232"/>
      <c r="T691" s="23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4" t="s">
        <v>146</v>
      </c>
      <c r="AU691" s="234" t="s">
        <v>82</v>
      </c>
      <c r="AV691" s="13" t="s">
        <v>80</v>
      </c>
      <c r="AW691" s="13" t="s">
        <v>33</v>
      </c>
      <c r="AX691" s="13" t="s">
        <v>72</v>
      </c>
      <c r="AY691" s="234" t="s">
        <v>123</v>
      </c>
    </row>
    <row r="692" s="14" customFormat="1">
      <c r="A692" s="14"/>
      <c r="B692" s="235"/>
      <c r="C692" s="236"/>
      <c r="D692" s="218" t="s">
        <v>146</v>
      </c>
      <c r="E692" s="237" t="s">
        <v>19</v>
      </c>
      <c r="F692" s="238" t="s">
        <v>893</v>
      </c>
      <c r="G692" s="236"/>
      <c r="H692" s="239">
        <v>127.59999999999999</v>
      </c>
      <c r="I692" s="240"/>
      <c r="J692" s="236"/>
      <c r="K692" s="236"/>
      <c r="L692" s="241"/>
      <c r="M692" s="242"/>
      <c r="N692" s="243"/>
      <c r="O692" s="243"/>
      <c r="P692" s="243"/>
      <c r="Q692" s="243"/>
      <c r="R692" s="243"/>
      <c r="S692" s="243"/>
      <c r="T692" s="244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45" t="s">
        <v>146</v>
      </c>
      <c r="AU692" s="245" t="s">
        <v>82</v>
      </c>
      <c r="AV692" s="14" t="s">
        <v>82</v>
      </c>
      <c r="AW692" s="14" t="s">
        <v>33</v>
      </c>
      <c r="AX692" s="14" t="s">
        <v>72</v>
      </c>
      <c r="AY692" s="245" t="s">
        <v>123</v>
      </c>
    </row>
    <row r="693" s="15" customFormat="1">
      <c r="A693" s="15"/>
      <c r="B693" s="246"/>
      <c r="C693" s="247"/>
      <c r="D693" s="218" t="s">
        <v>146</v>
      </c>
      <c r="E693" s="248" t="s">
        <v>19</v>
      </c>
      <c r="F693" s="249" t="s">
        <v>148</v>
      </c>
      <c r="G693" s="247"/>
      <c r="H693" s="250">
        <v>127.59999999999999</v>
      </c>
      <c r="I693" s="251"/>
      <c r="J693" s="247"/>
      <c r="K693" s="247"/>
      <c r="L693" s="252"/>
      <c r="M693" s="253"/>
      <c r="N693" s="254"/>
      <c r="O693" s="254"/>
      <c r="P693" s="254"/>
      <c r="Q693" s="254"/>
      <c r="R693" s="254"/>
      <c r="S693" s="254"/>
      <c r="T693" s="255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56" t="s">
        <v>146</v>
      </c>
      <c r="AU693" s="256" t="s">
        <v>82</v>
      </c>
      <c r="AV693" s="15" t="s">
        <v>149</v>
      </c>
      <c r="AW693" s="15" t="s">
        <v>33</v>
      </c>
      <c r="AX693" s="15" t="s">
        <v>80</v>
      </c>
      <c r="AY693" s="256" t="s">
        <v>123</v>
      </c>
    </row>
    <row r="694" s="2" customFormat="1" ht="16.5" customHeight="1">
      <c r="A694" s="39"/>
      <c r="B694" s="40"/>
      <c r="C694" s="261" t="s">
        <v>894</v>
      </c>
      <c r="D694" s="261" t="s">
        <v>375</v>
      </c>
      <c r="E694" s="262" t="s">
        <v>895</v>
      </c>
      <c r="F694" s="263" t="s">
        <v>896</v>
      </c>
      <c r="G694" s="264" t="s">
        <v>378</v>
      </c>
      <c r="H694" s="265">
        <v>137.80799999999999</v>
      </c>
      <c r="I694" s="266"/>
      <c r="J694" s="267">
        <f>ROUND(I694*H694,2)</f>
        <v>0</v>
      </c>
      <c r="K694" s="263" t="s">
        <v>19</v>
      </c>
      <c r="L694" s="268"/>
      <c r="M694" s="269" t="s">
        <v>19</v>
      </c>
      <c r="N694" s="270" t="s">
        <v>43</v>
      </c>
      <c r="O694" s="85"/>
      <c r="P694" s="214">
        <f>O694*H694</f>
        <v>0</v>
      </c>
      <c r="Q694" s="214">
        <v>0.001</v>
      </c>
      <c r="R694" s="214">
        <f>Q694*H694</f>
        <v>0.13780799999999999</v>
      </c>
      <c r="S694" s="214">
        <v>0</v>
      </c>
      <c r="T694" s="215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16" t="s">
        <v>413</v>
      </c>
      <c r="AT694" s="216" t="s">
        <v>375</v>
      </c>
      <c r="AU694" s="216" t="s">
        <v>82</v>
      </c>
      <c r="AY694" s="18" t="s">
        <v>123</v>
      </c>
      <c r="BE694" s="217">
        <f>IF(N694="základní",J694,0)</f>
        <v>0</v>
      </c>
      <c r="BF694" s="217">
        <f>IF(N694="snížená",J694,0)</f>
        <v>0</v>
      </c>
      <c r="BG694" s="217">
        <f>IF(N694="zákl. přenesená",J694,0)</f>
        <v>0</v>
      </c>
      <c r="BH694" s="217">
        <f>IF(N694="sníž. přenesená",J694,0)</f>
        <v>0</v>
      </c>
      <c r="BI694" s="217">
        <f>IF(N694="nulová",J694,0)</f>
        <v>0</v>
      </c>
      <c r="BJ694" s="18" t="s">
        <v>80</v>
      </c>
      <c r="BK694" s="217">
        <f>ROUND(I694*H694,2)</f>
        <v>0</v>
      </c>
      <c r="BL694" s="18" t="s">
        <v>288</v>
      </c>
      <c r="BM694" s="216" t="s">
        <v>897</v>
      </c>
    </row>
    <row r="695" s="2" customFormat="1">
      <c r="A695" s="39"/>
      <c r="B695" s="40"/>
      <c r="C695" s="41"/>
      <c r="D695" s="218" t="s">
        <v>133</v>
      </c>
      <c r="E695" s="41"/>
      <c r="F695" s="219" t="s">
        <v>898</v>
      </c>
      <c r="G695" s="41"/>
      <c r="H695" s="41"/>
      <c r="I695" s="220"/>
      <c r="J695" s="41"/>
      <c r="K695" s="41"/>
      <c r="L695" s="45"/>
      <c r="M695" s="221"/>
      <c r="N695" s="222"/>
      <c r="O695" s="85"/>
      <c r="P695" s="85"/>
      <c r="Q695" s="85"/>
      <c r="R695" s="85"/>
      <c r="S695" s="85"/>
      <c r="T695" s="86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T695" s="18" t="s">
        <v>133</v>
      </c>
      <c r="AU695" s="18" t="s">
        <v>82</v>
      </c>
    </row>
    <row r="696" s="14" customFormat="1">
      <c r="A696" s="14"/>
      <c r="B696" s="235"/>
      <c r="C696" s="236"/>
      <c r="D696" s="218" t="s">
        <v>146</v>
      </c>
      <c r="E696" s="237" t="s">
        <v>19</v>
      </c>
      <c r="F696" s="238" t="s">
        <v>899</v>
      </c>
      <c r="G696" s="236"/>
      <c r="H696" s="239">
        <v>137.80799999999999</v>
      </c>
      <c r="I696" s="240"/>
      <c r="J696" s="236"/>
      <c r="K696" s="236"/>
      <c r="L696" s="241"/>
      <c r="M696" s="242"/>
      <c r="N696" s="243"/>
      <c r="O696" s="243"/>
      <c r="P696" s="243"/>
      <c r="Q696" s="243"/>
      <c r="R696" s="243"/>
      <c r="S696" s="243"/>
      <c r="T696" s="244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45" t="s">
        <v>146</v>
      </c>
      <c r="AU696" s="245" t="s">
        <v>82</v>
      </c>
      <c r="AV696" s="14" t="s">
        <v>82</v>
      </c>
      <c r="AW696" s="14" t="s">
        <v>33</v>
      </c>
      <c r="AX696" s="14" t="s">
        <v>72</v>
      </c>
      <c r="AY696" s="245" t="s">
        <v>123</v>
      </c>
    </row>
    <row r="697" s="15" customFormat="1">
      <c r="A697" s="15"/>
      <c r="B697" s="246"/>
      <c r="C697" s="247"/>
      <c r="D697" s="218" t="s">
        <v>146</v>
      </c>
      <c r="E697" s="248" t="s">
        <v>19</v>
      </c>
      <c r="F697" s="249" t="s">
        <v>148</v>
      </c>
      <c r="G697" s="247"/>
      <c r="H697" s="250">
        <v>137.80799999999999</v>
      </c>
      <c r="I697" s="251"/>
      <c r="J697" s="247"/>
      <c r="K697" s="247"/>
      <c r="L697" s="252"/>
      <c r="M697" s="253"/>
      <c r="N697" s="254"/>
      <c r="O697" s="254"/>
      <c r="P697" s="254"/>
      <c r="Q697" s="254"/>
      <c r="R697" s="254"/>
      <c r="S697" s="254"/>
      <c r="T697" s="255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256" t="s">
        <v>146</v>
      </c>
      <c r="AU697" s="256" t="s">
        <v>82</v>
      </c>
      <c r="AV697" s="15" t="s">
        <v>149</v>
      </c>
      <c r="AW697" s="15" t="s">
        <v>33</v>
      </c>
      <c r="AX697" s="15" t="s">
        <v>80</v>
      </c>
      <c r="AY697" s="256" t="s">
        <v>123</v>
      </c>
    </row>
    <row r="698" s="2" customFormat="1" ht="16.5" customHeight="1">
      <c r="A698" s="39"/>
      <c r="B698" s="40"/>
      <c r="C698" s="205" t="s">
        <v>900</v>
      </c>
      <c r="D698" s="205" t="s">
        <v>126</v>
      </c>
      <c r="E698" s="206" t="s">
        <v>901</v>
      </c>
      <c r="F698" s="207" t="s">
        <v>902</v>
      </c>
      <c r="G698" s="208" t="s">
        <v>354</v>
      </c>
      <c r="H698" s="209">
        <v>0.14399999999999999</v>
      </c>
      <c r="I698" s="210"/>
      <c r="J698" s="211">
        <f>ROUND(I698*H698,2)</f>
        <v>0</v>
      </c>
      <c r="K698" s="207" t="s">
        <v>130</v>
      </c>
      <c r="L698" s="45"/>
      <c r="M698" s="212" t="s">
        <v>19</v>
      </c>
      <c r="N698" s="213" t="s">
        <v>43</v>
      </c>
      <c r="O698" s="85"/>
      <c r="P698" s="214">
        <f>O698*H698</f>
        <v>0</v>
      </c>
      <c r="Q698" s="214">
        <v>0</v>
      </c>
      <c r="R698" s="214">
        <f>Q698*H698</f>
        <v>0</v>
      </c>
      <c r="S698" s="214">
        <v>0</v>
      </c>
      <c r="T698" s="215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16" t="s">
        <v>288</v>
      </c>
      <c r="AT698" s="216" t="s">
        <v>126</v>
      </c>
      <c r="AU698" s="216" t="s">
        <v>82</v>
      </c>
      <c r="AY698" s="18" t="s">
        <v>123</v>
      </c>
      <c r="BE698" s="217">
        <f>IF(N698="základní",J698,0)</f>
        <v>0</v>
      </c>
      <c r="BF698" s="217">
        <f>IF(N698="snížená",J698,0)</f>
        <v>0</v>
      </c>
      <c r="BG698" s="217">
        <f>IF(N698="zákl. přenesená",J698,0)</f>
        <v>0</v>
      </c>
      <c r="BH698" s="217">
        <f>IF(N698="sníž. přenesená",J698,0)</f>
        <v>0</v>
      </c>
      <c r="BI698" s="217">
        <f>IF(N698="nulová",J698,0)</f>
        <v>0</v>
      </c>
      <c r="BJ698" s="18" t="s">
        <v>80</v>
      </c>
      <c r="BK698" s="217">
        <f>ROUND(I698*H698,2)</f>
        <v>0</v>
      </c>
      <c r="BL698" s="18" t="s">
        <v>288</v>
      </c>
      <c r="BM698" s="216" t="s">
        <v>903</v>
      </c>
    </row>
    <row r="699" s="2" customFormat="1">
      <c r="A699" s="39"/>
      <c r="B699" s="40"/>
      <c r="C699" s="41"/>
      <c r="D699" s="218" t="s">
        <v>133</v>
      </c>
      <c r="E699" s="41"/>
      <c r="F699" s="219" t="s">
        <v>904</v>
      </c>
      <c r="G699" s="41"/>
      <c r="H699" s="41"/>
      <c r="I699" s="220"/>
      <c r="J699" s="41"/>
      <c r="K699" s="41"/>
      <c r="L699" s="45"/>
      <c r="M699" s="221"/>
      <c r="N699" s="222"/>
      <c r="O699" s="85"/>
      <c r="P699" s="85"/>
      <c r="Q699" s="85"/>
      <c r="R699" s="85"/>
      <c r="S699" s="85"/>
      <c r="T699" s="86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T699" s="18" t="s">
        <v>133</v>
      </c>
      <c r="AU699" s="18" t="s">
        <v>82</v>
      </c>
    </row>
    <row r="700" s="2" customFormat="1">
      <c r="A700" s="39"/>
      <c r="B700" s="40"/>
      <c r="C700" s="41"/>
      <c r="D700" s="223" t="s">
        <v>134</v>
      </c>
      <c r="E700" s="41"/>
      <c r="F700" s="224" t="s">
        <v>905</v>
      </c>
      <c r="G700" s="41"/>
      <c r="H700" s="41"/>
      <c r="I700" s="220"/>
      <c r="J700" s="41"/>
      <c r="K700" s="41"/>
      <c r="L700" s="45"/>
      <c r="M700" s="257"/>
      <c r="N700" s="258"/>
      <c r="O700" s="259"/>
      <c r="P700" s="259"/>
      <c r="Q700" s="259"/>
      <c r="R700" s="259"/>
      <c r="S700" s="259"/>
      <c r="T700" s="260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T700" s="18" t="s">
        <v>134</v>
      </c>
      <c r="AU700" s="18" t="s">
        <v>82</v>
      </c>
    </row>
    <row r="701" s="2" customFormat="1" ht="6.96" customHeight="1">
      <c r="A701" s="39"/>
      <c r="B701" s="60"/>
      <c r="C701" s="61"/>
      <c r="D701" s="61"/>
      <c r="E701" s="61"/>
      <c r="F701" s="61"/>
      <c r="G701" s="61"/>
      <c r="H701" s="61"/>
      <c r="I701" s="61"/>
      <c r="J701" s="61"/>
      <c r="K701" s="61"/>
      <c r="L701" s="45"/>
      <c r="M701" s="39"/>
      <c r="O701" s="39"/>
      <c r="P701" s="39"/>
      <c r="Q701" s="39"/>
      <c r="R701" s="39"/>
      <c r="S701" s="39"/>
      <c r="T701" s="39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</row>
  </sheetData>
  <sheetProtection sheet="1" autoFilter="0" formatColumns="0" formatRows="0" objects="1" scenarios="1" spinCount="100000" saltValue="U/n6/TVUsmnyihBruAsZqhkDYMjAwhI7wdOmhwYnOQ+mZyYQejyu+flO8i3+Ds6XFZie++3BfEECKIDyNPIJ6Q==" hashValue="QdPGToH3PaXAGec2G5WrAczAR8iqJOr+MoVkhhu7kqmcNVMilXVah+9ec/WWvl0ySjDhnlFczeZYwkGDc3gbTA==" algorithmName="SHA-512" password="CC35"/>
  <autoFilter ref="C89:K700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2_01/113106123"/>
    <hyperlink ref="F101" r:id="rId2" display="https://podminky.urs.cz/item/CS_URS_2022_01/113106144"/>
    <hyperlink ref="F107" r:id="rId3" display="https://podminky.urs.cz/item/CS_URS_2022_01/113107122"/>
    <hyperlink ref="F113" r:id="rId4" display="https://podminky.urs.cz/item/CS_URS_2022_01/113107124"/>
    <hyperlink ref="F119" r:id="rId5" display="https://podminky.urs.cz/item/CS_URS_2022_01/113107131"/>
    <hyperlink ref="F125" r:id="rId6" display="https://podminky.urs.cz/item/CS_URS_2022_01/113107142"/>
    <hyperlink ref="F131" r:id="rId7" display="https://podminky.urs.cz/item/CS_URS_2022_01/113107162"/>
    <hyperlink ref="F137" r:id="rId8" display="https://podminky.urs.cz/item/CS_URS_2022_01/113107164"/>
    <hyperlink ref="F143" r:id="rId9" display="https://podminky.urs.cz/item/CS_URS_2022_01/113107222"/>
    <hyperlink ref="F149" r:id="rId10" display="https://podminky.urs.cz/item/CS_URS_2022_01/113107231"/>
    <hyperlink ref="F155" r:id="rId11" display="https://podminky.urs.cz/item/CS_URS_2022_01/113107242"/>
    <hyperlink ref="F161" r:id="rId12" display="https://podminky.urs.cz/item/CS_URS_2022_01/113202111"/>
    <hyperlink ref="F168" r:id="rId13" display="https://podminky.urs.cz/item/CS_URS_2022_01/121112004"/>
    <hyperlink ref="F174" r:id="rId14" display="https://podminky.urs.cz/item/CS_URS_2022_01/121151124"/>
    <hyperlink ref="F180" r:id="rId15" display="https://podminky.urs.cz/item/CS_URS_2022_01/131251102"/>
    <hyperlink ref="F186" r:id="rId16" display="https://podminky.urs.cz/item/CS_URS_2022_01/131251105"/>
    <hyperlink ref="F192" r:id="rId17" display="https://podminky.urs.cz/item/CS_URS_2022_01/132212131"/>
    <hyperlink ref="F201" r:id="rId18" display="https://podminky.urs.cz/item/CS_URS_2022_01/133212811"/>
    <hyperlink ref="F207" r:id="rId19" display="https://podminky.urs.cz/item/CS_URS_2022_01/162351103"/>
    <hyperlink ref="F214" r:id="rId20" display="https://podminky.urs.cz/item/CS_URS_2022_01/162751117"/>
    <hyperlink ref="F220" r:id="rId21" display="https://podminky.urs.cz/item/CS_URS_2022_01/162751119"/>
    <hyperlink ref="F225" r:id="rId22" display="https://podminky.urs.cz/item/CS_URS_2022_01/167151101"/>
    <hyperlink ref="F232" r:id="rId23" display="https://podminky.urs.cz/item/CS_URS_2022_01/171251201"/>
    <hyperlink ref="F237" r:id="rId24" display="https://podminky.urs.cz/item/CS_URS_2022_01/171201221"/>
    <hyperlink ref="F242" r:id="rId25" display="https://podminky.urs.cz/item/CS_URS_2022_01/174151101"/>
    <hyperlink ref="F248" r:id="rId26" display="https://podminky.urs.cz/item/CS_URS_2022_01/181411132"/>
    <hyperlink ref="F258" r:id="rId27" display="https://podminky.urs.cz/item/CS_URS_2022_01/181951112"/>
    <hyperlink ref="F269" r:id="rId28" display="https://podminky.urs.cz/item/CS_URS_2022_01/182251101"/>
    <hyperlink ref="F275" r:id="rId29" display="https://podminky.urs.cz/item/CS_URS_2022_01/182351023"/>
    <hyperlink ref="F282" r:id="rId30" display="https://podminky.urs.cz/item/CS_URS_2022_01/327122111"/>
    <hyperlink ref="F289" r:id="rId31" display="https://podminky.urs.cz/item/CS_URS_2022_01/327122112"/>
    <hyperlink ref="F296" r:id="rId32" display="https://podminky.urs.cz/item/CS_URS_2022_01/327122211"/>
    <hyperlink ref="F303" r:id="rId33" display="https://podminky.urs.cz/item/CS_URS_2022_01/327122212"/>
    <hyperlink ref="F311" r:id="rId34" display="https://podminky.urs.cz/item/CS_URS_2022_01/564851011"/>
    <hyperlink ref="F318" r:id="rId35" display="https://podminky.urs.cz/item/CS_URS_2022_01/564851012"/>
    <hyperlink ref="F324" r:id="rId36" display="https://podminky.urs.cz/item/CS_URS_2022_01/564851111"/>
    <hyperlink ref="F332" r:id="rId37" display="https://podminky.urs.cz/item/CS_URS_2022_01/564851112"/>
    <hyperlink ref="F338" r:id="rId38" display="https://podminky.urs.cz/item/CS_URS_2022_01/564851114"/>
    <hyperlink ref="F344" r:id="rId39" display="https://podminky.urs.cz/item/CS_URS_2022_01/564861011"/>
    <hyperlink ref="F350" r:id="rId40" display="https://podminky.urs.cz/item/CS_URS_2022_01/564861111"/>
    <hyperlink ref="F356" r:id="rId41" display="https://podminky.urs.cz/item/CS_URS_2022_01/565135121"/>
    <hyperlink ref="F362" r:id="rId42" display="https://podminky.urs.cz/item/CS_URS_2022_01/565145121"/>
    <hyperlink ref="F368" r:id="rId43" display="https://podminky.urs.cz/item/CS_URS_2022_01/571908111"/>
    <hyperlink ref="F374" r:id="rId44" display="https://podminky.urs.cz/item/CS_URS_2022_01/573111113"/>
    <hyperlink ref="F380" r:id="rId45" display="https://podminky.urs.cz/item/CS_URS_2022_01/573211109"/>
    <hyperlink ref="F386" r:id="rId46" display="https://podminky.urs.cz/item/CS_URS_2022_01/577134121"/>
    <hyperlink ref="F392" r:id="rId47" display="https://podminky.urs.cz/item/CS_URS_2022_01/596211110"/>
    <hyperlink ref="F398" r:id="rId48" display="https://podminky.urs.cz/item/CS_URS_2022_01/596211112"/>
    <hyperlink ref="F404" r:id="rId49" display="https://podminky.urs.cz/item/CS_URS_2022_01/596211120"/>
    <hyperlink ref="F426" r:id="rId50" display="https://podminky.urs.cz/item/CS_URS_2022_01/596212213"/>
    <hyperlink ref="F442" r:id="rId51" display="https://podminky.urs.cz/item/CS_URS_2022_01/890411811"/>
    <hyperlink ref="F449" r:id="rId52" display="https://podminky.urs.cz/item/CS_URS_2022_01/899102211"/>
    <hyperlink ref="F457" r:id="rId53" display="https://podminky.urs.cz/item/CS_URS_2022_01/914111111"/>
    <hyperlink ref="F477" r:id="rId54" display="https://podminky.urs.cz/item/CS_URS_2022_01/914511112"/>
    <hyperlink ref="F489" r:id="rId55" display="https://podminky.urs.cz/item/CS_URS_2022_01/915131111"/>
    <hyperlink ref="F497" r:id="rId56" display="https://podminky.urs.cz/item/CS_URS_2022_01/915621111"/>
    <hyperlink ref="F500" r:id="rId57" display="https://podminky.urs.cz/item/CS_URS_2022_01/916111123"/>
    <hyperlink ref="F510" r:id="rId58" display="https://podminky.urs.cz/item/CS_URS_2022_01/916131213"/>
    <hyperlink ref="F529" r:id="rId59" display="https://podminky.urs.cz/item/CS_URS_2022_01/916132113"/>
    <hyperlink ref="F539" r:id="rId60" display="https://podminky.urs.cz/item/CS_URS_2022_01/916133112"/>
    <hyperlink ref="F558" r:id="rId61" display="https://podminky.urs.cz/item/CS_URS_2022_01/916231213"/>
    <hyperlink ref="F568" r:id="rId62" display="https://podminky.urs.cz/item/CS_URS_2022_01/916991121"/>
    <hyperlink ref="F578" r:id="rId63" display="https://podminky.urs.cz/item/CS_URS_2022_01/919732211"/>
    <hyperlink ref="F584" r:id="rId64" display="https://podminky.urs.cz/item/CS_URS_2022_01/919735115"/>
    <hyperlink ref="F590" r:id="rId65" display="https://podminky.urs.cz/item/CS_URS_2022_01/961055111"/>
    <hyperlink ref="F602" r:id="rId66" display="https://podminky.urs.cz/item/CS_URS_2022_01/979054451"/>
    <hyperlink ref="F608" r:id="rId67" display="https://podminky.urs.cz/item/CS_URS_2022_01/985331212"/>
    <hyperlink ref="F617" r:id="rId68" display="https://podminky.urs.cz/item/CS_URS_2022_01/985331912"/>
    <hyperlink ref="F621" r:id="rId69" display="https://podminky.urs.cz/item/CS_URS_2022_01/997221551"/>
    <hyperlink ref="F626" r:id="rId70" display="https://podminky.urs.cz/item/CS_URS_2022_01/997221559"/>
    <hyperlink ref="F631" r:id="rId71" display="https://podminky.urs.cz/item/CS_URS_2022_01/997221561"/>
    <hyperlink ref="F636" r:id="rId72" display="https://podminky.urs.cz/item/CS_URS_2022_01/997221569"/>
    <hyperlink ref="F641" r:id="rId73" display="https://podminky.urs.cz/item/CS_URS_2022_01/997221611"/>
    <hyperlink ref="F644" r:id="rId74" display="https://podminky.urs.cz/item/CS_URS_2022_01/997221615"/>
    <hyperlink ref="F649" r:id="rId75" display="https://podminky.urs.cz/item/CS_URS_2022_01/997221625"/>
    <hyperlink ref="F654" r:id="rId76" display="https://podminky.urs.cz/item/CS_URS_2022_01/997221645"/>
    <hyperlink ref="F659" r:id="rId77" display="https://podminky.urs.cz/item/CS_URS_2022_01/997221655"/>
    <hyperlink ref="F669" r:id="rId78" display="https://podminky.urs.cz/item/CS_URS_2022_01/998225111"/>
    <hyperlink ref="F674" r:id="rId79" display="https://podminky.urs.cz/item/CS_URS_2022_01/711161273"/>
    <hyperlink ref="F686" r:id="rId80" display="https://podminky.urs.cz/item/CS_URS_2022_01/998711101"/>
    <hyperlink ref="F690" r:id="rId81" display="https://podminky.urs.cz/item/CS_URS_2022_01/767995114"/>
    <hyperlink ref="F700" r:id="rId82" display="https://podminky.urs.cz/item/CS_URS_2022_01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ROZŠÍŘENÍ PARKOVACÍCH PLOCH V AREÁLU NEMOCNICE VE FRÝDKU-MÍSTKU - LOKALITA 1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906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19. 1. 2022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Nemocnice ve Frýdku - Místku, p.o.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Forsing projekt s.r.o.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Jindřich Jansa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ROUND((SUM(BE84:BE241)),  2)</f>
        <v>0</v>
      </c>
      <c r="G33" s="39"/>
      <c r="H33" s="39"/>
      <c r="I33" s="149">
        <v>0.20999999999999999</v>
      </c>
      <c r="J33" s="148">
        <f>ROUND(((SUM(BE84:BE241))*I33),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ROUND((SUM(BF84:BF241)),  2)</f>
        <v>0</v>
      </c>
      <c r="G34" s="39"/>
      <c r="H34" s="39"/>
      <c r="I34" s="149">
        <v>0.14999999999999999</v>
      </c>
      <c r="J34" s="148">
        <f>ROUND(((SUM(BF84:BF241))*I34),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ROUND((SUM(BG84:BG241)),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ROUND((SUM(BH84:BH241)),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ROUND((SUM(BI84:BI241)),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ROZŠÍŘENÍ PARKOVACÍCH PLOCH V AREÁLU NEMOCNICE VE FRÝDKU-MÍSTKU - LOKALITA 1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002 - Veřejné osvětelní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19. 1. 2022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Frýdku - 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907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908</v>
      </c>
      <c r="E61" s="169"/>
      <c r="F61" s="169"/>
      <c r="G61" s="169"/>
      <c r="H61" s="169"/>
      <c r="I61" s="169"/>
      <c r="J61" s="170">
        <f>J90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909</v>
      </c>
      <c r="E62" s="169"/>
      <c r="F62" s="169"/>
      <c r="G62" s="169"/>
      <c r="H62" s="169"/>
      <c r="I62" s="169"/>
      <c r="J62" s="170">
        <f>J171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6"/>
      <c r="C63" s="167"/>
      <c r="D63" s="168" t="s">
        <v>910</v>
      </c>
      <c r="E63" s="169"/>
      <c r="F63" s="169"/>
      <c r="G63" s="169"/>
      <c r="H63" s="169"/>
      <c r="I63" s="169"/>
      <c r="J63" s="170">
        <f>J222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6"/>
      <c r="C64" s="167"/>
      <c r="D64" s="168" t="s">
        <v>911</v>
      </c>
      <c r="E64" s="169"/>
      <c r="F64" s="169"/>
      <c r="G64" s="169"/>
      <c r="H64" s="169"/>
      <c r="I64" s="169"/>
      <c r="J64" s="170">
        <f>J227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107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ROZŠÍŘENÍ PARKOVACÍCH PLOCH V AREÁLU NEMOCNICE VE FRÝDKU-MÍSTKU - LOKALITA 1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002 - Veřejné osvětelní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33" t="s">
        <v>23</v>
      </c>
      <c r="J78" s="73" t="str">
        <f>IF(J12="","",J12)</f>
        <v>19. 1. 2022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Nemocnice ve Frýdku - Místku, p.o.</v>
      </c>
      <c r="G80" s="41"/>
      <c r="H80" s="41"/>
      <c r="I80" s="33" t="s">
        <v>31</v>
      </c>
      <c r="J80" s="37" t="str">
        <f>E21</f>
        <v>Forsing projekt s.r.o.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Jindřich Jansa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108</v>
      </c>
      <c r="D83" s="181" t="s">
        <v>57</v>
      </c>
      <c r="E83" s="181" t="s">
        <v>53</v>
      </c>
      <c r="F83" s="181" t="s">
        <v>54</v>
      </c>
      <c r="G83" s="181" t="s">
        <v>109</v>
      </c>
      <c r="H83" s="181" t="s">
        <v>110</v>
      </c>
      <c r="I83" s="181" t="s">
        <v>111</v>
      </c>
      <c r="J83" s="181" t="s">
        <v>100</v>
      </c>
      <c r="K83" s="182" t="s">
        <v>112</v>
      </c>
      <c r="L83" s="183"/>
      <c r="M83" s="93" t="s">
        <v>19</v>
      </c>
      <c r="N83" s="94" t="s">
        <v>42</v>
      </c>
      <c r="O83" s="94" t="s">
        <v>113</v>
      </c>
      <c r="P83" s="94" t="s">
        <v>114</v>
      </c>
      <c r="Q83" s="94" t="s">
        <v>115</v>
      </c>
      <c r="R83" s="94" t="s">
        <v>116</v>
      </c>
      <c r="S83" s="94" t="s">
        <v>117</v>
      </c>
      <c r="T83" s="95" t="s">
        <v>118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119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P85+P90+P171+P222+P227</f>
        <v>0</v>
      </c>
      <c r="Q84" s="97"/>
      <c r="R84" s="186">
        <f>R85+R90+R171+R222+R227</f>
        <v>0</v>
      </c>
      <c r="S84" s="97"/>
      <c r="T84" s="187">
        <f>T85+T90+T171+T222+T227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101</v>
      </c>
      <c r="BK84" s="188">
        <f>BK85+BK90+BK171+BK222+BK227</f>
        <v>0</v>
      </c>
    </row>
    <row r="85" s="12" customFormat="1" ht="25.92" customHeight="1">
      <c r="A85" s="12"/>
      <c r="B85" s="189"/>
      <c r="C85" s="190"/>
      <c r="D85" s="191" t="s">
        <v>71</v>
      </c>
      <c r="E85" s="192" t="s">
        <v>912</v>
      </c>
      <c r="F85" s="192" t="s">
        <v>913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SUM(P86:P89)</f>
        <v>0</v>
      </c>
      <c r="Q85" s="197"/>
      <c r="R85" s="198">
        <f>SUM(R86:R89)</f>
        <v>0</v>
      </c>
      <c r="S85" s="197"/>
      <c r="T85" s="199">
        <f>SUM(T86:T89)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80</v>
      </c>
      <c r="AT85" s="201" t="s">
        <v>71</v>
      </c>
      <c r="AU85" s="201" t="s">
        <v>72</v>
      </c>
      <c r="AY85" s="200" t="s">
        <v>123</v>
      </c>
      <c r="BK85" s="202">
        <f>SUM(BK86:BK89)</f>
        <v>0</v>
      </c>
    </row>
    <row r="86" s="2" customFormat="1" ht="16.5" customHeight="1">
      <c r="A86" s="39"/>
      <c r="B86" s="40"/>
      <c r="C86" s="205" t="s">
        <v>80</v>
      </c>
      <c r="D86" s="205" t="s">
        <v>126</v>
      </c>
      <c r="E86" s="206" t="s">
        <v>914</v>
      </c>
      <c r="F86" s="207" t="s">
        <v>915</v>
      </c>
      <c r="G86" s="208" t="s">
        <v>916</v>
      </c>
      <c r="H86" s="209">
        <v>1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149</v>
      </c>
      <c r="AT86" s="216" t="s">
        <v>126</v>
      </c>
      <c r="AU86" s="216" t="s">
        <v>80</v>
      </c>
      <c r="AY86" s="18" t="s">
        <v>123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149</v>
      </c>
      <c r="BM86" s="216" t="s">
        <v>82</v>
      </c>
    </row>
    <row r="87" s="2" customFormat="1">
      <c r="A87" s="39"/>
      <c r="B87" s="40"/>
      <c r="C87" s="41"/>
      <c r="D87" s="218" t="s">
        <v>133</v>
      </c>
      <c r="E87" s="41"/>
      <c r="F87" s="219" t="s">
        <v>915</v>
      </c>
      <c r="G87" s="41"/>
      <c r="H87" s="41"/>
      <c r="I87" s="220"/>
      <c r="J87" s="41"/>
      <c r="K87" s="41"/>
      <c r="L87" s="45"/>
      <c r="M87" s="221"/>
      <c r="N87" s="222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133</v>
      </c>
      <c r="AU87" s="18" t="s">
        <v>80</v>
      </c>
    </row>
    <row r="88" s="2" customFormat="1" ht="16.5" customHeight="1">
      <c r="A88" s="39"/>
      <c r="B88" s="40"/>
      <c r="C88" s="205" t="s">
        <v>82</v>
      </c>
      <c r="D88" s="205" t="s">
        <v>126</v>
      </c>
      <c r="E88" s="206" t="s">
        <v>917</v>
      </c>
      <c r="F88" s="207" t="s">
        <v>918</v>
      </c>
      <c r="G88" s="208" t="s">
        <v>916</v>
      </c>
      <c r="H88" s="209">
        <v>1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149</v>
      </c>
      <c r="AT88" s="216" t="s">
        <v>126</v>
      </c>
      <c r="AU88" s="216" t="s">
        <v>80</v>
      </c>
      <c r="AY88" s="18" t="s">
        <v>123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149</v>
      </c>
      <c r="BM88" s="216" t="s">
        <v>149</v>
      </c>
    </row>
    <row r="89" s="2" customFormat="1">
      <c r="A89" s="39"/>
      <c r="B89" s="40"/>
      <c r="C89" s="41"/>
      <c r="D89" s="218" t="s">
        <v>133</v>
      </c>
      <c r="E89" s="41"/>
      <c r="F89" s="219" t="s">
        <v>919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133</v>
      </c>
      <c r="AU89" s="18" t="s">
        <v>80</v>
      </c>
    </row>
    <row r="90" s="12" customFormat="1" ht="25.92" customHeight="1">
      <c r="A90" s="12"/>
      <c r="B90" s="189"/>
      <c r="C90" s="190"/>
      <c r="D90" s="191" t="s">
        <v>71</v>
      </c>
      <c r="E90" s="192" t="s">
        <v>920</v>
      </c>
      <c r="F90" s="192" t="s">
        <v>921</v>
      </c>
      <c r="G90" s="190"/>
      <c r="H90" s="190"/>
      <c r="I90" s="193"/>
      <c r="J90" s="194">
        <f>BK90</f>
        <v>0</v>
      </c>
      <c r="K90" s="190"/>
      <c r="L90" s="195"/>
      <c r="M90" s="196"/>
      <c r="N90" s="197"/>
      <c r="O90" s="197"/>
      <c r="P90" s="198">
        <f>SUM(P91:P170)</f>
        <v>0</v>
      </c>
      <c r="Q90" s="197"/>
      <c r="R90" s="198">
        <f>SUM(R91:R170)</f>
        <v>0</v>
      </c>
      <c r="S90" s="197"/>
      <c r="T90" s="199">
        <f>SUM(T91:T170)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80</v>
      </c>
      <c r="AT90" s="201" t="s">
        <v>71</v>
      </c>
      <c r="AU90" s="201" t="s">
        <v>72</v>
      </c>
      <c r="AY90" s="200" t="s">
        <v>123</v>
      </c>
      <c r="BK90" s="202">
        <f>SUM(BK91:BK170)</f>
        <v>0</v>
      </c>
    </row>
    <row r="91" s="2" customFormat="1" ht="16.5" customHeight="1">
      <c r="A91" s="39"/>
      <c r="B91" s="40"/>
      <c r="C91" s="205" t="s">
        <v>142</v>
      </c>
      <c r="D91" s="205" t="s">
        <v>126</v>
      </c>
      <c r="E91" s="206" t="s">
        <v>922</v>
      </c>
      <c r="F91" s="207" t="s">
        <v>923</v>
      </c>
      <c r="G91" s="208" t="s">
        <v>261</v>
      </c>
      <c r="H91" s="209">
        <v>110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149</v>
      </c>
      <c r="AT91" s="216" t="s">
        <v>126</v>
      </c>
      <c r="AU91" s="216" t="s">
        <v>80</v>
      </c>
      <c r="AY91" s="18" t="s">
        <v>123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149</v>
      </c>
      <c r="BM91" s="216" t="s">
        <v>164</v>
      </c>
    </row>
    <row r="92" s="2" customFormat="1">
      <c r="A92" s="39"/>
      <c r="B92" s="40"/>
      <c r="C92" s="41"/>
      <c r="D92" s="218" t="s">
        <v>133</v>
      </c>
      <c r="E92" s="41"/>
      <c r="F92" s="219" t="s">
        <v>924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133</v>
      </c>
      <c r="AU92" s="18" t="s">
        <v>80</v>
      </c>
    </row>
    <row r="93" s="2" customFormat="1" ht="16.5" customHeight="1">
      <c r="A93" s="39"/>
      <c r="B93" s="40"/>
      <c r="C93" s="205" t="s">
        <v>149</v>
      </c>
      <c r="D93" s="205" t="s">
        <v>126</v>
      </c>
      <c r="E93" s="206" t="s">
        <v>925</v>
      </c>
      <c r="F93" s="207" t="s">
        <v>926</v>
      </c>
      <c r="G93" s="208" t="s">
        <v>261</v>
      </c>
      <c r="H93" s="209">
        <v>30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149</v>
      </c>
      <c r="AT93" s="216" t="s">
        <v>126</v>
      </c>
      <c r="AU93" s="216" t="s">
        <v>80</v>
      </c>
      <c r="AY93" s="18" t="s">
        <v>123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149</v>
      </c>
      <c r="BM93" s="216" t="s">
        <v>231</v>
      </c>
    </row>
    <row r="94" s="2" customFormat="1">
      <c r="A94" s="39"/>
      <c r="B94" s="40"/>
      <c r="C94" s="41"/>
      <c r="D94" s="218" t="s">
        <v>133</v>
      </c>
      <c r="E94" s="41"/>
      <c r="F94" s="219" t="s">
        <v>927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133</v>
      </c>
      <c r="AU94" s="18" t="s">
        <v>80</v>
      </c>
    </row>
    <row r="95" s="2" customFormat="1" ht="16.5" customHeight="1">
      <c r="A95" s="39"/>
      <c r="B95" s="40"/>
      <c r="C95" s="205" t="s">
        <v>122</v>
      </c>
      <c r="D95" s="205" t="s">
        <v>126</v>
      </c>
      <c r="E95" s="206" t="s">
        <v>928</v>
      </c>
      <c r="F95" s="207" t="s">
        <v>929</v>
      </c>
      <c r="G95" s="208" t="s">
        <v>261</v>
      </c>
      <c r="H95" s="209">
        <v>150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149</v>
      </c>
      <c r="AT95" s="216" t="s">
        <v>126</v>
      </c>
      <c r="AU95" s="216" t="s">
        <v>80</v>
      </c>
      <c r="AY95" s="18" t="s">
        <v>123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149</v>
      </c>
      <c r="BM95" s="216" t="s">
        <v>245</v>
      </c>
    </row>
    <row r="96" s="2" customFormat="1">
      <c r="A96" s="39"/>
      <c r="B96" s="40"/>
      <c r="C96" s="41"/>
      <c r="D96" s="218" t="s">
        <v>133</v>
      </c>
      <c r="E96" s="41"/>
      <c r="F96" s="219" t="s">
        <v>930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133</v>
      </c>
      <c r="AU96" s="18" t="s">
        <v>80</v>
      </c>
    </row>
    <row r="97" s="2" customFormat="1" ht="16.5" customHeight="1">
      <c r="A97" s="39"/>
      <c r="B97" s="40"/>
      <c r="C97" s="205" t="s">
        <v>164</v>
      </c>
      <c r="D97" s="205" t="s">
        <v>126</v>
      </c>
      <c r="E97" s="206" t="s">
        <v>931</v>
      </c>
      <c r="F97" s="207" t="s">
        <v>932</v>
      </c>
      <c r="G97" s="208" t="s">
        <v>261</v>
      </c>
      <c r="H97" s="209">
        <v>110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149</v>
      </c>
      <c r="AT97" s="216" t="s">
        <v>126</v>
      </c>
      <c r="AU97" s="216" t="s">
        <v>80</v>
      </c>
      <c r="AY97" s="18" t="s">
        <v>123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149</v>
      </c>
      <c r="BM97" s="216" t="s">
        <v>258</v>
      </c>
    </row>
    <row r="98" s="2" customFormat="1">
      <c r="A98" s="39"/>
      <c r="B98" s="40"/>
      <c r="C98" s="41"/>
      <c r="D98" s="218" t="s">
        <v>133</v>
      </c>
      <c r="E98" s="41"/>
      <c r="F98" s="219" t="s">
        <v>933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133</v>
      </c>
      <c r="AU98" s="18" t="s">
        <v>80</v>
      </c>
    </row>
    <row r="99" s="2" customFormat="1" ht="16.5" customHeight="1">
      <c r="A99" s="39"/>
      <c r="B99" s="40"/>
      <c r="C99" s="205" t="s">
        <v>169</v>
      </c>
      <c r="D99" s="205" t="s">
        <v>126</v>
      </c>
      <c r="E99" s="206" t="s">
        <v>934</v>
      </c>
      <c r="F99" s="207" t="s">
        <v>935</v>
      </c>
      <c r="G99" s="208" t="s">
        <v>261</v>
      </c>
      <c r="H99" s="209">
        <v>150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149</v>
      </c>
      <c r="AT99" s="216" t="s">
        <v>126</v>
      </c>
      <c r="AU99" s="216" t="s">
        <v>80</v>
      </c>
      <c r="AY99" s="18" t="s">
        <v>123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149</v>
      </c>
      <c r="BM99" s="216" t="s">
        <v>274</v>
      </c>
    </row>
    <row r="100" s="2" customFormat="1">
      <c r="A100" s="39"/>
      <c r="B100" s="40"/>
      <c r="C100" s="41"/>
      <c r="D100" s="218" t="s">
        <v>133</v>
      </c>
      <c r="E100" s="41"/>
      <c r="F100" s="219" t="s">
        <v>936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133</v>
      </c>
      <c r="AU100" s="18" t="s">
        <v>80</v>
      </c>
    </row>
    <row r="101" s="2" customFormat="1" ht="16.5" customHeight="1">
      <c r="A101" s="39"/>
      <c r="B101" s="40"/>
      <c r="C101" s="205" t="s">
        <v>231</v>
      </c>
      <c r="D101" s="205" t="s">
        <v>126</v>
      </c>
      <c r="E101" s="206" t="s">
        <v>937</v>
      </c>
      <c r="F101" s="207" t="s">
        <v>938</v>
      </c>
      <c r="G101" s="208" t="s">
        <v>261</v>
      </c>
      <c r="H101" s="209">
        <v>80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149</v>
      </c>
      <c r="AT101" s="216" t="s">
        <v>126</v>
      </c>
      <c r="AU101" s="216" t="s">
        <v>80</v>
      </c>
      <c r="AY101" s="18" t="s">
        <v>123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149</v>
      </c>
      <c r="BM101" s="216" t="s">
        <v>288</v>
      </c>
    </row>
    <row r="102" s="2" customFormat="1">
      <c r="A102" s="39"/>
      <c r="B102" s="40"/>
      <c r="C102" s="41"/>
      <c r="D102" s="218" t="s">
        <v>133</v>
      </c>
      <c r="E102" s="41"/>
      <c r="F102" s="219" t="s">
        <v>939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133</v>
      </c>
      <c r="AU102" s="18" t="s">
        <v>80</v>
      </c>
    </row>
    <row r="103" s="2" customFormat="1" ht="16.5" customHeight="1">
      <c r="A103" s="39"/>
      <c r="B103" s="40"/>
      <c r="C103" s="205" t="s">
        <v>238</v>
      </c>
      <c r="D103" s="205" t="s">
        <v>126</v>
      </c>
      <c r="E103" s="206" t="s">
        <v>940</v>
      </c>
      <c r="F103" s="207" t="s">
        <v>941</v>
      </c>
      <c r="G103" s="208" t="s">
        <v>261</v>
      </c>
      <c r="H103" s="209">
        <v>20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149</v>
      </c>
      <c r="AT103" s="216" t="s">
        <v>126</v>
      </c>
      <c r="AU103" s="216" t="s">
        <v>80</v>
      </c>
      <c r="AY103" s="18" t="s">
        <v>123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149</v>
      </c>
      <c r="BM103" s="216" t="s">
        <v>305</v>
      </c>
    </row>
    <row r="104" s="2" customFormat="1">
      <c r="A104" s="39"/>
      <c r="B104" s="40"/>
      <c r="C104" s="41"/>
      <c r="D104" s="218" t="s">
        <v>133</v>
      </c>
      <c r="E104" s="41"/>
      <c r="F104" s="219" t="s">
        <v>942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133</v>
      </c>
      <c r="AU104" s="18" t="s">
        <v>80</v>
      </c>
    </row>
    <row r="105" s="2" customFormat="1" ht="16.5" customHeight="1">
      <c r="A105" s="39"/>
      <c r="B105" s="40"/>
      <c r="C105" s="205" t="s">
        <v>245</v>
      </c>
      <c r="D105" s="205" t="s">
        <v>126</v>
      </c>
      <c r="E105" s="206" t="s">
        <v>943</v>
      </c>
      <c r="F105" s="207" t="s">
        <v>944</v>
      </c>
      <c r="G105" s="208" t="s">
        <v>916</v>
      </c>
      <c r="H105" s="209">
        <v>1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149</v>
      </c>
      <c r="AT105" s="216" t="s">
        <v>126</v>
      </c>
      <c r="AU105" s="216" t="s">
        <v>80</v>
      </c>
      <c r="AY105" s="18" t="s">
        <v>123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149</v>
      </c>
      <c r="BM105" s="216" t="s">
        <v>321</v>
      </c>
    </row>
    <row r="106" s="2" customFormat="1">
      <c r="A106" s="39"/>
      <c r="B106" s="40"/>
      <c r="C106" s="41"/>
      <c r="D106" s="218" t="s">
        <v>133</v>
      </c>
      <c r="E106" s="41"/>
      <c r="F106" s="219" t="s">
        <v>944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133</v>
      </c>
      <c r="AU106" s="18" t="s">
        <v>80</v>
      </c>
    </row>
    <row r="107" s="2" customFormat="1" ht="16.5" customHeight="1">
      <c r="A107" s="39"/>
      <c r="B107" s="40"/>
      <c r="C107" s="205" t="s">
        <v>251</v>
      </c>
      <c r="D107" s="205" t="s">
        <v>126</v>
      </c>
      <c r="E107" s="206" t="s">
        <v>945</v>
      </c>
      <c r="F107" s="207" t="s">
        <v>946</v>
      </c>
      <c r="G107" s="208" t="s">
        <v>916</v>
      </c>
      <c r="H107" s="209">
        <v>11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149</v>
      </c>
      <c r="AT107" s="216" t="s">
        <v>126</v>
      </c>
      <c r="AU107" s="216" t="s">
        <v>80</v>
      </c>
      <c r="AY107" s="18" t="s">
        <v>123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149</v>
      </c>
      <c r="BM107" s="216" t="s">
        <v>335</v>
      </c>
    </row>
    <row r="108" s="2" customFormat="1">
      <c r="A108" s="39"/>
      <c r="B108" s="40"/>
      <c r="C108" s="41"/>
      <c r="D108" s="218" t="s">
        <v>133</v>
      </c>
      <c r="E108" s="41"/>
      <c r="F108" s="219" t="s">
        <v>947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133</v>
      </c>
      <c r="AU108" s="18" t="s">
        <v>80</v>
      </c>
    </row>
    <row r="109" s="2" customFormat="1" ht="16.5" customHeight="1">
      <c r="A109" s="39"/>
      <c r="B109" s="40"/>
      <c r="C109" s="205" t="s">
        <v>258</v>
      </c>
      <c r="D109" s="205" t="s">
        <v>126</v>
      </c>
      <c r="E109" s="206" t="s">
        <v>948</v>
      </c>
      <c r="F109" s="207" t="s">
        <v>949</v>
      </c>
      <c r="G109" s="208" t="s">
        <v>916</v>
      </c>
      <c r="H109" s="209">
        <v>2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149</v>
      </c>
      <c r="AT109" s="216" t="s">
        <v>126</v>
      </c>
      <c r="AU109" s="216" t="s">
        <v>80</v>
      </c>
      <c r="AY109" s="18" t="s">
        <v>123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149</v>
      </c>
      <c r="BM109" s="216" t="s">
        <v>351</v>
      </c>
    </row>
    <row r="110" s="2" customFormat="1">
      <c r="A110" s="39"/>
      <c r="B110" s="40"/>
      <c r="C110" s="41"/>
      <c r="D110" s="218" t="s">
        <v>133</v>
      </c>
      <c r="E110" s="41"/>
      <c r="F110" s="219" t="s">
        <v>950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133</v>
      </c>
      <c r="AU110" s="18" t="s">
        <v>80</v>
      </c>
    </row>
    <row r="111" s="2" customFormat="1" ht="16.5" customHeight="1">
      <c r="A111" s="39"/>
      <c r="B111" s="40"/>
      <c r="C111" s="205" t="s">
        <v>267</v>
      </c>
      <c r="D111" s="205" t="s">
        <v>126</v>
      </c>
      <c r="E111" s="206" t="s">
        <v>951</v>
      </c>
      <c r="F111" s="207" t="s">
        <v>952</v>
      </c>
      <c r="G111" s="208" t="s">
        <v>261</v>
      </c>
      <c r="H111" s="209">
        <v>18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149</v>
      </c>
      <c r="AT111" s="216" t="s">
        <v>126</v>
      </c>
      <c r="AU111" s="216" t="s">
        <v>80</v>
      </c>
      <c r="AY111" s="18" t="s">
        <v>123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149</v>
      </c>
      <c r="BM111" s="216" t="s">
        <v>367</v>
      </c>
    </row>
    <row r="112" s="2" customFormat="1">
      <c r="A112" s="39"/>
      <c r="B112" s="40"/>
      <c r="C112" s="41"/>
      <c r="D112" s="218" t="s">
        <v>133</v>
      </c>
      <c r="E112" s="41"/>
      <c r="F112" s="219" t="s">
        <v>952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133</v>
      </c>
      <c r="AU112" s="18" t="s">
        <v>80</v>
      </c>
    </row>
    <row r="113" s="2" customFormat="1" ht="16.5" customHeight="1">
      <c r="A113" s="39"/>
      <c r="B113" s="40"/>
      <c r="C113" s="205" t="s">
        <v>274</v>
      </c>
      <c r="D113" s="205" t="s">
        <v>126</v>
      </c>
      <c r="E113" s="206" t="s">
        <v>953</v>
      </c>
      <c r="F113" s="207" t="s">
        <v>954</v>
      </c>
      <c r="G113" s="208" t="s">
        <v>916</v>
      </c>
      <c r="H113" s="209">
        <v>12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149</v>
      </c>
      <c r="AT113" s="216" t="s">
        <v>126</v>
      </c>
      <c r="AU113" s="216" t="s">
        <v>80</v>
      </c>
      <c r="AY113" s="18" t="s">
        <v>123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149</v>
      </c>
      <c r="BM113" s="216" t="s">
        <v>381</v>
      </c>
    </row>
    <row r="114" s="2" customFormat="1">
      <c r="A114" s="39"/>
      <c r="B114" s="40"/>
      <c r="C114" s="41"/>
      <c r="D114" s="218" t="s">
        <v>133</v>
      </c>
      <c r="E114" s="41"/>
      <c r="F114" s="219" t="s">
        <v>954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133</v>
      </c>
      <c r="AU114" s="18" t="s">
        <v>80</v>
      </c>
    </row>
    <row r="115" s="2" customFormat="1" ht="16.5" customHeight="1">
      <c r="A115" s="39"/>
      <c r="B115" s="40"/>
      <c r="C115" s="205" t="s">
        <v>8</v>
      </c>
      <c r="D115" s="205" t="s">
        <v>126</v>
      </c>
      <c r="E115" s="206" t="s">
        <v>955</v>
      </c>
      <c r="F115" s="207" t="s">
        <v>956</v>
      </c>
      <c r="G115" s="208" t="s">
        <v>261</v>
      </c>
      <c r="H115" s="209">
        <v>30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149</v>
      </c>
      <c r="AT115" s="216" t="s">
        <v>126</v>
      </c>
      <c r="AU115" s="216" t="s">
        <v>80</v>
      </c>
      <c r="AY115" s="18" t="s">
        <v>123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149</v>
      </c>
      <c r="BM115" s="216" t="s">
        <v>398</v>
      </c>
    </row>
    <row r="116" s="2" customFormat="1">
      <c r="A116" s="39"/>
      <c r="B116" s="40"/>
      <c r="C116" s="41"/>
      <c r="D116" s="218" t="s">
        <v>133</v>
      </c>
      <c r="E116" s="41"/>
      <c r="F116" s="219" t="s">
        <v>956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133</v>
      </c>
      <c r="AU116" s="18" t="s">
        <v>80</v>
      </c>
    </row>
    <row r="117" s="2" customFormat="1" ht="16.5" customHeight="1">
      <c r="A117" s="39"/>
      <c r="B117" s="40"/>
      <c r="C117" s="205" t="s">
        <v>288</v>
      </c>
      <c r="D117" s="205" t="s">
        <v>126</v>
      </c>
      <c r="E117" s="206" t="s">
        <v>957</v>
      </c>
      <c r="F117" s="207" t="s">
        <v>958</v>
      </c>
      <c r="G117" s="208" t="s">
        <v>261</v>
      </c>
      <c r="H117" s="209">
        <v>270</v>
      </c>
      <c r="I117" s="210"/>
      <c r="J117" s="211">
        <f>ROUND(I117*H117,2)</f>
        <v>0</v>
      </c>
      <c r="K117" s="207" t="s">
        <v>19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149</v>
      </c>
      <c r="AT117" s="216" t="s">
        <v>126</v>
      </c>
      <c r="AU117" s="216" t="s">
        <v>80</v>
      </c>
      <c r="AY117" s="18" t="s">
        <v>123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149</v>
      </c>
      <c r="BM117" s="216" t="s">
        <v>413</v>
      </c>
    </row>
    <row r="118" s="2" customFormat="1">
      <c r="A118" s="39"/>
      <c r="B118" s="40"/>
      <c r="C118" s="41"/>
      <c r="D118" s="218" t="s">
        <v>133</v>
      </c>
      <c r="E118" s="41"/>
      <c r="F118" s="219" t="s">
        <v>958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133</v>
      </c>
      <c r="AU118" s="18" t="s">
        <v>80</v>
      </c>
    </row>
    <row r="119" s="2" customFormat="1" ht="16.5" customHeight="1">
      <c r="A119" s="39"/>
      <c r="B119" s="40"/>
      <c r="C119" s="205" t="s">
        <v>295</v>
      </c>
      <c r="D119" s="205" t="s">
        <v>126</v>
      </c>
      <c r="E119" s="206" t="s">
        <v>959</v>
      </c>
      <c r="F119" s="207" t="s">
        <v>960</v>
      </c>
      <c r="G119" s="208" t="s">
        <v>261</v>
      </c>
      <c r="H119" s="209">
        <v>70</v>
      </c>
      <c r="I119" s="210"/>
      <c r="J119" s="211">
        <f>ROUND(I119*H119,2)</f>
        <v>0</v>
      </c>
      <c r="K119" s="207" t="s">
        <v>19</v>
      </c>
      <c r="L119" s="45"/>
      <c r="M119" s="212" t="s">
        <v>19</v>
      </c>
      <c r="N119" s="213" t="s">
        <v>43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149</v>
      </c>
      <c r="AT119" s="216" t="s">
        <v>126</v>
      </c>
      <c r="AU119" s="216" t="s">
        <v>80</v>
      </c>
      <c r="AY119" s="18" t="s">
        <v>123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149</v>
      </c>
      <c r="BM119" s="216" t="s">
        <v>428</v>
      </c>
    </row>
    <row r="120" s="2" customFormat="1">
      <c r="A120" s="39"/>
      <c r="B120" s="40"/>
      <c r="C120" s="41"/>
      <c r="D120" s="218" t="s">
        <v>133</v>
      </c>
      <c r="E120" s="41"/>
      <c r="F120" s="219" t="s">
        <v>960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133</v>
      </c>
      <c r="AU120" s="18" t="s">
        <v>80</v>
      </c>
    </row>
    <row r="121" s="2" customFormat="1" ht="16.5" customHeight="1">
      <c r="A121" s="39"/>
      <c r="B121" s="40"/>
      <c r="C121" s="205" t="s">
        <v>305</v>
      </c>
      <c r="D121" s="205" t="s">
        <v>126</v>
      </c>
      <c r="E121" s="206" t="s">
        <v>961</v>
      </c>
      <c r="F121" s="207" t="s">
        <v>962</v>
      </c>
      <c r="G121" s="208" t="s">
        <v>261</v>
      </c>
      <c r="H121" s="209">
        <v>140</v>
      </c>
      <c r="I121" s="210"/>
      <c r="J121" s="211">
        <f>ROUND(I121*H121,2)</f>
        <v>0</v>
      </c>
      <c r="K121" s="207" t="s">
        <v>19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149</v>
      </c>
      <c r="AT121" s="216" t="s">
        <v>126</v>
      </c>
      <c r="AU121" s="216" t="s">
        <v>80</v>
      </c>
      <c r="AY121" s="18" t="s">
        <v>123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149</v>
      </c>
      <c r="BM121" s="216" t="s">
        <v>443</v>
      </c>
    </row>
    <row r="122" s="2" customFormat="1">
      <c r="A122" s="39"/>
      <c r="B122" s="40"/>
      <c r="C122" s="41"/>
      <c r="D122" s="218" t="s">
        <v>133</v>
      </c>
      <c r="E122" s="41"/>
      <c r="F122" s="219" t="s">
        <v>962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133</v>
      </c>
      <c r="AU122" s="18" t="s">
        <v>80</v>
      </c>
    </row>
    <row r="123" s="2" customFormat="1" ht="16.5" customHeight="1">
      <c r="A123" s="39"/>
      <c r="B123" s="40"/>
      <c r="C123" s="205" t="s">
        <v>312</v>
      </c>
      <c r="D123" s="205" t="s">
        <v>126</v>
      </c>
      <c r="E123" s="206" t="s">
        <v>963</v>
      </c>
      <c r="F123" s="207" t="s">
        <v>964</v>
      </c>
      <c r="G123" s="208" t="s">
        <v>916</v>
      </c>
      <c r="H123" s="209">
        <v>14</v>
      </c>
      <c r="I123" s="210"/>
      <c r="J123" s="211">
        <f>ROUND(I123*H123,2)</f>
        <v>0</v>
      </c>
      <c r="K123" s="207" t="s">
        <v>19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149</v>
      </c>
      <c r="AT123" s="216" t="s">
        <v>126</v>
      </c>
      <c r="AU123" s="216" t="s">
        <v>80</v>
      </c>
      <c r="AY123" s="18" t="s">
        <v>123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149</v>
      </c>
      <c r="BM123" s="216" t="s">
        <v>455</v>
      </c>
    </row>
    <row r="124" s="2" customFormat="1">
      <c r="A124" s="39"/>
      <c r="B124" s="40"/>
      <c r="C124" s="41"/>
      <c r="D124" s="218" t="s">
        <v>133</v>
      </c>
      <c r="E124" s="41"/>
      <c r="F124" s="219" t="s">
        <v>964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133</v>
      </c>
      <c r="AU124" s="18" t="s">
        <v>80</v>
      </c>
    </row>
    <row r="125" s="2" customFormat="1" ht="16.5" customHeight="1">
      <c r="A125" s="39"/>
      <c r="B125" s="40"/>
      <c r="C125" s="205" t="s">
        <v>321</v>
      </c>
      <c r="D125" s="205" t="s">
        <v>126</v>
      </c>
      <c r="E125" s="206" t="s">
        <v>965</v>
      </c>
      <c r="F125" s="207" t="s">
        <v>966</v>
      </c>
      <c r="G125" s="208" t="s">
        <v>378</v>
      </c>
      <c r="H125" s="209">
        <v>120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149</v>
      </c>
      <c r="AT125" s="216" t="s">
        <v>126</v>
      </c>
      <c r="AU125" s="216" t="s">
        <v>80</v>
      </c>
      <c r="AY125" s="18" t="s">
        <v>123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149</v>
      </c>
      <c r="BM125" s="216" t="s">
        <v>466</v>
      </c>
    </row>
    <row r="126" s="2" customFormat="1">
      <c r="A126" s="39"/>
      <c r="B126" s="40"/>
      <c r="C126" s="41"/>
      <c r="D126" s="218" t="s">
        <v>133</v>
      </c>
      <c r="E126" s="41"/>
      <c r="F126" s="219" t="s">
        <v>967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133</v>
      </c>
      <c r="AU126" s="18" t="s">
        <v>80</v>
      </c>
    </row>
    <row r="127" s="2" customFormat="1" ht="16.5" customHeight="1">
      <c r="A127" s="39"/>
      <c r="B127" s="40"/>
      <c r="C127" s="205" t="s">
        <v>7</v>
      </c>
      <c r="D127" s="205" t="s">
        <v>126</v>
      </c>
      <c r="E127" s="206" t="s">
        <v>968</v>
      </c>
      <c r="F127" s="207" t="s">
        <v>969</v>
      </c>
      <c r="G127" s="208" t="s">
        <v>378</v>
      </c>
      <c r="H127" s="209">
        <v>7</v>
      </c>
      <c r="I127" s="210"/>
      <c r="J127" s="211">
        <f>ROUND(I127*H127,2)</f>
        <v>0</v>
      </c>
      <c r="K127" s="207" t="s">
        <v>19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149</v>
      </c>
      <c r="AT127" s="216" t="s">
        <v>126</v>
      </c>
      <c r="AU127" s="216" t="s">
        <v>80</v>
      </c>
      <c r="AY127" s="18" t="s">
        <v>123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149</v>
      </c>
      <c r="BM127" s="216" t="s">
        <v>478</v>
      </c>
    </row>
    <row r="128" s="2" customFormat="1">
      <c r="A128" s="39"/>
      <c r="B128" s="40"/>
      <c r="C128" s="41"/>
      <c r="D128" s="218" t="s">
        <v>133</v>
      </c>
      <c r="E128" s="41"/>
      <c r="F128" s="219" t="s">
        <v>970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133</v>
      </c>
      <c r="AU128" s="18" t="s">
        <v>80</v>
      </c>
    </row>
    <row r="129" s="2" customFormat="1" ht="16.5" customHeight="1">
      <c r="A129" s="39"/>
      <c r="B129" s="40"/>
      <c r="C129" s="205" t="s">
        <v>335</v>
      </c>
      <c r="D129" s="205" t="s">
        <v>126</v>
      </c>
      <c r="E129" s="206" t="s">
        <v>971</v>
      </c>
      <c r="F129" s="207" t="s">
        <v>972</v>
      </c>
      <c r="G129" s="208" t="s">
        <v>916</v>
      </c>
      <c r="H129" s="209">
        <v>6</v>
      </c>
      <c r="I129" s="210"/>
      <c r="J129" s="211">
        <f>ROUND(I129*H129,2)</f>
        <v>0</v>
      </c>
      <c r="K129" s="207" t="s">
        <v>19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149</v>
      </c>
      <c r="AT129" s="216" t="s">
        <v>126</v>
      </c>
      <c r="AU129" s="216" t="s">
        <v>80</v>
      </c>
      <c r="AY129" s="18" t="s">
        <v>123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149</v>
      </c>
      <c r="BM129" s="216" t="s">
        <v>490</v>
      </c>
    </row>
    <row r="130" s="2" customFormat="1">
      <c r="A130" s="39"/>
      <c r="B130" s="40"/>
      <c r="C130" s="41"/>
      <c r="D130" s="218" t="s">
        <v>133</v>
      </c>
      <c r="E130" s="41"/>
      <c r="F130" s="219" t="s">
        <v>972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133</v>
      </c>
      <c r="AU130" s="18" t="s">
        <v>80</v>
      </c>
    </row>
    <row r="131" s="2" customFormat="1" ht="16.5" customHeight="1">
      <c r="A131" s="39"/>
      <c r="B131" s="40"/>
      <c r="C131" s="205" t="s">
        <v>344</v>
      </c>
      <c r="D131" s="205" t="s">
        <v>126</v>
      </c>
      <c r="E131" s="206" t="s">
        <v>973</v>
      </c>
      <c r="F131" s="207" t="s">
        <v>974</v>
      </c>
      <c r="G131" s="208" t="s">
        <v>916</v>
      </c>
      <c r="H131" s="209">
        <v>6</v>
      </c>
      <c r="I131" s="210"/>
      <c r="J131" s="211">
        <f>ROUND(I131*H131,2)</f>
        <v>0</v>
      </c>
      <c r="K131" s="207" t="s">
        <v>19</v>
      </c>
      <c r="L131" s="45"/>
      <c r="M131" s="212" t="s">
        <v>19</v>
      </c>
      <c r="N131" s="213" t="s">
        <v>43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149</v>
      </c>
      <c r="AT131" s="216" t="s">
        <v>126</v>
      </c>
      <c r="AU131" s="216" t="s">
        <v>80</v>
      </c>
      <c r="AY131" s="18" t="s">
        <v>123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149</v>
      </c>
      <c r="BM131" s="216" t="s">
        <v>502</v>
      </c>
    </row>
    <row r="132" s="2" customFormat="1">
      <c r="A132" s="39"/>
      <c r="B132" s="40"/>
      <c r="C132" s="41"/>
      <c r="D132" s="218" t="s">
        <v>133</v>
      </c>
      <c r="E132" s="41"/>
      <c r="F132" s="219" t="s">
        <v>974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133</v>
      </c>
      <c r="AU132" s="18" t="s">
        <v>80</v>
      </c>
    </row>
    <row r="133" s="2" customFormat="1" ht="16.5" customHeight="1">
      <c r="A133" s="39"/>
      <c r="B133" s="40"/>
      <c r="C133" s="205" t="s">
        <v>351</v>
      </c>
      <c r="D133" s="205" t="s">
        <v>126</v>
      </c>
      <c r="E133" s="206" t="s">
        <v>975</v>
      </c>
      <c r="F133" s="207" t="s">
        <v>976</v>
      </c>
      <c r="G133" s="208" t="s">
        <v>916</v>
      </c>
      <c r="H133" s="209">
        <v>6</v>
      </c>
      <c r="I133" s="210"/>
      <c r="J133" s="211">
        <f>ROUND(I133*H133,2)</f>
        <v>0</v>
      </c>
      <c r="K133" s="207" t="s">
        <v>19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149</v>
      </c>
      <c r="AT133" s="216" t="s">
        <v>126</v>
      </c>
      <c r="AU133" s="216" t="s">
        <v>80</v>
      </c>
      <c r="AY133" s="18" t="s">
        <v>123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149</v>
      </c>
      <c r="BM133" s="216" t="s">
        <v>515</v>
      </c>
    </row>
    <row r="134" s="2" customFormat="1">
      <c r="A134" s="39"/>
      <c r="B134" s="40"/>
      <c r="C134" s="41"/>
      <c r="D134" s="218" t="s">
        <v>133</v>
      </c>
      <c r="E134" s="41"/>
      <c r="F134" s="219" t="s">
        <v>976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133</v>
      </c>
      <c r="AU134" s="18" t="s">
        <v>80</v>
      </c>
    </row>
    <row r="135" s="2" customFormat="1" ht="16.5" customHeight="1">
      <c r="A135" s="39"/>
      <c r="B135" s="40"/>
      <c r="C135" s="205" t="s">
        <v>359</v>
      </c>
      <c r="D135" s="205" t="s">
        <v>126</v>
      </c>
      <c r="E135" s="206" t="s">
        <v>977</v>
      </c>
      <c r="F135" s="207" t="s">
        <v>978</v>
      </c>
      <c r="G135" s="208" t="s">
        <v>916</v>
      </c>
      <c r="H135" s="209">
        <v>1</v>
      </c>
      <c r="I135" s="210"/>
      <c r="J135" s="211">
        <f>ROUND(I135*H135,2)</f>
        <v>0</v>
      </c>
      <c r="K135" s="207" t="s">
        <v>19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149</v>
      </c>
      <c r="AT135" s="216" t="s">
        <v>126</v>
      </c>
      <c r="AU135" s="216" t="s">
        <v>80</v>
      </c>
      <c r="AY135" s="18" t="s">
        <v>123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149</v>
      </c>
      <c r="BM135" s="216" t="s">
        <v>528</v>
      </c>
    </row>
    <row r="136" s="2" customFormat="1">
      <c r="A136" s="39"/>
      <c r="B136" s="40"/>
      <c r="C136" s="41"/>
      <c r="D136" s="218" t="s">
        <v>133</v>
      </c>
      <c r="E136" s="41"/>
      <c r="F136" s="219" t="s">
        <v>978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133</v>
      </c>
      <c r="AU136" s="18" t="s">
        <v>80</v>
      </c>
    </row>
    <row r="137" s="2" customFormat="1" ht="16.5" customHeight="1">
      <c r="A137" s="39"/>
      <c r="B137" s="40"/>
      <c r="C137" s="205" t="s">
        <v>367</v>
      </c>
      <c r="D137" s="205" t="s">
        <v>126</v>
      </c>
      <c r="E137" s="206" t="s">
        <v>979</v>
      </c>
      <c r="F137" s="207" t="s">
        <v>980</v>
      </c>
      <c r="G137" s="208" t="s">
        <v>916</v>
      </c>
      <c r="H137" s="209">
        <v>5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149</v>
      </c>
      <c r="AT137" s="216" t="s">
        <v>126</v>
      </c>
      <c r="AU137" s="216" t="s">
        <v>80</v>
      </c>
      <c r="AY137" s="18" t="s">
        <v>123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149</v>
      </c>
      <c r="BM137" s="216" t="s">
        <v>540</v>
      </c>
    </row>
    <row r="138" s="2" customFormat="1">
      <c r="A138" s="39"/>
      <c r="B138" s="40"/>
      <c r="C138" s="41"/>
      <c r="D138" s="218" t="s">
        <v>133</v>
      </c>
      <c r="E138" s="41"/>
      <c r="F138" s="219" t="s">
        <v>980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133</v>
      </c>
      <c r="AU138" s="18" t="s">
        <v>80</v>
      </c>
    </row>
    <row r="139" s="2" customFormat="1" ht="16.5" customHeight="1">
      <c r="A139" s="39"/>
      <c r="B139" s="40"/>
      <c r="C139" s="205" t="s">
        <v>374</v>
      </c>
      <c r="D139" s="205" t="s">
        <v>126</v>
      </c>
      <c r="E139" s="206" t="s">
        <v>981</v>
      </c>
      <c r="F139" s="207" t="s">
        <v>982</v>
      </c>
      <c r="G139" s="208" t="s">
        <v>916</v>
      </c>
      <c r="H139" s="209">
        <v>6</v>
      </c>
      <c r="I139" s="210"/>
      <c r="J139" s="211">
        <f>ROUND(I139*H139,2)</f>
        <v>0</v>
      </c>
      <c r="K139" s="207" t="s">
        <v>19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149</v>
      </c>
      <c r="AT139" s="216" t="s">
        <v>126</v>
      </c>
      <c r="AU139" s="216" t="s">
        <v>80</v>
      </c>
      <c r="AY139" s="18" t="s">
        <v>123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149</v>
      </c>
      <c r="BM139" s="216" t="s">
        <v>551</v>
      </c>
    </row>
    <row r="140" s="2" customFormat="1">
      <c r="A140" s="39"/>
      <c r="B140" s="40"/>
      <c r="C140" s="41"/>
      <c r="D140" s="218" t="s">
        <v>133</v>
      </c>
      <c r="E140" s="41"/>
      <c r="F140" s="219" t="s">
        <v>983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133</v>
      </c>
      <c r="AU140" s="18" t="s">
        <v>80</v>
      </c>
    </row>
    <row r="141" s="2" customFormat="1" ht="16.5" customHeight="1">
      <c r="A141" s="39"/>
      <c r="B141" s="40"/>
      <c r="C141" s="205" t="s">
        <v>381</v>
      </c>
      <c r="D141" s="205" t="s">
        <v>126</v>
      </c>
      <c r="E141" s="206" t="s">
        <v>984</v>
      </c>
      <c r="F141" s="207" t="s">
        <v>985</v>
      </c>
      <c r="G141" s="208" t="s">
        <v>916</v>
      </c>
      <c r="H141" s="209">
        <v>11</v>
      </c>
      <c r="I141" s="210"/>
      <c r="J141" s="211">
        <f>ROUND(I141*H141,2)</f>
        <v>0</v>
      </c>
      <c r="K141" s="207" t="s">
        <v>19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149</v>
      </c>
      <c r="AT141" s="216" t="s">
        <v>126</v>
      </c>
      <c r="AU141" s="216" t="s">
        <v>80</v>
      </c>
      <c r="AY141" s="18" t="s">
        <v>123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149</v>
      </c>
      <c r="BM141" s="216" t="s">
        <v>562</v>
      </c>
    </row>
    <row r="142" s="2" customFormat="1">
      <c r="A142" s="39"/>
      <c r="B142" s="40"/>
      <c r="C142" s="41"/>
      <c r="D142" s="218" t="s">
        <v>133</v>
      </c>
      <c r="E142" s="41"/>
      <c r="F142" s="219" t="s">
        <v>985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133</v>
      </c>
      <c r="AU142" s="18" t="s">
        <v>80</v>
      </c>
    </row>
    <row r="143" s="2" customFormat="1" ht="16.5" customHeight="1">
      <c r="A143" s="39"/>
      <c r="B143" s="40"/>
      <c r="C143" s="205" t="s">
        <v>392</v>
      </c>
      <c r="D143" s="205" t="s">
        <v>126</v>
      </c>
      <c r="E143" s="206" t="s">
        <v>986</v>
      </c>
      <c r="F143" s="207" t="s">
        <v>987</v>
      </c>
      <c r="G143" s="208" t="s">
        <v>916</v>
      </c>
      <c r="H143" s="209">
        <v>11</v>
      </c>
      <c r="I143" s="210"/>
      <c r="J143" s="211">
        <f>ROUND(I143*H143,2)</f>
        <v>0</v>
      </c>
      <c r="K143" s="207" t="s">
        <v>19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149</v>
      </c>
      <c r="AT143" s="216" t="s">
        <v>126</v>
      </c>
      <c r="AU143" s="216" t="s">
        <v>80</v>
      </c>
      <c r="AY143" s="18" t="s">
        <v>123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149</v>
      </c>
      <c r="BM143" s="216" t="s">
        <v>577</v>
      </c>
    </row>
    <row r="144" s="2" customFormat="1">
      <c r="A144" s="39"/>
      <c r="B144" s="40"/>
      <c r="C144" s="41"/>
      <c r="D144" s="218" t="s">
        <v>133</v>
      </c>
      <c r="E144" s="41"/>
      <c r="F144" s="219" t="s">
        <v>987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133</v>
      </c>
      <c r="AU144" s="18" t="s">
        <v>80</v>
      </c>
    </row>
    <row r="145" s="2" customFormat="1" ht="16.5" customHeight="1">
      <c r="A145" s="39"/>
      <c r="B145" s="40"/>
      <c r="C145" s="205" t="s">
        <v>398</v>
      </c>
      <c r="D145" s="205" t="s">
        <v>126</v>
      </c>
      <c r="E145" s="206" t="s">
        <v>988</v>
      </c>
      <c r="F145" s="207" t="s">
        <v>989</v>
      </c>
      <c r="G145" s="208" t="s">
        <v>916</v>
      </c>
      <c r="H145" s="209">
        <v>11</v>
      </c>
      <c r="I145" s="210"/>
      <c r="J145" s="211">
        <f>ROUND(I145*H145,2)</f>
        <v>0</v>
      </c>
      <c r="K145" s="207" t="s">
        <v>19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149</v>
      </c>
      <c r="AT145" s="216" t="s">
        <v>126</v>
      </c>
      <c r="AU145" s="216" t="s">
        <v>80</v>
      </c>
      <c r="AY145" s="18" t="s">
        <v>123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149</v>
      </c>
      <c r="BM145" s="216" t="s">
        <v>598</v>
      </c>
    </row>
    <row r="146" s="2" customFormat="1">
      <c r="A146" s="39"/>
      <c r="B146" s="40"/>
      <c r="C146" s="41"/>
      <c r="D146" s="218" t="s">
        <v>133</v>
      </c>
      <c r="E146" s="41"/>
      <c r="F146" s="219" t="s">
        <v>989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133</v>
      </c>
      <c r="AU146" s="18" t="s">
        <v>80</v>
      </c>
    </row>
    <row r="147" s="2" customFormat="1" ht="16.5" customHeight="1">
      <c r="A147" s="39"/>
      <c r="B147" s="40"/>
      <c r="C147" s="205" t="s">
        <v>405</v>
      </c>
      <c r="D147" s="205" t="s">
        <v>126</v>
      </c>
      <c r="E147" s="206" t="s">
        <v>990</v>
      </c>
      <c r="F147" s="207" t="s">
        <v>991</v>
      </c>
      <c r="G147" s="208" t="s">
        <v>916</v>
      </c>
      <c r="H147" s="209">
        <v>6</v>
      </c>
      <c r="I147" s="210"/>
      <c r="J147" s="211">
        <f>ROUND(I147*H147,2)</f>
        <v>0</v>
      </c>
      <c r="K147" s="207" t="s">
        <v>19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149</v>
      </c>
      <c r="AT147" s="216" t="s">
        <v>126</v>
      </c>
      <c r="AU147" s="216" t="s">
        <v>80</v>
      </c>
      <c r="AY147" s="18" t="s">
        <v>123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149</v>
      </c>
      <c r="BM147" s="216" t="s">
        <v>606</v>
      </c>
    </row>
    <row r="148" s="2" customFormat="1">
      <c r="A148" s="39"/>
      <c r="B148" s="40"/>
      <c r="C148" s="41"/>
      <c r="D148" s="218" t="s">
        <v>133</v>
      </c>
      <c r="E148" s="41"/>
      <c r="F148" s="219" t="s">
        <v>991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133</v>
      </c>
      <c r="AU148" s="18" t="s">
        <v>80</v>
      </c>
    </row>
    <row r="149" s="2" customFormat="1" ht="16.5" customHeight="1">
      <c r="A149" s="39"/>
      <c r="B149" s="40"/>
      <c r="C149" s="205" t="s">
        <v>413</v>
      </c>
      <c r="D149" s="205" t="s">
        <v>126</v>
      </c>
      <c r="E149" s="206" t="s">
        <v>992</v>
      </c>
      <c r="F149" s="207" t="s">
        <v>993</v>
      </c>
      <c r="G149" s="208" t="s">
        <v>916</v>
      </c>
      <c r="H149" s="209">
        <v>18</v>
      </c>
      <c r="I149" s="210"/>
      <c r="J149" s="211">
        <f>ROUND(I149*H149,2)</f>
        <v>0</v>
      </c>
      <c r="K149" s="207" t="s">
        <v>19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149</v>
      </c>
      <c r="AT149" s="216" t="s">
        <v>126</v>
      </c>
      <c r="AU149" s="216" t="s">
        <v>80</v>
      </c>
      <c r="AY149" s="18" t="s">
        <v>123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149</v>
      </c>
      <c r="BM149" s="216" t="s">
        <v>614</v>
      </c>
    </row>
    <row r="150" s="2" customFormat="1">
      <c r="A150" s="39"/>
      <c r="B150" s="40"/>
      <c r="C150" s="41"/>
      <c r="D150" s="218" t="s">
        <v>133</v>
      </c>
      <c r="E150" s="41"/>
      <c r="F150" s="219" t="s">
        <v>993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133</v>
      </c>
      <c r="AU150" s="18" t="s">
        <v>80</v>
      </c>
    </row>
    <row r="151" s="2" customFormat="1" ht="16.5" customHeight="1">
      <c r="A151" s="39"/>
      <c r="B151" s="40"/>
      <c r="C151" s="205" t="s">
        <v>420</v>
      </c>
      <c r="D151" s="205" t="s">
        <v>126</v>
      </c>
      <c r="E151" s="206" t="s">
        <v>994</v>
      </c>
      <c r="F151" s="207" t="s">
        <v>995</v>
      </c>
      <c r="G151" s="208" t="s">
        <v>916</v>
      </c>
      <c r="H151" s="209">
        <v>30</v>
      </c>
      <c r="I151" s="210"/>
      <c r="J151" s="211">
        <f>ROUND(I151*H151,2)</f>
        <v>0</v>
      </c>
      <c r="K151" s="207" t="s">
        <v>19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149</v>
      </c>
      <c r="AT151" s="216" t="s">
        <v>126</v>
      </c>
      <c r="AU151" s="216" t="s">
        <v>80</v>
      </c>
      <c r="AY151" s="18" t="s">
        <v>123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149</v>
      </c>
      <c r="BM151" s="216" t="s">
        <v>625</v>
      </c>
    </row>
    <row r="152" s="2" customFormat="1">
      <c r="A152" s="39"/>
      <c r="B152" s="40"/>
      <c r="C152" s="41"/>
      <c r="D152" s="218" t="s">
        <v>133</v>
      </c>
      <c r="E152" s="41"/>
      <c r="F152" s="219" t="s">
        <v>995</v>
      </c>
      <c r="G152" s="41"/>
      <c r="H152" s="41"/>
      <c r="I152" s="220"/>
      <c r="J152" s="41"/>
      <c r="K152" s="41"/>
      <c r="L152" s="45"/>
      <c r="M152" s="221"/>
      <c r="N152" s="222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133</v>
      </c>
      <c r="AU152" s="18" t="s">
        <v>80</v>
      </c>
    </row>
    <row r="153" s="2" customFormat="1" ht="16.5" customHeight="1">
      <c r="A153" s="39"/>
      <c r="B153" s="40"/>
      <c r="C153" s="205" t="s">
        <v>428</v>
      </c>
      <c r="D153" s="205" t="s">
        <v>126</v>
      </c>
      <c r="E153" s="206" t="s">
        <v>996</v>
      </c>
      <c r="F153" s="207" t="s">
        <v>997</v>
      </c>
      <c r="G153" s="208" t="s">
        <v>916</v>
      </c>
      <c r="H153" s="209">
        <v>8</v>
      </c>
      <c r="I153" s="210"/>
      <c r="J153" s="211">
        <f>ROUND(I153*H153,2)</f>
        <v>0</v>
      </c>
      <c r="K153" s="207" t="s">
        <v>19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149</v>
      </c>
      <c r="AT153" s="216" t="s">
        <v>126</v>
      </c>
      <c r="AU153" s="216" t="s">
        <v>80</v>
      </c>
      <c r="AY153" s="18" t="s">
        <v>123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149</v>
      </c>
      <c r="BM153" s="216" t="s">
        <v>638</v>
      </c>
    </row>
    <row r="154" s="2" customFormat="1">
      <c r="A154" s="39"/>
      <c r="B154" s="40"/>
      <c r="C154" s="41"/>
      <c r="D154" s="218" t="s">
        <v>133</v>
      </c>
      <c r="E154" s="41"/>
      <c r="F154" s="219" t="s">
        <v>997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133</v>
      </c>
      <c r="AU154" s="18" t="s">
        <v>80</v>
      </c>
    </row>
    <row r="155" s="2" customFormat="1" ht="16.5" customHeight="1">
      <c r="A155" s="39"/>
      <c r="B155" s="40"/>
      <c r="C155" s="205" t="s">
        <v>436</v>
      </c>
      <c r="D155" s="205" t="s">
        <v>126</v>
      </c>
      <c r="E155" s="206" t="s">
        <v>998</v>
      </c>
      <c r="F155" s="207" t="s">
        <v>999</v>
      </c>
      <c r="G155" s="208" t="s">
        <v>916</v>
      </c>
      <c r="H155" s="209">
        <v>44</v>
      </c>
      <c r="I155" s="210"/>
      <c r="J155" s="211">
        <f>ROUND(I155*H155,2)</f>
        <v>0</v>
      </c>
      <c r="K155" s="207" t="s">
        <v>19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149</v>
      </c>
      <c r="AT155" s="216" t="s">
        <v>126</v>
      </c>
      <c r="AU155" s="216" t="s">
        <v>80</v>
      </c>
      <c r="AY155" s="18" t="s">
        <v>123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149</v>
      </c>
      <c r="BM155" s="216" t="s">
        <v>651</v>
      </c>
    </row>
    <row r="156" s="2" customFormat="1">
      <c r="A156" s="39"/>
      <c r="B156" s="40"/>
      <c r="C156" s="41"/>
      <c r="D156" s="218" t="s">
        <v>133</v>
      </c>
      <c r="E156" s="41"/>
      <c r="F156" s="219" t="s">
        <v>999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133</v>
      </c>
      <c r="AU156" s="18" t="s">
        <v>80</v>
      </c>
    </row>
    <row r="157" s="2" customFormat="1" ht="16.5" customHeight="1">
      <c r="A157" s="39"/>
      <c r="B157" s="40"/>
      <c r="C157" s="205" t="s">
        <v>443</v>
      </c>
      <c r="D157" s="205" t="s">
        <v>126</v>
      </c>
      <c r="E157" s="206" t="s">
        <v>1000</v>
      </c>
      <c r="F157" s="207" t="s">
        <v>1001</v>
      </c>
      <c r="G157" s="208" t="s">
        <v>916</v>
      </c>
      <c r="H157" s="209">
        <v>2</v>
      </c>
      <c r="I157" s="210"/>
      <c r="J157" s="211">
        <f>ROUND(I157*H157,2)</f>
        <v>0</v>
      </c>
      <c r="K157" s="207" t="s">
        <v>19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149</v>
      </c>
      <c r="AT157" s="216" t="s">
        <v>126</v>
      </c>
      <c r="AU157" s="216" t="s">
        <v>80</v>
      </c>
      <c r="AY157" s="18" t="s">
        <v>123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149</v>
      </c>
      <c r="BM157" s="216" t="s">
        <v>664</v>
      </c>
    </row>
    <row r="158" s="2" customFormat="1">
      <c r="A158" s="39"/>
      <c r="B158" s="40"/>
      <c r="C158" s="41"/>
      <c r="D158" s="218" t="s">
        <v>133</v>
      </c>
      <c r="E158" s="41"/>
      <c r="F158" s="219" t="s">
        <v>1001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133</v>
      </c>
      <c r="AU158" s="18" t="s">
        <v>80</v>
      </c>
    </row>
    <row r="159" s="2" customFormat="1" ht="16.5" customHeight="1">
      <c r="A159" s="39"/>
      <c r="B159" s="40"/>
      <c r="C159" s="205" t="s">
        <v>448</v>
      </c>
      <c r="D159" s="205" t="s">
        <v>126</v>
      </c>
      <c r="E159" s="206" t="s">
        <v>1002</v>
      </c>
      <c r="F159" s="207" t="s">
        <v>1003</v>
      </c>
      <c r="G159" s="208" t="s">
        <v>916</v>
      </c>
      <c r="H159" s="209">
        <v>6</v>
      </c>
      <c r="I159" s="210"/>
      <c r="J159" s="211">
        <f>ROUND(I159*H159,2)</f>
        <v>0</v>
      </c>
      <c r="K159" s="207" t="s">
        <v>19</v>
      </c>
      <c r="L159" s="45"/>
      <c r="M159" s="212" t="s">
        <v>19</v>
      </c>
      <c r="N159" s="213" t="s">
        <v>43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149</v>
      </c>
      <c r="AT159" s="216" t="s">
        <v>126</v>
      </c>
      <c r="AU159" s="216" t="s">
        <v>80</v>
      </c>
      <c r="AY159" s="18" t="s">
        <v>123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80</v>
      </c>
      <c r="BK159" s="217">
        <f>ROUND(I159*H159,2)</f>
        <v>0</v>
      </c>
      <c r="BL159" s="18" t="s">
        <v>149</v>
      </c>
      <c r="BM159" s="216" t="s">
        <v>674</v>
      </c>
    </row>
    <row r="160" s="2" customFormat="1">
      <c r="A160" s="39"/>
      <c r="B160" s="40"/>
      <c r="C160" s="41"/>
      <c r="D160" s="218" t="s">
        <v>133</v>
      </c>
      <c r="E160" s="41"/>
      <c r="F160" s="219" t="s">
        <v>1003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133</v>
      </c>
      <c r="AU160" s="18" t="s">
        <v>80</v>
      </c>
    </row>
    <row r="161" s="2" customFormat="1" ht="16.5" customHeight="1">
      <c r="A161" s="39"/>
      <c r="B161" s="40"/>
      <c r="C161" s="205" t="s">
        <v>455</v>
      </c>
      <c r="D161" s="205" t="s">
        <v>126</v>
      </c>
      <c r="E161" s="206" t="s">
        <v>1004</v>
      </c>
      <c r="F161" s="207" t="s">
        <v>1005</v>
      </c>
      <c r="G161" s="208" t="s">
        <v>916</v>
      </c>
      <c r="H161" s="209">
        <v>16</v>
      </c>
      <c r="I161" s="210"/>
      <c r="J161" s="211">
        <f>ROUND(I161*H161,2)</f>
        <v>0</v>
      </c>
      <c r="K161" s="207" t="s">
        <v>19</v>
      </c>
      <c r="L161" s="45"/>
      <c r="M161" s="212" t="s">
        <v>19</v>
      </c>
      <c r="N161" s="213" t="s">
        <v>43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149</v>
      </c>
      <c r="AT161" s="216" t="s">
        <v>126</v>
      </c>
      <c r="AU161" s="216" t="s">
        <v>80</v>
      </c>
      <c r="AY161" s="18" t="s">
        <v>123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80</v>
      </c>
      <c r="BK161" s="217">
        <f>ROUND(I161*H161,2)</f>
        <v>0</v>
      </c>
      <c r="BL161" s="18" t="s">
        <v>149</v>
      </c>
      <c r="BM161" s="216" t="s">
        <v>686</v>
      </c>
    </row>
    <row r="162" s="2" customFormat="1">
      <c r="A162" s="39"/>
      <c r="B162" s="40"/>
      <c r="C162" s="41"/>
      <c r="D162" s="218" t="s">
        <v>133</v>
      </c>
      <c r="E162" s="41"/>
      <c r="F162" s="219" t="s">
        <v>1006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133</v>
      </c>
      <c r="AU162" s="18" t="s">
        <v>80</v>
      </c>
    </row>
    <row r="163" s="2" customFormat="1" ht="16.5" customHeight="1">
      <c r="A163" s="39"/>
      <c r="B163" s="40"/>
      <c r="C163" s="205" t="s">
        <v>460</v>
      </c>
      <c r="D163" s="205" t="s">
        <v>126</v>
      </c>
      <c r="E163" s="206" t="s">
        <v>1007</v>
      </c>
      <c r="F163" s="207" t="s">
        <v>1008</v>
      </c>
      <c r="G163" s="208" t="s">
        <v>916</v>
      </c>
      <c r="H163" s="209">
        <v>2</v>
      </c>
      <c r="I163" s="210"/>
      <c r="J163" s="211">
        <f>ROUND(I163*H163,2)</f>
        <v>0</v>
      </c>
      <c r="K163" s="207" t="s">
        <v>19</v>
      </c>
      <c r="L163" s="45"/>
      <c r="M163" s="212" t="s">
        <v>19</v>
      </c>
      <c r="N163" s="213" t="s">
        <v>43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149</v>
      </c>
      <c r="AT163" s="216" t="s">
        <v>126</v>
      </c>
      <c r="AU163" s="216" t="s">
        <v>80</v>
      </c>
      <c r="AY163" s="18" t="s">
        <v>123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80</v>
      </c>
      <c r="BK163" s="217">
        <f>ROUND(I163*H163,2)</f>
        <v>0</v>
      </c>
      <c r="BL163" s="18" t="s">
        <v>149</v>
      </c>
      <c r="BM163" s="216" t="s">
        <v>698</v>
      </c>
    </row>
    <row r="164" s="2" customFormat="1">
      <c r="A164" s="39"/>
      <c r="B164" s="40"/>
      <c r="C164" s="41"/>
      <c r="D164" s="218" t="s">
        <v>133</v>
      </c>
      <c r="E164" s="41"/>
      <c r="F164" s="219" t="s">
        <v>1009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133</v>
      </c>
      <c r="AU164" s="18" t="s">
        <v>80</v>
      </c>
    </row>
    <row r="165" s="2" customFormat="1" ht="16.5" customHeight="1">
      <c r="A165" s="39"/>
      <c r="B165" s="40"/>
      <c r="C165" s="205" t="s">
        <v>466</v>
      </c>
      <c r="D165" s="205" t="s">
        <v>126</v>
      </c>
      <c r="E165" s="206" t="s">
        <v>1010</v>
      </c>
      <c r="F165" s="207" t="s">
        <v>1011</v>
      </c>
      <c r="G165" s="208" t="s">
        <v>191</v>
      </c>
      <c r="H165" s="209">
        <v>0.29999999999999999</v>
      </c>
      <c r="I165" s="210"/>
      <c r="J165" s="211">
        <f>ROUND(I165*H165,2)</f>
        <v>0</v>
      </c>
      <c r="K165" s="207" t="s">
        <v>19</v>
      </c>
      <c r="L165" s="45"/>
      <c r="M165" s="212" t="s">
        <v>19</v>
      </c>
      <c r="N165" s="213" t="s">
        <v>43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149</v>
      </c>
      <c r="AT165" s="216" t="s">
        <v>126</v>
      </c>
      <c r="AU165" s="216" t="s">
        <v>80</v>
      </c>
      <c r="AY165" s="18" t="s">
        <v>123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80</v>
      </c>
      <c r="BK165" s="217">
        <f>ROUND(I165*H165,2)</f>
        <v>0</v>
      </c>
      <c r="BL165" s="18" t="s">
        <v>149</v>
      </c>
      <c r="BM165" s="216" t="s">
        <v>708</v>
      </c>
    </row>
    <row r="166" s="2" customFormat="1">
      <c r="A166" s="39"/>
      <c r="B166" s="40"/>
      <c r="C166" s="41"/>
      <c r="D166" s="218" t="s">
        <v>133</v>
      </c>
      <c r="E166" s="41"/>
      <c r="F166" s="219" t="s">
        <v>1011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133</v>
      </c>
      <c r="AU166" s="18" t="s">
        <v>80</v>
      </c>
    </row>
    <row r="167" s="2" customFormat="1" ht="16.5" customHeight="1">
      <c r="A167" s="39"/>
      <c r="B167" s="40"/>
      <c r="C167" s="205" t="s">
        <v>472</v>
      </c>
      <c r="D167" s="205" t="s">
        <v>126</v>
      </c>
      <c r="E167" s="206" t="s">
        <v>1012</v>
      </c>
      <c r="F167" s="207" t="s">
        <v>1013</v>
      </c>
      <c r="G167" s="208" t="s">
        <v>191</v>
      </c>
      <c r="H167" s="209">
        <v>0.40000000000000002</v>
      </c>
      <c r="I167" s="210"/>
      <c r="J167" s="211">
        <f>ROUND(I167*H167,2)</f>
        <v>0</v>
      </c>
      <c r="K167" s="207" t="s">
        <v>19</v>
      </c>
      <c r="L167" s="45"/>
      <c r="M167" s="212" t="s">
        <v>19</v>
      </c>
      <c r="N167" s="213" t="s">
        <v>43</v>
      </c>
      <c r="O167" s="85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6" t="s">
        <v>149</v>
      </c>
      <c r="AT167" s="216" t="s">
        <v>126</v>
      </c>
      <c r="AU167" s="216" t="s">
        <v>80</v>
      </c>
      <c r="AY167" s="18" t="s">
        <v>123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80</v>
      </c>
      <c r="BK167" s="217">
        <f>ROUND(I167*H167,2)</f>
        <v>0</v>
      </c>
      <c r="BL167" s="18" t="s">
        <v>149</v>
      </c>
      <c r="BM167" s="216" t="s">
        <v>720</v>
      </c>
    </row>
    <row r="168" s="2" customFormat="1">
      <c r="A168" s="39"/>
      <c r="B168" s="40"/>
      <c r="C168" s="41"/>
      <c r="D168" s="218" t="s">
        <v>133</v>
      </c>
      <c r="E168" s="41"/>
      <c r="F168" s="219" t="s">
        <v>1013</v>
      </c>
      <c r="G168" s="41"/>
      <c r="H168" s="41"/>
      <c r="I168" s="220"/>
      <c r="J168" s="41"/>
      <c r="K168" s="41"/>
      <c r="L168" s="45"/>
      <c r="M168" s="221"/>
      <c r="N168" s="222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133</v>
      </c>
      <c r="AU168" s="18" t="s">
        <v>80</v>
      </c>
    </row>
    <row r="169" s="2" customFormat="1" ht="16.5" customHeight="1">
      <c r="A169" s="39"/>
      <c r="B169" s="40"/>
      <c r="C169" s="205" t="s">
        <v>478</v>
      </c>
      <c r="D169" s="205" t="s">
        <v>126</v>
      </c>
      <c r="E169" s="206" t="s">
        <v>1014</v>
      </c>
      <c r="F169" s="207" t="s">
        <v>1015</v>
      </c>
      <c r="G169" s="208" t="s">
        <v>378</v>
      </c>
      <c r="H169" s="209">
        <v>100</v>
      </c>
      <c r="I169" s="210"/>
      <c r="J169" s="211">
        <f>ROUND(I169*H169,2)</f>
        <v>0</v>
      </c>
      <c r="K169" s="207" t="s">
        <v>19</v>
      </c>
      <c r="L169" s="45"/>
      <c r="M169" s="212" t="s">
        <v>19</v>
      </c>
      <c r="N169" s="213" t="s">
        <v>43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149</v>
      </c>
      <c r="AT169" s="216" t="s">
        <v>126</v>
      </c>
      <c r="AU169" s="216" t="s">
        <v>80</v>
      </c>
      <c r="AY169" s="18" t="s">
        <v>123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80</v>
      </c>
      <c r="BK169" s="217">
        <f>ROUND(I169*H169,2)</f>
        <v>0</v>
      </c>
      <c r="BL169" s="18" t="s">
        <v>149</v>
      </c>
      <c r="BM169" s="216" t="s">
        <v>736</v>
      </c>
    </row>
    <row r="170" s="2" customFormat="1">
      <c r="A170" s="39"/>
      <c r="B170" s="40"/>
      <c r="C170" s="41"/>
      <c r="D170" s="218" t="s">
        <v>133</v>
      </c>
      <c r="E170" s="41"/>
      <c r="F170" s="219" t="s">
        <v>1015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133</v>
      </c>
      <c r="AU170" s="18" t="s">
        <v>80</v>
      </c>
    </row>
    <row r="171" s="12" customFormat="1" ht="25.92" customHeight="1">
      <c r="A171" s="12"/>
      <c r="B171" s="189"/>
      <c r="C171" s="190"/>
      <c r="D171" s="191" t="s">
        <v>71</v>
      </c>
      <c r="E171" s="192" t="s">
        <v>1016</v>
      </c>
      <c r="F171" s="192" t="s">
        <v>188</v>
      </c>
      <c r="G171" s="190"/>
      <c r="H171" s="190"/>
      <c r="I171" s="193"/>
      <c r="J171" s="194">
        <f>BK171</f>
        <v>0</v>
      </c>
      <c r="K171" s="190"/>
      <c r="L171" s="195"/>
      <c r="M171" s="196"/>
      <c r="N171" s="197"/>
      <c r="O171" s="197"/>
      <c r="P171" s="198">
        <f>SUM(P172:P221)</f>
        <v>0</v>
      </c>
      <c r="Q171" s="197"/>
      <c r="R171" s="198">
        <f>SUM(R172:R221)</f>
        <v>0</v>
      </c>
      <c r="S171" s="197"/>
      <c r="T171" s="199">
        <f>SUM(T172:T221)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0" t="s">
        <v>80</v>
      </c>
      <c r="AT171" s="201" t="s">
        <v>71</v>
      </c>
      <c r="AU171" s="201" t="s">
        <v>72</v>
      </c>
      <c r="AY171" s="200" t="s">
        <v>123</v>
      </c>
      <c r="BK171" s="202">
        <f>SUM(BK172:BK221)</f>
        <v>0</v>
      </c>
    </row>
    <row r="172" s="2" customFormat="1" ht="16.5" customHeight="1">
      <c r="A172" s="39"/>
      <c r="B172" s="40"/>
      <c r="C172" s="205" t="s">
        <v>484</v>
      </c>
      <c r="D172" s="205" t="s">
        <v>126</v>
      </c>
      <c r="E172" s="206" t="s">
        <v>1017</v>
      </c>
      <c r="F172" s="207" t="s">
        <v>1018</v>
      </c>
      <c r="G172" s="208" t="s">
        <v>1019</v>
      </c>
      <c r="H172" s="209">
        <v>0.20000000000000001</v>
      </c>
      <c r="I172" s="210"/>
      <c r="J172" s="211">
        <f>ROUND(I172*H172,2)</f>
        <v>0</v>
      </c>
      <c r="K172" s="207" t="s">
        <v>19</v>
      </c>
      <c r="L172" s="45"/>
      <c r="M172" s="212" t="s">
        <v>19</v>
      </c>
      <c r="N172" s="213" t="s">
        <v>43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149</v>
      </c>
      <c r="AT172" s="216" t="s">
        <v>126</v>
      </c>
      <c r="AU172" s="216" t="s">
        <v>80</v>
      </c>
      <c r="AY172" s="18" t="s">
        <v>123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80</v>
      </c>
      <c r="BK172" s="217">
        <f>ROUND(I172*H172,2)</f>
        <v>0</v>
      </c>
      <c r="BL172" s="18" t="s">
        <v>149</v>
      </c>
      <c r="BM172" s="216" t="s">
        <v>750</v>
      </c>
    </row>
    <row r="173" s="2" customFormat="1">
      <c r="A173" s="39"/>
      <c r="B173" s="40"/>
      <c r="C173" s="41"/>
      <c r="D173" s="218" t="s">
        <v>133</v>
      </c>
      <c r="E173" s="41"/>
      <c r="F173" s="219" t="s">
        <v>1018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133</v>
      </c>
      <c r="AU173" s="18" t="s">
        <v>80</v>
      </c>
    </row>
    <row r="174" s="2" customFormat="1" ht="16.5" customHeight="1">
      <c r="A174" s="39"/>
      <c r="B174" s="40"/>
      <c r="C174" s="205" t="s">
        <v>490</v>
      </c>
      <c r="D174" s="205" t="s">
        <v>126</v>
      </c>
      <c r="E174" s="206" t="s">
        <v>1020</v>
      </c>
      <c r="F174" s="207" t="s">
        <v>1021</v>
      </c>
      <c r="G174" s="208" t="s">
        <v>261</v>
      </c>
      <c r="H174" s="209">
        <v>20</v>
      </c>
      <c r="I174" s="210"/>
      <c r="J174" s="211">
        <f>ROUND(I174*H174,2)</f>
        <v>0</v>
      </c>
      <c r="K174" s="207" t="s">
        <v>19</v>
      </c>
      <c r="L174" s="45"/>
      <c r="M174" s="212" t="s">
        <v>19</v>
      </c>
      <c r="N174" s="213" t="s">
        <v>43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149</v>
      </c>
      <c r="AT174" s="216" t="s">
        <v>126</v>
      </c>
      <c r="AU174" s="216" t="s">
        <v>80</v>
      </c>
      <c r="AY174" s="18" t="s">
        <v>123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80</v>
      </c>
      <c r="BK174" s="217">
        <f>ROUND(I174*H174,2)</f>
        <v>0</v>
      </c>
      <c r="BL174" s="18" t="s">
        <v>149</v>
      </c>
      <c r="BM174" s="216" t="s">
        <v>762</v>
      </c>
    </row>
    <row r="175" s="2" customFormat="1">
      <c r="A175" s="39"/>
      <c r="B175" s="40"/>
      <c r="C175" s="41"/>
      <c r="D175" s="218" t="s">
        <v>133</v>
      </c>
      <c r="E175" s="41"/>
      <c r="F175" s="219" t="s">
        <v>1021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133</v>
      </c>
      <c r="AU175" s="18" t="s">
        <v>80</v>
      </c>
    </row>
    <row r="176" s="2" customFormat="1" ht="16.5" customHeight="1">
      <c r="A176" s="39"/>
      <c r="B176" s="40"/>
      <c r="C176" s="205" t="s">
        <v>496</v>
      </c>
      <c r="D176" s="205" t="s">
        <v>126</v>
      </c>
      <c r="E176" s="206" t="s">
        <v>1022</v>
      </c>
      <c r="F176" s="207" t="s">
        <v>1023</v>
      </c>
      <c r="G176" s="208" t="s">
        <v>191</v>
      </c>
      <c r="H176" s="209">
        <v>20</v>
      </c>
      <c r="I176" s="210"/>
      <c r="J176" s="211">
        <f>ROUND(I176*H176,2)</f>
        <v>0</v>
      </c>
      <c r="K176" s="207" t="s">
        <v>19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149</v>
      </c>
      <c r="AT176" s="216" t="s">
        <v>126</v>
      </c>
      <c r="AU176" s="216" t="s">
        <v>80</v>
      </c>
      <c r="AY176" s="18" t="s">
        <v>123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149</v>
      </c>
      <c r="BM176" s="216" t="s">
        <v>777</v>
      </c>
    </row>
    <row r="177" s="2" customFormat="1">
      <c r="A177" s="39"/>
      <c r="B177" s="40"/>
      <c r="C177" s="41"/>
      <c r="D177" s="218" t="s">
        <v>133</v>
      </c>
      <c r="E177" s="41"/>
      <c r="F177" s="219" t="s">
        <v>1023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133</v>
      </c>
      <c r="AU177" s="18" t="s">
        <v>80</v>
      </c>
    </row>
    <row r="178" s="2" customFormat="1" ht="16.5" customHeight="1">
      <c r="A178" s="39"/>
      <c r="B178" s="40"/>
      <c r="C178" s="205" t="s">
        <v>502</v>
      </c>
      <c r="D178" s="205" t="s">
        <v>126</v>
      </c>
      <c r="E178" s="206" t="s">
        <v>1024</v>
      </c>
      <c r="F178" s="207" t="s">
        <v>1025</v>
      </c>
      <c r="G178" s="208" t="s">
        <v>916</v>
      </c>
      <c r="H178" s="209">
        <v>6</v>
      </c>
      <c r="I178" s="210"/>
      <c r="J178" s="211">
        <f>ROUND(I178*H178,2)</f>
        <v>0</v>
      </c>
      <c r="K178" s="207" t="s">
        <v>19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149</v>
      </c>
      <c r="AT178" s="216" t="s">
        <v>126</v>
      </c>
      <c r="AU178" s="216" t="s">
        <v>80</v>
      </c>
      <c r="AY178" s="18" t="s">
        <v>123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149</v>
      </c>
      <c r="BM178" s="216" t="s">
        <v>789</v>
      </c>
    </row>
    <row r="179" s="2" customFormat="1">
      <c r="A179" s="39"/>
      <c r="B179" s="40"/>
      <c r="C179" s="41"/>
      <c r="D179" s="218" t="s">
        <v>133</v>
      </c>
      <c r="E179" s="41"/>
      <c r="F179" s="219" t="s">
        <v>1025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133</v>
      </c>
      <c r="AU179" s="18" t="s">
        <v>80</v>
      </c>
    </row>
    <row r="180" s="2" customFormat="1" ht="16.5" customHeight="1">
      <c r="A180" s="39"/>
      <c r="B180" s="40"/>
      <c r="C180" s="205" t="s">
        <v>509</v>
      </c>
      <c r="D180" s="205" t="s">
        <v>126</v>
      </c>
      <c r="E180" s="206" t="s">
        <v>1026</v>
      </c>
      <c r="F180" s="207" t="s">
        <v>1027</v>
      </c>
      <c r="G180" s="208" t="s">
        <v>916</v>
      </c>
      <c r="H180" s="209">
        <v>1</v>
      </c>
      <c r="I180" s="210"/>
      <c r="J180" s="211">
        <f>ROUND(I180*H180,2)</f>
        <v>0</v>
      </c>
      <c r="K180" s="207" t="s">
        <v>19</v>
      </c>
      <c r="L180" s="45"/>
      <c r="M180" s="212" t="s">
        <v>19</v>
      </c>
      <c r="N180" s="213" t="s">
        <v>43</v>
      </c>
      <c r="O180" s="85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6" t="s">
        <v>149</v>
      </c>
      <c r="AT180" s="216" t="s">
        <v>126</v>
      </c>
      <c r="AU180" s="216" t="s">
        <v>80</v>
      </c>
      <c r="AY180" s="18" t="s">
        <v>123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80</v>
      </c>
      <c r="BK180" s="217">
        <f>ROUND(I180*H180,2)</f>
        <v>0</v>
      </c>
      <c r="BL180" s="18" t="s">
        <v>149</v>
      </c>
      <c r="BM180" s="216" t="s">
        <v>803</v>
      </c>
    </row>
    <row r="181" s="2" customFormat="1">
      <c r="A181" s="39"/>
      <c r="B181" s="40"/>
      <c r="C181" s="41"/>
      <c r="D181" s="218" t="s">
        <v>133</v>
      </c>
      <c r="E181" s="41"/>
      <c r="F181" s="219" t="s">
        <v>1027</v>
      </c>
      <c r="G181" s="41"/>
      <c r="H181" s="41"/>
      <c r="I181" s="220"/>
      <c r="J181" s="41"/>
      <c r="K181" s="41"/>
      <c r="L181" s="45"/>
      <c r="M181" s="221"/>
      <c r="N181" s="222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133</v>
      </c>
      <c r="AU181" s="18" t="s">
        <v>80</v>
      </c>
    </row>
    <row r="182" s="2" customFormat="1" ht="16.5" customHeight="1">
      <c r="A182" s="39"/>
      <c r="B182" s="40"/>
      <c r="C182" s="205" t="s">
        <v>515</v>
      </c>
      <c r="D182" s="205" t="s">
        <v>126</v>
      </c>
      <c r="E182" s="206" t="s">
        <v>1028</v>
      </c>
      <c r="F182" s="207" t="s">
        <v>1029</v>
      </c>
      <c r="G182" s="208" t="s">
        <v>916</v>
      </c>
      <c r="H182" s="209">
        <v>2</v>
      </c>
      <c r="I182" s="210"/>
      <c r="J182" s="211">
        <f>ROUND(I182*H182,2)</f>
        <v>0</v>
      </c>
      <c r="K182" s="207" t="s">
        <v>19</v>
      </c>
      <c r="L182" s="45"/>
      <c r="M182" s="212" t="s">
        <v>19</v>
      </c>
      <c r="N182" s="213" t="s">
        <v>43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149</v>
      </c>
      <c r="AT182" s="216" t="s">
        <v>126</v>
      </c>
      <c r="AU182" s="216" t="s">
        <v>80</v>
      </c>
      <c r="AY182" s="18" t="s">
        <v>123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80</v>
      </c>
      <c r="BK182" s="217">
        <f>ROUND(I182*H182,2)</f>
        <v>0</v>
      </c>
      <c r="BL182" s="18" t="s">
        <v>149</v>
      </c>
      <c r="BM182" s="216" t="s">
        <v>816</v>
      </c>
    </row>
    <row r="183" s="2" customFormat="1">
      <c r="A183" s="39"/>
      <c r="B183" s="40"/>
      <c r="C183" s="41"/>
      <c r="D183" s="218" t="s">
        <v>133</v>
      </c>
      <c r="E183" s="41"/>
      <c r="F183" s="219" t="s">
        <v>1029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133</v>
      </c>
      <c r="AU183" s="18" t="s">
        <v>80</v>
      </c>
    </row>
    <row r="184" s="2" customFormat="1" ht="16.5" customHeight="1">
      <c r="A184" s="39"/>
      <c r="B184" s="40"/>
      <c r="C184" s="205" t="s">
        <v>522</v>
      </c>
      <c r="D184" s="205" t="s">
        <v>126</v>
      </c>
      <c r="E184" s="206" t="s">
        <v>1030</v>
      </c>
      <c r="F184" s="207" t="s">
        <v>1031</v>
      </c>
      <c r="G184" s="208" t="s">
        <v>283</v>
      </c>
      <c r="H184" s="209">
        <v>6</v>
      </c>
      <c r="I184" s="210"/>
      <c r="J184" s="211">
        <f>ROUND(I184*H184,2)</f>
        <v>0</v>
      </c>
      <c r="K184" s="207" t="s">
        <v>19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149</v>
      </c>
      <c r="AT184" s="216" t="s">
        <v>126</v>
      </c>
      <c r="AU184" s="216" t="s">
        <v>80</v>
      </c>
      <c r="AY184" s="18" t="s">
        <v>123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149</v>
      </c>
      <c r="BM184" s="216" t="s">
        <v>829</v>
      </c>
    </row>
    <row r="185" s="2" customFormat="1">
      <c r="A185" s="39"/>
      <c r="B185" s="40"/>
      <c r="C185" s="41"/>
      <c r="D185" s="218" t="s">
        <v>133</v>
      </c>
      <c r="E185" s="41"/>
      <c r="F185" s="219" t="s">
        <v>1031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133</v>
      </c>
      <c r="AU185" s="18" t="s">
        <v>80</v>
      </c>
    </row>
    <row r="186" s="2" customFormat="1" ht="16.5" customHeight="1">
      <c r="A186" s="39"/>
      <c r="B186" s="40"/>
      <c r="C186" s="205" t="s">
        <v>528</v>
      </c>
      <c r="D186" s="205" t="s">
        <v>126</v>
      </c>
      <c r="E186" s="206" t="s">
        <v>1032</v>
      </c>
      <c r="F186" s="207" t="s">
        <v>1033</v>
      </c>
      <c r="G186" s="208" t="s">
        <v>261</v>
      </c>
      <c r="H186" s="209">
        <v>14</v>
      </c>
      <c r="I186" s="210"/>
      <c r="J186" s="211">
        <f>ROUND(I186*H186,2)</f>
        <v>0</v>
      </c>
      <c r="K186" s="207" t="s">
        <v>19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149</v>
      </c>
      <c r="AT186" s="216" t="s">
        <v>126</v>
      </c>
      <c r="AU186" s="216" t="s">
        <v>80</v>
      </c>
      <c r="AY186" s="18" t="s">
        <v>123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80</v>
      </c>
      <c r="BK186" s="217">
        <f>ROUND(I186*H186,2)</f>
        <v>0</v>
      </c>
      <c r="BL186" s="18" t="s">
        <v>149</v>
      </c>
      <c r="BM186" s="216" t="s">
        <v>843</v>
      </c>
    </row>
    <row r="187" s="2" customFormat="1">
      <c r="A187" s="39"/>
      <c r="B187" s="40"/>
      <c r="C187" s="41"/>
      <c r="D187" s="218" t="s">
        <v>133</v>
      </c>
      <c r="E187" s="41"/>
      <c r="F187" s="219" t="s">
        <v>1034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133</v>
      </c>
      <c r="AU187" s="18" t="s">
        <v>80</v>
      </c>
    </row>
    <row r="188" s="2" customFormat="1" ht="16.5" customHeight="1">
      <c r="A188" s="39"/>
      <c r="B188" s="40"/>
      <c r="C188" s="205" t="s">
        <v>535</v>
      </c>
      <c r="D188" s="205" t="s">
        <v>126</v>
      </c>
      <c r="E188" s="206" t="s">
        <v>1035</v>
      </c>
      <c r="F188" s="207" t="s">
        <v>1036</v>
      </c>
      <c r="G188" s="208" t="s">
        <v>261</v>
      </c>
      <c r="H188" s="209">
        <v>20</v>
      </c>
      <c r="I188" s="210"/>
      <c r="J188" s="211">
        <f>ROUND(I188*H188,2)</f>
        <v>0</v>
      </c>
      <c r="K188" s="207" t="s">
        <v>19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149</v>
      </c>
      <c r="AT188" s="216" t="s">
        <v>126</v>
      </c>
      <c r="AU188" s="216" t="s">
        <v>80</v>
      </c>
      <c r="AY188" s="18" t="s">
        <v>123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149</v>
      </c>
      <c r="BM188" s="216" t="s">
        <v>855</v>
      </c>
    </row>
    <row r="189" s="2" customFormat="1">
      <c r="A189" s="39"/>
      <c r="B189" s="40"/>
      <c r="C189" s="41"/>
      <c r="D189" s="218" t="s">
        <v>133</v>
      </c>
      <c r="E189" s="41"/>
      <c r="F189" s="219" t="s">
        <v>1037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133</v>
      </c>
      <c r="AU189" s="18" t="s">
        <v>80</v>
      </c>
    </row>
    <row r="190" s="2" customFormat="1" ht="16.5" customHeight="1">
      <c r="A190" s="39"/>
      <c r="B190" s="40"/>
      <c r="C190" s="205" t="s">
        <v>540</v>
      </c>
      <c r="D190" s="205" t="s">
        <v>126</v>
      </c>
      <c r="E190" s="206" t="s">
        <v>1038</v>
      </c>
      <c r="F190" s="207" t="s">
        <v>1039</v>
      </c>
      <c r="G190" s="208" t="s">
        <v>261</v>
      </c>
      <c r="H190" s="209">
        <v>120</v>
      </c>
      <c r="I190" s="210"/>
      <c r="J190" s="211">
        <f>ROUND(I190*H190,2)</f>
        <v>0</v>
      </c>
      <c r="K190" s="207" t="s">
        <v>19</v>
      </c>
      <c r="L190" s="45"/>
      <c r="M190" s="212" t="s">
        <v>19</v>
      </c>
      <c r="N190" s="213" t="s">
        <v>43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149</v>
      </c>
      <c r="AT190" s="216" t="s">
        <v>126</v>
      </c>
      <c r="AU190" s="216" t="s">
        <v>80</v>
      </c>
      <c r="AY190" s="18" t="s">
        <v>123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80</v>
      </c>
      <c r="BK190" s="217">
        <f>ROUND(I190*H190,2)</f>
        <v>0</v>
      </c>
      <c r="BL190" s="18" t="s">
        <v>149</v>
      </c>
      <c r="BM190" s="216" t="s">
        <v>874</v>
      </c>
    </row>
    <row r="191" s="2" customFormat="1">
      <c r="A191" s="39"/>
      <c r="B191" s="40"/>
      <c r="C191" s="41"/>
      <c r="D191" s="218" t="s">
        <v>133</v>
      </c>
      <c r="E191" s="41"/>
      <c r="F191" s="219" t="s">
        <v>1040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133</v>
      </c>
      <c r="AU191" s="18" t="s">
        <v>80</v>
      </c>
    </row>
    <row r="192" s="2" customFormat="1" ht="16.5" customHeight="1">
      <c r="A192" s="39"/>
      <c r="B192" s="40"/>
      <c r="C192" s="205" t="s">
        <v>545</v>
      </c>
      <c r="D192" s="205" t="s">
        <v>126</v>
      </c>
      <c r="E192" s="206" t="s">
        <v>1041</v>
      </c>
      <c r="F192" s="207" t="s">
        <v>1042</v>
      </c>
      <c r="G192" s="208" t="s">
        <v>261</v>
      </c>
      <c r="H192" s="209">
        <v>35</v>
      </c>
      <c r="I192" s="210"/>
      <c r="J192" s="211">
        <f>ROUND(I192*H192,2)</f>
        <v>0</v>
      </c>
      <c r="K192" s="207" t="s">
        <v>19</v>
      </c>
      <c r="L192" s="45"/>
      <c r="M192" s="212" t="s">
        <v>19</v>
      </c>
      <c r="N192" s="213" t="s">
        <v>43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149</v>
      </c>
      <c r="AT192" s="216" t="s">
        <v>126</v>
      </c>
      <c r="AU192" s="216" t="s">
        <v>80</v>
      </c>
      <c r="AY192" s="18" t="s">
        <v>123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149</v>
      </c>
      <c r="BM192" s="216" t="s">
        <v>887</v>
      </c>
    </row>
    <row r="193" s="2" customFormat="1">
      <c r="A193" s="39"/>
      <c r="B193" s="40"/>
      <c r="C193" s="41"/>
      <c r="D193" s="218" t="s">
        <v>133</v>
      </c>
      <c r="E193" s="41"/>
      <c r="F193" s="219" t="s">
        <v>1042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133</v>
      </c>
      <c r="AU193" s="18" t="s">
        <v>80</v>
      </c>
    </row>
    <row r="194" s="2" customFormat="1" ht="16.5" customHeight="1">
      <c r="A194" s="39"/>
      <c r="B194" s="40"/>
      <c r="C194" s="205" t="s">
        <v>551</v>
      </c>
      <c r="D194" s="205" t="s">
        <v>126</v>
      </c>
      <c r="E194" s="206" t="s">
        <v>1043</v>
      </c>
      <c r="F194" s="207" t="s">
        <v>1044</v>
      </c>
      <c r="G194" s="208" t="s">
        <v>261</v>
      </c>
      <c r="H194" s="209">
        <v>35</v>
      </c>
      <c r="I194" s="210"/>
      <c r="J194" s="211">
        <f>ROUND(I194*H194,2)</f>
        <v>0</v>
      </c>
      <c r="K194" s="207" t="s">
        <v>19</v>
      </c>
      <c r="L194" s="45"/>
      <c r="M194" s="212" t="s">
        <v>19</v>
      </c>
      <c r="N194" s="213" t="s">
        <v>43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149</v>
      </c>
      <c r="AT194" s="216" t="s">
        <v>126</v>
      </c>
      <c r="AU194" s="216" t="s">
        <v>80</v>
      </c>
      <c r="AY194" s="18" t="s">
        <v>123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80</v>
      </c>
      <c r="BK194" s="217">
        <f>ROUND(I194*H194,2)</f>
        <v>0</v>
      </c>
      <c r="BL194" s="18" t="s">
        <v>149</v>
      </c>
      <c r="BM194" s="216" t="s">
        <v>900</v>
      </c>
    </row>
    <row r="195" s="2" customFormat="1">
      <c r="A195" s="39"/>
      <c r="B195" s="40"/>
      <c r="C195" s="41"/>
      <c r="D195" s="218" t="s">
        <v>133</v>
      </c>
      <c r="E195" s="41"/>
      <c r="F195" s="219" t="s">
        <v>1044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133</v>
      </c>
      <c r="AU195" s="18" t="s">
        <v>80</v>
      </c>
    </row>
    <row r="196" s="2" customFormat="1" ht="16.5" customHeight="1">
      <c r="A196" s="39"/>
      <c r="B196" s="40"/>
      <c r="C196" s="205" t="s">
        <v>557</v>
      </c>
      <c r="D196" s="205" t="s">
        <v>126</v>
      </c>
      <c r="E196" s="206" t="s">
        <v>1045</v>
      </c>
      <c r="F196" s="207" t="s">
        <v>1046</v>
      </c>
      <c r="G196" s="208" t="s">
        <v>261</v>
      </c>
      <c r="H196" s="209">
        <v>120</v>
      </c>
      <c r="I196" s="210"/>
      <c r="J196" s="211">
        <f>ROUND(I196*H196,2)</f>
        <v>0</v>
      </c>
      <c r="K196" s="207" t="s">
        <v>19</v>
      </c>
      <c r="L196" s="45"/>
      <c r="M196" s="212" t="s">
        <v>19</v>
      </c>
      <c r="N196" s="213" t="s">
        <v>43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149</v>
      </c>
      <c r="AT196" s="216" t="s">
        <v>126</v>
      </c>
      <c r="AU196" s="216" t="s">
        <v>80</v>
      </c>
      <c r="AY196" s="18" t="s">
        <v>123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80</v>
      </c>
      <c r="BK196" s="217">
        <f>ROUND(I196*H196,2)</f>
        <v>0</v>
      </c>
      <c r="BL196" s="18" t="s">
        <v>149</v>
      </c>
      <c r="BM196" s="216" t="s">
        <v>1047</v>
      </c>
    </row>
    <row r="197" s="2" customFormat="1">
      <c r="A197" s="39"/>
      <c r="B197" s="40"/>
      <c r="C197" s="41"/>
      <c r="D197" s="218" t="s">
        <v>133</v>
      </c>
      <c r="E197" s="41"/>
      <c r="F197" s="219" t="s">
        <v>1046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133</v>
      </c>
      <c r="AU197" s="18" t="s">
        <v>80</v>
      </c>
    </row>
    <row r="198" s="2" customFormat="1" ht="16.5" customHeight="1">
      <c r="A198" s="39"/>
      <c r="B198" s="40"/>
      <c r="C198" s="205" t="s">
        <v>562</v>
      </c>
      <c r="D198" s="205" t="s">
        <v>126</v>
      </c>
      <c r="E198" s="206" t="s">
        <v>1048</v>
      </c>
      <c r="F198" s="207" t="s">
        <v>1049</v>
      </c>
      <c r="G198" s="208" t="s">
        <v>261</v>
      </c>
      <c r="H198" s="209">
        <v>160</v>
      </c>
      <c r="I198" s="210"/>
      <c r="J198" s="211">
        <f>ROUND(I198*H198,2)</f>
        <v>0</v>
      </c>
      <c r="K198" s="207" t="s">
        <v>19</v>
      </c>
      <c r="L198" s="45"/>
      <c r="M198" s="212" t="s">
        <v>19</v>
      </c>
      <c r="N198" s="213" t="s">
        <v>43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149</v>
      </c>
      <c r="AT198" s="216" t="s">
        <v>126</v>
      </c>
      <c r="AU198" s="216" t="s">
        <v>80</v>
      </c>
      <c r="AY198" s="18" t="s">
        <v>123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80</v>
      </c>
      <c r="BK198" s="217">
        <f>ROUND(I198*H198,2)</f>
        <v>0</v>
      </c>
      <c r="BL198" s="18" t="s">
        <v>149</v>
      </c>
      <c r="BM198" s="216" t="s">
        <v>1050</v>
      </c>
    </row>
    <row r="199" s="2" customFormat="1">
      <c r="A199" s="39"/>
      <c r="B199" s="40"/>
      <c r="C199" s="41"/>
      <c r="D199" s="218" t="s">
        <v>133</v>
      </c>
      <c r="E199" s="41"/>
      <c r="F199" s="219" t="s">
        <v>1049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133</v>
      </c>
      <c r="AU199" s="18" t="s">
        <v>80</v>
      </c>
    </row>
    <row r="200" s="2" customFormat="1" ht="16.5" customHeight="1">
      <c r="A200" s="39"/>
      <c r="B200" s="40"/>
      <c r="C200" s="205" t="s">
        <v>569</v>
      </c>
      <c r="D200" s="205" t="s">
        <v>126</v>
      </c>
      <c r="E200" s="206" t="s">
        <v>1051</v>
      </c>
      <c r="F200" s="207" t="s">
        <v>1052</v>
      </c>
      <c r="G200" s="208" t="s">
        <v>261</v>
      </c>
      <c r="H200" s="209">
        <v>20</v>
      </c>
      <c r="I200" s="210"/>
      <c r="J200" s="211">
        <f>ROUND(I200*H200,2)</f>
        <v>0</v>
      </c>
      <c r="K200" s="207" t="s">
        <v>19</v>
      </c>
      <c r="L200" s="45"/>
      <c r="M200" s="212" t="s">
        <v>19</v>
      </c>
      <c r="N200" s="213" t="s">
        <v>43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149</v>
      </c>
      <c r="AT200" s="216" t="s">
        <v>126</v>
      </c>
      <c r="AU200" s="216" t="s">
        <v>80</v>
      </c>
      <c r="AY200" s="18" t="s">
        <v>123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80</v>
      </c>
      <c r="BK200" s="217">
        <f>ROUND(I200*H200,2)</f>
        <v>0</v>
      </c>
      <c r="BL200" s="18" t="s">
        <v>149</v>
      </c>
      <c r="BM200" s="216" t="s">
        <v>1053</v>
      </c>
    </row>
    <row r="201" s="2" customFormat="1">
      <c r="A201" s="39"/>
      <c r="B201" s="40"/>
      <c r="C201" s="41"/>
      <c r="D201" s="218" t="s">
        <v>133</v>
      </c>
      <c r="E201" s="41"/>
      <c r="F201" s="219" t="s">
        <v>1052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133</v>
      </c>
      <c r="AU201" s="18" t="s">
        <v>80</v>
      </c>
    </row>
    <row r="202" s="2" customFormat="1" ht="16.5" customHeight="1">
      <c r="A202" s="39"/>
      <c r="B202" s="40"/>
      <c r="C202" s="205" t="s">
        <v>577</v>
      </c>
      <c r="D202" s="205" t="s">
        <v>126</v>
      </c>
      <c r="E202" s="206" t="s">
        <v>1054</v>
      </c>
      <c r="F202" s="207" t="s">
        <v>1055</v>
      </c>
      <c r="G202" s="208" t="s">
        <v>261</v>
      </c>
      <c r="H202" s="209">
        <v>260</v>
      </c>
      <c r="I202" s="210"/>
      <c r="J202" s="211">
        <f>ROUND(I202*H202,2)</f>
        <v>0</v>
      </c>
      <c r="K202" s="207" t="s">
        <v>19</v>
      </c>
      <c r="L202" s="45"/>
      <c r="M202" s="212" t="s">
        <v>19</v>
      </c>
      <c r="N202" s="213" t="s">
        <v>43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149</v>
      </c>
      <c r="AT202" s="216" t="s">
        <v>126</v>
      </c>
      <c r="AU202" s="216" t="s">
        <v>80</v>
      </c>
      <c r="AY202" s="18" t="s">
        <v>123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80</v>
      </c>
      <c r="BK202" s="217">
        <f>ROUND(I202*H202,2)</f>
        <v>0</v>
      </c>
      <c r="BL202" s="18" t="s">
        <v>149</v>
      </c>
      <c r="BM202" s="216" t="s">
        <v>1056</v>
      </c>
    </row>
    <row r="203" s="2" customFormat="1">
      <c r="A203" s="39"/>
      <c r="B203" s="40"/>
      <c r="C203" s="41"/>
      <c r="D203" s="218" t="s">
        <v>133</v>
      </c>
      <c r="E203" s="41"/>
      <c r="F203" s="219" t="s">
        <v>1055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133</v>
      </c>
      <c r="AU203" s="18" t="s">
        <v>80</v>
      </c>
    </row>
    <row r="204" s="2" customFormat="1" ht="16.5" customHeight="1">
      <c r="A204" s="39"/>
      <c r="B204" s="40"/>
      <c r="C204" s="205" t="s">
        <v>586</v>
      </c>
      <c r="D204" s="205" t="s">
        <v>126</v>
      </c>
      <c r="E204" s="206" t="s">
        <v>1057</v>
      </c>
      <c r="F204" s="207" t="s">
        <v>1058</v>
      </c>
      <c r="G204" s="208" t="s">
        <v>261</v>
      </c>
      <c r="H204" s="209">
        <v>130</v>
      </c>
      <c r="I204" s="210"/>
      <c r="J204" s="211">
        <f>ROUND(I204*H204,2)</f>
        <v>0</v>
      </c>
      <c r="K204" s="207" t="s">
        <v>19</v>
      </c>
      <c r="L204" s="45"/>
      <c r="M204" s="212" t="s">
        <v>19</v>
      </c>
      <c r="N204" s="213" t="s">
        <v>43</v>
      </c>
      <c r="O204" s="85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6" t="s">
        <v>149</v>
      </c>
      <c r="AT204" s="216" t="s">
        <v>126</v>
      </c>
      <c r="AU204" s="216" t="s">
        <v>80</v>
      </c>
      <c r="AY204" s="18" t="s">
        <v>123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8" t="s">
        <v>80</v>
      </c>
      <c r="BK204" s="217">
        <f>ROUND(I204*H204,2)</f>
        <v>0</v>
      </c>
      <c r="BL204" s="18" t="s">
        <v>149</v>
      </c>
      <c r="BM204" s="216" t="s">
        <v>1059</v>
      </c>
    </row>
    <row r="205" s="2" customFormat="1">
      <c r="A205" s="39"/>
      <c r="B205" s="40"/>
      <c r="C205" s="41"/>
      <c r="D205" s="218" t="s">
        <v>133</v>
      </c>
      <c r="E205" s="41"/>
      <c r="F205" s="219" t="s">
        <v>1058</v>
      </c>
      <c r="G205" s="41"/>
      <c r="H205" s="41"/>
      <c r="I205" s="220"/>
      <c r="J205" s="41"/>
      <c r="K205" s="41"/>
      <c r="L205" s="45"/>
      <c r="M205" s="221"/>
      <c r="N205" s="222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133</v>
      </c>
      <c r="AU205" s="18" t="s">
        <v>80</v>
      </c>
    </row>
    <row r="206" s="2" customFormat="1" ht="16.5" customHeight="1">
      <c r="A206" s="39"/>
      <c r="B206" s="40"/>
      <c r="C206" s="205" t="s">
        <v>598</v>
      </c>
      <c r="D206" s="205" t="s">
        <v>126</v>
      </c>
      <c r="E206" s="206" t="s">
        <v>1060</v>
      </c>
      <c r="F206" s="207" t="s">
        <v>1061</v>
      </c>
      <c r="G206" s="208" t="s">
        <v>261</v>
      </c>
      <c r="H206" s="209">
        <v>14</v>
      </c>
      <c r="I206" s="210"/>
      <c r="J206" s="211">
        <f>ROUND(I206*H206,2)</f>
        <v>0</v>
      </c>
      <c r="K206" s="207" t="s">
        <v>19</v>
      </c>
      <c r="L206" s="45"/>
      <c r="M206" s="212" t="s">
        <v>19</v>
      </c>
      <c r="N206" s="213" t="s">
        <v>43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149</v>
      </c>
      <c r="AT206" s="216" t="s">
        <v>126</v>
      </c>
      <c r="AU206" s="216" t="s">
        <v>80</v>
      </c>
      <c r="AY206" s="18" t="s">
        <v>123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80</v>
      </c>
      <c r="BK206" s="217">
        <f>ROUND(I206*H206,2)</f>
        <v>0</v>
      </c>
      <c r="BL206" s="18" t="s">
        <v>149</v>
      </c>
      <c r="BM206" s="216" t="s">
        <v>1062</v>
      </c>
    </row>
    <row r="207" s="2" customFormat="1">
      <c r="A207" s="39"/>
      <c r="B207" s="40"/>
      <c r="C207" s="41"/>
      <c r="D207" s="218" t="s">
        <v>133</v>
      </c>
      <c r="E207" s="41"/>
      <c r="F207" s="219" t="s">
        <v>1063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133</v>
      </c>
      <c r="AU207" s="18" t="s">
        <v>80</v>
      </c>
    </row>
    <row r="208" s="2" customFormat="1" ht="16.5" customHeight="1">
      <c r="A208" s="39"/>
      <c r="B208" s="40"/>
      <c r="C208" s="205" t="s">
        <v>602</v>
      </c>
      <c r="D208" s="205" t="s">
        <v>126</v>
      </c>
      <c r="E208" s="206" t="s">
        <v>1064</v>
      </c>
      <c r="F208" s="207" t="s">
        <v>1065</v>
      </c>
      <c r="G208" s="208" t="s">
        <v>261</v>
      </c>
      <c r="H208" s="209">
        <v>20</v>
      </c>
      <c r="I208" s="210"/>
      <c r="J208" s="211">
        <f>ROUND(I208*H208,2)</f>
        <v>0</v>
      </c>
      <c r="K208" s="207" t="s">
        <v>19</v>
      </c>
      <c r="L208" s="45"/>
      <c r="M208" s="212" t="s">
        <v>19</v>
      </c>
      <c r="N208" s="213" t="s">
        <v>43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149</v>
      </c>
      <c r="AT208" s="216" t="s">
        <v>126</v>
      </c>
      <c r="AU208" s="216" t="s">
        <v>80</v>
      </c>
      <c r="AY208" s="18" t="s">
        <v>123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80</v>
      </c>
      <c r="BK208" s="217">
        <f>ROUND(I208*H208,2)</f>
        <v>0</v>
      </c>
      <c r="BL208" s="18" t="s">
        <v>149</v>
      </c>
      <c r="BM208" s="216" t="s">
        <v>1066</v>
      </c>
    </row>
    <row r="209" s="2" customFormat="1">
      <c r="A209" s="39"/>
      <c r="B209" s="40"/>
      <c r="C209" s="41"/>
      <c r="D209" s="218" t="s">
        <v>133</v>
      </c>
      <c r="E209" s="41"/>
      <c r="F209" s="219" t="s">
        <v>1067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133</v>
      </c>
      <c r="AU209" s="18" t="s">
        <v>80</v>
      </c>
    </row>
    <row r="210" s="2" customFormat="1" ht="16.5" customHeight="1">
      <c r="A210" s="39"/>
      <c r="B210" s="40"/>
      <c r="C210" s="205" t="s">
        <v>606</v>
      </c>
      <c r="D210" s="205" t="s">
        <v>126</v>
      </c>
      <c r="E210" s="206" t="s">
        <v>1068</v>
      </c>
      <c r="F210" s="207" t="s">
        <v>1069</v>
      </c>
      <c r="G210" s="208" t="s">
        <v>261</v>
      </c>
      <c r="H210" s="209">
        <v>120</v>
      </c>
      <c r="I210" s="210"/>
      <c r="J210" s="211">
        <f>ROUND(I210*H210,2)</f>
        <v>0</v>
      </c>
      <c r="K210" s="207" t="s">
        <v>19</v>
      </c>
      <c r="L210" s="45"/>
      <c r="M210" s="212" t="s">
        <v>19</v>
      </c>
      <c r="N210" s="213" t="s">
        <v>43</v>
      </c>
      <c r="O210" s="85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6" t="s">
        <v>149</v>
      </c>
      <c r="AT210" s="216" t="s">
        <v>126</v>
      </c>
      <c r="AU210" s="216" t="s">
        <v>80</v>
      </c>
      <c r="AY210" s="18" t="s">
        <v>123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80</v>
      </c>
      <c r="BK210" s="217">
        <f>ROUND(I210*H210,2)</f>
        <v>0</v>
      </c>
      <c r="BL210" s="18" t="s">
        <v>149</v>
      </c>
      <c r="BM210" s="216" t="s">
        <v>1070</v>
      </c>
    </row>
    <row r="211" s="2" customFormat="1">
      <c r="A211" s="39"/>
      <c r="B211" s="40"/>
      <c r="C211" s="41"/>
      <c r="D211" s="218" t="s">
        <v>133</v>
      </c>
      <c r="E211" s="41"/>
      <c r="F211" s="219" t="s">
        <v>1071</v>
      </c>
      <c r="G211" s="41"/>
      <c r="H211" s="41"/>
      <c r="I211" s="220"/>
      <c r="J211" s="41"/>
      <c r="K211" s="41"/>
      <c r="L211" s="45"/>
      <c r="M211" s="221"/>
      <c r="N211" s="222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133</v>
      </c>
      <c r="AU211" s="18" t="s">
        <v>80</v>
      </c>
    </row>
    <row r="212" s="2" customFormat="1" ht="16.5" customHeight="1">
      <c r="A212" s="39"/>
      <c r="B212" s="40"/>
      <c r="C212" s="205" t="s">
        <v>610</v>
      </c>
      <c r="D212" s="205" t="s">
        <v>126</v>
      </c>
      <c r="E212" s="206" t="s">
        <v>1072</v>
      </c>
      <c r="F212" s="207" t="s">
        <v>1073</v>
      </c>
      <c r="G212" s="208" t="s">
        <v>916</v>
      </c>
      <c r="H212" s="209">
        <v>15</v>
      </c>
      <c r="I212" s="210"/>
      <c r="J212" s="211">
        <f>ROUND(I212*H212,2)</f>
        <v>0</v>
      </c>
      <c r="K212" s="207" t="s">
        <v>19</v>
      </c>
      <c r="L212" s="45"/>
      <c r="M212" s="212" t="s">
        <v>19</v>
      </c>
      <c r="N212" s="213" t="s">
        <v>43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149</v>
      </c>
      <c r="AT212" s="216" t="s">
        <v>126</v>
      </c>
      <c r="AU212" s="216" t="s">
        <v>80</v>
      </c>
      <c r="AY212" s="18" t="s">
        <v>123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80</v>
      </c>
      <c r="BK212" s="217">
        <f>ROUND(I212*H212,2)</f>
        <v>0</v>
      </c>
      <c r="BL212" s="18" t="s">
        <v>149</v>
      </c>
      <c r="BM212" s="216" t="s">
        <v>1074</v>
      </c>
    </row>
    <row r="213" s="2" customFormat="1">
      <c r="A213" s="39"/>
      <c r="B213" s="40"/>
      <c r="C213" s="41"/>
      <c r="D213" s="218" t="s">
        <v>133</v>
      </c>
      <c r="E213" s="41"/>
      <c r="F213" s="219" t="s">
        <v>1073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133</v>
      </c>
      <c r="AU213" s="18" t="s">
        <v>80</v>
      </c>
    </row>
    <row r="214" s="2" customFormat="1" ht="16.5" customHeight="1">
      <c r="A214" s="39"/>
      <c r="B214" s="40"/>
      <c r="C214" s="205" t="s">
        <v>614</v>
      </c>
      <c r="D214" s="205" t="s">
        <v>126</v>
      </c>
      <c r="E214" s="206" t="s">
        <v>1075</v>
      </c>
      <c r="F214" s="207" t="s">
        <v>1076</v>
      </c>
      <c r="G214" s="208" t="s">
        <v>916</v>
      </c>
      <c r="H214" s="209">
        <v>4</v>
      </c>
      <c r="I214" s="210"/>
      <c r="J214" s="211">
        <f>ROUND(I214*H214,2)</f>
        <v>0</v>
      </c>
      <c r="K214" s="207" t="s">
        <v>19</v>
      </c>
      <c r="L214" s="45"/>
      <c r="M214" s="212" t="s">
        <v>19</v>
      </c>
      <c r="N214" s="213" t="s">
        <v>43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149</v>
      </c>
      <c r="AT214" s="216" t="s">
        <v>126</v>
      </c>
      <c r="AU214" s="216" t="s">
        <v>80</v>
      </c>
      <c r="AY214" s="18" t="s">
        <v>123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80</v>
      </c>
      <c r="BK214" s="217">
        <f>ROUND(I214*H214,2)</f>
        <v>0</v>
      </c>
      <c r="BL214" s="18" t="s">
        <v>149</v>
      </c>
      <c r="BM214" s="216" t="s">
        <v>1077</v>
      </c>
    </row>
    <row r="215" s="2" customFormat="1">
      <c r="A215" s="39"/>
      <c r="B215" s="40"/>
      <c r="C215" s="41"/>
      <c r="D215" s="218" t="s">
        <v>133</v>
      </c>
      <c r="E215" s="41"/>
      <c r="F215" s="219" t="s">
        <v>1078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133</v>
      </c>
      <c r="AU215" s="18" t="s">
        <v>80</v>
      </c>
    </row>
    <row r="216" s="2" customFormat="1" ht="16.5" customHeight="1">
      <c r="A216" s="39"/>
      <c r="B216" s="40"/>
      <c r="C216" s="205" t="s">
        <v>618</v>
      </c>
      <c r="D216" s="205" t="s">
        <v>126</v>
      </c>
      <c r="E216" s="206" t="s">
        <v>1079</v>
      </c>
      <c r="F216" s="207" t="s">
        <v>1080</v>
      </c>
      <c r="G216" s="208" t="s">
        <v>916</v>
      </c>
      <c r="H216" s="209">
        <v>2</v>
      </c>
      <c r="I216" s="210"/>
      <c r="J216" s="211">
        <f>ROUND(I216*H216,2)</f>
        <v>0</v>
      </c>
      <c r="K216" s="207" t="s">
        <v>19</v>
      </c>
      <c r="L216" s="45"/>
      <c r="M216" s="212" t="s">
        <v>19</v>
      </c>
      <c r="N216" s="213" t="s">
        <v>43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149</v>
      </c>
      <c r="AT216" s="216" t="s">
        <v>126</v>
      </c>
      <c r="AU216" s="216" t="s">
        <v>80</v>
      </c>
      <c r="AY216" s="18" t="s">
        <v>123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80</v>
      </c>
      <c r="BK216" s="217">
        <f>ROUND(I216*H216,2)</f>
        <v>0</v>
      </c>
      <c r="BL216" s="18" t="s">
        <v>149</v>
      </c>
      <c r="BM216" s="216" t="s">
        <v>1081</v>
      </c>
    </row>
    <row r="217" s="2" customFormat="1">
      <c r="A217" s="39"/>
      <c r="B217" s="40"/>
      <c r="C217" s="41"/>
      <c r="D217" s="218" t="s">
        <v>133</v>
      </c>
      <c r="E217" s="41"/>
      <c r="F217" s="219" t="s">
        <v>1082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133</v>
      </c>
      <c r="AU217" s="18" t="s">
        <v>80</v>
      </c>
    </row>
    <row r="218" s="2" customFormat="1" ht="16.5" customHeight="1">
      <c r="A218" s="39"/>
      <c r="B218" s="40"/>
      <c r="C218" s="205" t="s">
        <v>625</v>
      </c>
      <c r="D218" s="205" t="s">
        <v>126</v>
      </c>
      <c r="E218" s="206" t="s">
        <v>1083</v>
      </c>
      <c r="F218" s="207" t="s">
        <v>1084</v>
      </c>
      <c r="G218" s="208" t="s">
        <v>283</v>
      </c>
      <c r="H218" s="209">
        <v>15</v>
      </c>
      <c r="I218" s="210"/>
      <c r="J218" s="211">
        <f>ROUND(I218*H218,2)</f>
        <v>0</v>
      </c>
      <c r="K218" s="207" t="s">
        <v>19</v>
      </c>
      <c r="L218" s="45"/>
      <c r="M218" s="212" t="s">
        <v>19</v>
      </c>
      <c r="N218" s="213" t="s">
        <v>43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149</v>
      </c>
      <c r="AT218" s="216" t="s">
        <v>126</v>
      </c>
      <c r="AU218" s="216" t="s">
        <v>80</v>
      </c>
      <c r="AY218" s="18" t="s">
        <v>123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80</v>
      </c>
      <c r="BK218" s="217">
        <f>ROUND(I218*H218,2)</f>
        <v>0</v>
      </c>
      <c r="BL218" s="18" t="s">
        <v>149</v>
      </c>
      <c r="BM218" s="216" t="s">
        <v>1085</v>
      </c>
    </row>
    <row r="219" s="2" customFormat="1">
      <c r="A219" s="39"/>
      <c r="B219" s="40"/>
      <c r="C219" s="41"/>
      <c r="D219" s="218" t="s">
        <v>133</v>
      </c>
      <c r="E219" s="41"/>
      <c r="F219" s="219" t="s">
        <v>1084</v>
      </c>
      <c r="G219" s="41"/>
      <c r="H219" s="41"/>
      <c r="I219" s="220"/>
      <c r="J219" s="41"/>
      <c r="K219" s="41"/>
      <c r="L219" s="45"/>
      <c r="M219" s="221"/>
      <c r="N219" s="222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133</v>
      </c>
      <c r="AU219" s="18" t="s">
        <v>80</v>
      </c>
    </row>
    <row r="220" s="2" customFormat="1" ht="16.5" customHeight="1">
      <c r="A220" s="39"/>
      <c r="B220" s="40"/>
      <c r="C220" s="205" t="s">
        <v>629</v>
      </c>
      <c r="D220" s="205" t="s">
        <v>126</v>
      </c>
      <c r="E220" s="206" t="s">
        <v>1086</v>
      </c>
      <c r="F220" s="207" t="s">
        <v>1087</v>
      </c>
      <c r="G220" s="208" t="s">
        <v>916</v>
      </c>
      <c r="H220" s="209">
        <v>1</v>
      </c>
      <c r="I220" s="210"/>
      <c r="J220" s="211">
        <f>ROUND(I220*H220,2)</f>
        <v>0</v>
      </c>
      <c r="K220" s="207" t="s">
        <v>19</v>
      </c>
      <c r="L220" s="45"/>
      <c r="M220" s="212" t="s">
        <v>19</v>
      </c>
      <c r="N220" s="213" t="s">
        <v>43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149</v>
      </c>
      <c r="AT220" s="216" t="s">
        <v>126</v>
      </c>
      <c r="AU220" s="216" t="s">
        <v>80</v>
      </c>
      <c r="AY220" s="18" t="s">
        <v>123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80</v>
      </c>
      <c r="BK220" s="217">
        <f>ROUND(I220*H220,2)</f>
        <v>0</v>
      </c>
      <c r="BL220" s="18" t="s">
        <v>149</v>
      </c>
      <c r="BM220" s="216" t="s">
        <v>1088</v>
      </c>
    </row>
    <row r="221" s="2" customFormat="1">
      <c r="A221" s="39"/>
      <c r="B221" s="40"/>
      <c r="C221" s="41"/>
      <c r="D221" s="218" t="s">
        <v>133</v>
      </c>
      <c r="E221" s="41"/>
      <c r="F221" s="219" t="s">
        <v>1087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133</v>
      </c>
      <c r="AU221" s="18" t="s">
        <v>80</v>
      </c>
    </row>
    <row r="222" s="12" customFormat="1" ht="25.92" customHeight="1">
      <c r="A222" s="12"/>
      <c r="B222" s="189"/>
      <c r="C222" s="190"/>
      <c r="D222" s="191" t="s">
        <v>71</v>
      </c>
      <c r="E222" s="192" t="s">
        <v>1089</v>
      </c>
      <c r="F222" s="192" t="s">
        <v>1090</v>
      </c>
      <c r="G222" s="190"/>
      <c r="H222" s="190"/>
      <c r="I222" s="193"/>
      <c r="J222" s="194">
        <f>BK222</f>
        <v>0</v>
      </c>
      <c r="K222" s="190"/>
      <c r="L222" s="195"/>
      <c r="M222" s="196"/>
      <c r="N222" s="197"/>
      <c r="O222" s="197"/>
      <c r="P222" s="198">
        <f>SUM(P223:P226)</f>
        <v>0</v>
      </c>
      <c r="Q222" s="197"/>
      <c r="R222" s="198">
        <f>SUM(R223:R226)</f>
        <v>0</v>
      </c>
      <c r="S222" s="197"/>
      <c r="T222" s="199">
        <f>SUM(T223:T226)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0" t="s">
        <v>80</v>
      </c>
      <c r="AT222" s="201" t="s">
        <v>71</v>
      </c>
      <c r="AU222" s="201" t="s">
        <v>72</v>
      </c>
      <c r="AY222" s="200" t="s">
        <v>123</v>
      </c>
      <c r="BK222" s="202">
        <f>SUM(BK223:BK226)</f>
        <v>0</v>
      </c>
    </row>
    <row r="223" s="2" customFormat="1" ht="16.5" customHeight="1">
      <c r="A223" s="39"/>
      <c r="B223" s="40"/>
      <c r="C223" s="205" t="s">
        <v>638</v>
      </c>
      <c r="D223" s="205" t="s">
        <v>126</v>
      </c>
      <c r="E223" s="206" t="s">
        <v>1091</v>
      </c>
      <c r="F223" s="207" t="s">
        <v>1092</v>
      </c>
      <c r="G223" s="208" t="s">
        <v>1093</v>
      </c>
      <c r="H223" s="209">
        <v>16</v>
      </c>
      <c r="I223" s="210"/>
      <c r="J223" s="211">
        <f>ROUND(I223*H223,2)</f>
        <v>0</v>
      </c>
      <c r="K223" s="207" t="s">
        <v>19</v>
      </c>
      <c r="L223" s="45"/>
      <c r="M223" s="212" t="s">
        <v>19</v>
      </c>
      <c r="N223" s="213" t="s">
        <v>43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149</v>
      </c>
      <c r="AT223" s="216" t="s">
        <v>126</v>
      </c>
      <c r="AU223" s="216" t="s">
        <v>80</v>
      </c>
      <c r="AY223" s="18" t="s">
        <v>123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80</v>
      </c>
      <c r="BK223" s="217">
        <f>ROUND(I223*H223,2)</f>
        <v>0</v>
      </c>
      <c r="BL223" s="18" t="s">
        <v>149</v>
      </c>
      <c r="BM223" s="216" t="s">
        <v>1094</v>
      </c>
    </row>
    <row r="224" s="2" customFormat="1">
      <c r="A224" s="39"/>
      <c r="B224" s="40"/>
      <c r="C224" s="41"/>
      <c r="D224" s="218" t="s">
        <v>133</v>
      </c>
      <c r="E224" s="41"/>
      <c r="F224" s="219" t="s">
        <v>1092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133</v>
      </c>
      <c r="AU224" s="18" t="s">
        <v>80</v>
      </c>
    </row>
    <row r="225" s="2" customFormat="1" ht="16.5" customHeight="1">
      <c r="A225" s="39"/>
      <c r="B225" s="40"/>
      <c r="C225" s="205" t="s">
        <v>644</v>
      </c>
      <c r="D225" s="205" t="s">
        <v>126</v>
      </c>
      <c r="E225" s="206" t="s">
        <v>1095</v>
      </c>
      <c r="F225" s="207" t="s">
        <v>1096</v>
      </c>
      <c r="G225" s="208" t="s">
        <v>1093</v>
      </c>
      <c r="H225" s="209">
        <v>9</v>
      </c>
      <c r="I225" s="210"/>
      <c r="J225" s="211">
        <f>ROUND(I225*H225,2)</f>
        <v>0</v>
      </c>
      <c r="K225" s="207" t="s">
        <v>19</v>
      </c>
      <c r="L225" s="45"/>
      <c r="M225" s="212" t="s">
        <v>19</v>
      </c>
      <c r="N225" s="213" t="s">
        <v>43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149</v>
      </c>
      <c r="AT225" s="216" t="s">
        <v>126</v>
      </c>
      <c r="AU225" s="216" t="s">
        <v>80</v>
      </c>
      <c r="AY225" s="18" t="s">
        <v>123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80</v>
      </c>
      <c r="BK225" s="217">
        <f>ROUND(I225*H225,2)</f>
        <v>0</v>
      </c>
      <c r="BL225" s="18" t="s">
        <v>149</v>
      </c>
      <c r="BM225" s="216" t="s">
        <v>1097</v>
      </c>
    </row>
    <row r="226" s="2" customFormat="1">
      <c r="A226" s="39"/>
      <c r="B226" s="40"/>
      <c r="C226" s="41"/>
      <c r="D226" s="218" t="s">
        <v>133</v>
      </c>
      <c r="E226" s="41"/>
      <c r="F226" s="219" t="s">
        <v>1096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133</v>
      </c>
      <c r="AU226" s="18" t="s">
        <v>80</v>
      </c>
    </row>
    <row r="227" s="12" customFormat="1" ht="25.92" customHeight="1">
      <c r="A227" s="12"/>
      <c r="B227" s="189"/>
      <c r="C227" s="190"/>
      <c r="D227" s="191" t="s">
        <v>71</v>
      </c>
      <c r="E227" s="192" t="s">
        <v>1098</v>
      </c>
      <c r="F227" s="192" t="s">
        <v>1099</v>
      </c>
      <c r="G227" s="190"/>
      <c r="H227" s="190"/>
      <c r="I227" s="193"/>
      <c r="J227" s="194">
        <f>BK227</f>
        <v>0</v>
      </c>
      <c r="K227" s="190"/>
      <c r="L227" s="195"/>
      <c r="M227" s="196"/>
      <c r="N227" s="197"/>
      <c r="O227" s="197"/>
      <c r="P227" s="198">
        <f>SUM(P228:P241)</f>
        <v>0</v>
      </c>
      <c r="Q227" s="197"/>
      <c r="R227" s="198">
        <f>SUM(R228:R241)</f>
        <v>0</v>
      </c>
      <c r="S227" s="197"/>
      <c r="T227" s="199">
        <f>SUM(T228:T241)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0" t="s">
        <v>80</v>
      </c>
      <c r="AT227" s="201" t="s">
        <v>71</v>
      </c>
      <c r="AU227" s="201" t="s">
        <v>72</v>
      </c>
      <c r="AY227" s="200" t="s">
        <v>123</v>
      </c>
      <c r="BK227" s="202">
        <f>SUM(BK228:BK241)</f>
        <v>0</v>
      </c>
    </row>
    <row r="228" s="2" customFormat="1" ht="16.5" customHeight="1">
      <c r="A228" s="39"/>
      <c r="B228" s="40"/>
      <c r="C228" s="205" t="s">
        <v>651</v>
      </c>
      <c r="D228" s="205" t="s">
        <v>126</v>
      </c>
      <c r="E228" s="206" t="s">
        <v>1100</v>
      </c>
      <c r="F228" s="207" t="s">
        <v>1101</v>
      </c>
      <c r="G228" s="208" t="s">
        <v>1093</v>
      </c>
      <c r="H228" s="209">
        <v>16</v>
      </c>
      <c r="I228" s="210"/>
      <c r="J228" s="211">
        <f>ROUND(I228*H228,2)</f>
        <v>0</v>
      </c>
      <c r="K228" s="207" t="s">
        <v>19</v>
      </c>
      <c r="L228" s="45"/>
      <c r="M228" s="212" t="s">
        <v>19</v>
      </c>
      <c r="N228" s="213" t="s">
        <v>43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149</v>
      </c>
      <c r="AT228" s="216" t="s">
        <v>126</v>
      </c>
      <c r="AU228" s="216" t="s">
        <v>80</v>
      </c>
      <c r="AY228" s="18" t="s">
        <v>123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80</v>
      </c>
      <c r="BK228" s="217">
        <f>ROUND(I228*H228,2)</f>
        <v>0</v>
      </c>
      <c r="BL228" s="18" t="s">
        <v>149</v>
      </c>
      <c r="BM228" s="216" t="s">
        <v>1102</v>
      </c>
    </row>
    <row r="229" s="2" customFormat="1">
      <c r="A229" s="39"/>
      <c r="B229" s="40"/>
      <c r="C229" s="41"/>
      <c r="D229" s="218" t="s">
        <v>133</v>
      </c>
      <c r="E229" s="41"/>
      <c r="F229" s="219" t="s">
        <v>1101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133</v>
      </c>
      <c r="AU229" s="18" t="s">
        <v>80</v>
      </c>
    </row>
    <row r="230" s="2" customFormat="1" ht="16.5" customHeight="1">
      <c r="A230" s="39"/>
      <c r="B230" s="40"/>
      <c r="C230" s="205" t="s">
        <v>656</v>
      </c>
      <c r="D230" s="205" t="s">
        <v>126</v>
      </c>
      <c r="E230" s="206" t="s">
        <v>1103</v>
      </c>
      <c r="F230" s="207" t="s">
        <v>1104</v>
      </c>
      <c r="G230" s="208" t="s">
        <v>1093</v>
      </c>
      <c r="H230" s="209">
        <v>12</v>
      </c>
      <c r="I230" s="210"/>
      <c r="J230" s="211">
        <f>ROUND(I230*H230,2)</f>
        <v>0</v>
      </c>
      <c r="K230" s="207" t="s">
        <v>19</v>
      </c>
      <c r="L230" s="45"/>
      <c r="M230" s="212" t="s">
        <v>19</v>
      </c>
      <c r="N230" s="213" t="s">
        <v>43</v>
      </c>
      <c r="O230" s="85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149</v>
      </c>
      <c r="AT230" s="216" t="s">
        <v>126</v>
      </c>
      <c r="AU230" s="216" t="s">
        <v>80</v>
      </c>
      <c r="AY230" s="18" t="s">
        <v>123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80</v>
      </c>
      <c r="BK230" s="217">
        <f>ROUND(I230*H230,2)</f>
        <v>0</v>
      </c>
      <c r="BL230" s="18" t="s">
        <v>149</v>
      </c>
      <c r="BM230" s="216" t="s">
        <v>1105</v>
      </c>
    </row>
    <row r="231" s="2" customFormat="1">
      <c r="A231" s="39"/>
      <c r="B231" s="40"/>
      <c r="C231" s="41"/>
      <c r="D231" s="218" t="s">
        <v>133</v>
      </c>
      <c r="E231" s="41"/>
      <c r="F231" s="219" t="s">
        <v>1104</v>
      </c>
      <c r="G231" s="41"/>
      <c r="H231" s="41"/>
      <c r="I231" s="220"/>
      <c r="J231" s="41"/>
      <c r="K231" s="41"/>
      <c r="L231" s="45"/>
      <c r="M231" s="221"/>
      <c r="N231" s="222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133</v>
      </c>
      <c r="AU231" s="18" t="s">
        <v>80</v>
      </c>
    </row>
    <row r="232" s="2" customFormat="1" ht="16.5" customHeight="1">
      <c r="A232" s="39"/>
      <c r="B232" s="40"/>
      <c r="C232" s="205" t="s">
        <v>664</v>
      </c>
      <c r="D232" s="205" t="s">
        <v>126</v>
      </c>
      <c r="E232" s="206" t="s">
        <v>1106</v>
      </c>
      <c r="F232" s="207" t="s">
        <v>1107</v>
      </c>
      <c r="G232" s="208" t="s">
        <v>1093</v>
      </c>
      <c r="H232" s="209">
        <v>12</v>
      </c>
      <c r="I232" s="210"/>
      <c r="J232" s="211">
        <f>ROUND(I232*H232,2)</f>
        <v>0</v>
      </c>
      <c r="K232" s="207" t="s">
        <v>19</v>
      </c>
      <c r="L232" s="45"/>
      <c r="M232" s="212" t="s">
        <v>19</v>
      </c>
      <c r="N232" s="213" t="s">
        <v>43</v>
      </c>
      <c r="O232" s="85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149</v>
      </c>
      <c r="AT232" s="216" t="s">
        <v>126</v>
      </c>
      <c r="AU232" s="216" t="s">
        <v>80</v>
      </c>
      <c r="AY232" s="18" t="s">
        <v>123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80</v>
      </c>
      <c r="BK232" s="217">
        <f>ROUND(I232*H232,2)</f>
        <v>0</v>
      </c>
      <c r="BL232" s="18" t="s">
        <v>149</v>
      </c>
      <c r="BM232" s="216" t="s">
        <v>1108</v>
      </c>
    </row>
    <row r="233" s="2" customFormat="1">
      <c r="A233" s="39"/>
      <c r="B233" s="40"/>
      <c r="C233" s="41"/>
      <c r="D233" s="218" t="s">
        <v>133</v>
      </c>
      <c r="E233" s="41"/>
      <c r="F233" s="219" t="s">
        <v>1107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133</v>
      </c>
      <c r="AU233" s="18" t="s">
        <v>80</v>
      </c>
    </row>
    <row r="234" s="2" customFormat="1" ht="16.5" customHeight="1">
      <c r="A234" s="39"/>
      <c r="B234" s="40"/>
      <c r="C234" s="205" t="s">
        <v>669</v>
      </c>
      <c r="D234" s="205" t="s">
        <v>126</v>
      </c>
      <c r="E234" s="206" t="s">
        <v>1109</v>
      </c>
      <c r="F234" s="207" t="s">
        <v>1110</v>
      </c>
      <c r="G234" s="208" t="s">
        <v>1093</v>
      </c>
      <c r="H234" s="209">
        <v>8</v>
      </c>
      <c r="I234" s="210"/>
      <c r="J234" s="211">
        <f>ROUND(I234*H234,2)</f>
        <v>0</v>
      </c>
      <c r="K234" s="207" t="s">
        <v>19</v>
      </c>
      <c r="L234" s="45"/>
      <c r="M234" s="212" t="s">
        <v>19</v>
      </c>
      <c r="N234" s="213" t="s">
        <v>43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149</v>
      </c>
      <c r="AT234" s="216" t="s">
        <v>126</v>
      </c>
      <c r="AU234" s="216" t="s">
        <v>80</v>
      </c>
      <c r="AY234" s="18" t="s">
        <v>123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80</v>
      </c>
      <c r="BK234" s="217">
        <f>ROUND(I234*H234,2)</f>
        <v>0</v>
      </c>
      <c r="BL234" s="18" t="s">
        <v>149</v>
      </c>
      <c r="BM234" s="216" t="s">
        <v>1111</v>
      </c>
    </row>
    <row r="235" s="2" customFormat="1">
      <c r="A235" s="39"/>
      <c r="B235" s="40"/>
      <c r="C235" s="41"/>
      <c r="D235" s="218" t="s">
        <v>133</v>
      </c>
      <c r="E235" s="41"/>
      <c r="F235" s="219" t="s">
        <v>1110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133</v>
      </c>
      <c r="AU235" s="18" t="s">
        <v>80</v>
      </c>
    </row>
    <row r="236" s="2" customFormat="1" ht="16.5" customHeight="1">
      <c r="A236" s="39"/>
      <c r="B236" s="40"/>
      <c r="C236" s="205" t="s">
        <v>674</v>
      </c>
      <c r="D236" s="205" t="s">
        <v>126</v>
      </c>
      <c r="E236" s="206" t="s">
        <v>1112</v>
      </c>
      <c r="F236" s="207" t="s">
        <v>1113</v>
      </c>
      <c r="G236" s="208" t="s">
        <v>1093</v>
      </c>
      <c r="H236" s="209">
        <v>10</v>
      </c>
      <c r="I236" s="210"/>
      <c r="J236" s="211">
        <f>ROUND(I236*H236,2)</f>
        <v>0</v>
      </c>
      <c r="K236" s="207" t="s">
        <v>19</v>
      </c>
      <c r="L236" s="45"/>
      <c r="M236" s="212" t="s">
        <v>19</v>
      </c>
      <c r="N236" s="213" t="s">
        <v>43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149</v>
      </c>
      <c r="AT236" s="216" t="s">
        <v>126</v>
      </c>
      <c r="AU236" s="216" t="s">
        <v>80</v>
      </c>
      <c r="AY236" s="18" t="s">
        <v>123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80</v>
      </c>
      <c r="BK236" s="217">
        <f>ROUND(I236*H236,2)</f>
        <v>0</v>
      </c>
      <c r="BL236" s="18" t="s">
        <v>149</v>
      </c>
      <c r="BM236" s="216" t="s">
        <v>1114</v>
      </c>
    </row>
    <row r="237" s="2" customFormat="1">
      <c r="A237" s="39"/>
      <c r="B237" s="40"/>
      <c r="C237" s="41"/>
      <c r="D237" s="218" t="s">
        <v>133</v>
      </c>
      <c r="E237" s="41"/>
      <c r="F237" s="219" t="s">
        <v>1113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133</v>
      </c>
      <c r="AU237" s="18" t="s">
        <v>80</v>
      </c>
    </row>
    <row r="238" s="2" customFormat="1" ht="16.5" customHeight="1">
      <c r="A238" s="39"/>
      <c r="B238" s="40"/>
      <c r="C238" s="205" t="s">
        <v>679</v>
      </c>
      <c r="D238" s="205" t="s">
        <v>126</v>
      </c>
      <c r="E238" s="206" t="s">
        <v>1115</v>
      </c>
      <c r="F238" s="207" t="s">
        <v>1116</v>
      </c>
      <c r="G238" s="208" t="s">
        <v>916</v>
      </c>
      <c r="H238" s="209">
        <v>1</v>
      </c>
      <c r="I238" s="210"/>
      <c r="J238" s="211">
        <f>ROUND(I238*H238,2)</f>
        <v>0</v>
      </c>
      <c r="K238" s="207" t="s">
        <v>19</v>
      </c>
      <c r="L238" s="45"/>
      <c r="M238" s="212" t="s">
        <v>19</v>
      </c>
      <c r="N238" s="213" t="s">
        <v>43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149</v>
      </c>
      <c r="AT238" s="216" t="s">
        <v>126</v>
      </c>
      <c r="AU238" s="216" t="s">
        <v>80</v>
      </c>
      <c r="AY238" s="18" t="s">
        <v>123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80</v>
      </c>
      <c r="BK238" s="217">
        <f>ROUND(I238*H238,2)</f>
        <v>0</v>
      </c>
      <c r="BL238" s="18" t="s">
        <v>149</v>
      </c>
      <c r="BM238" s="216" t="s">
        <v>749</v>
      </c>
    </row>
    <row r="239" s="2" customFormat="1">
      <c r="A239" s="39"/>
      <c r="B239" s="40"/>
      <c r="C239" s="41"/>
      <c r="D239" s="218" t="s">
        <v>133</v>
      </c>
      <c r="E239" s="41"/>
      <c r="F239" s="219" t="s">
        <v>1116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133</v>
      </c>
      <c r="AU239" s="18" t="s">
        <v>80</v>
      </c>
    </row>
    <row r="240" s="2" customFormat="1" ht="16.5" customHeight="1">
      <c r="A240" s="39"/>
      <c r="B240" s="40"/>
      <c r="C240" s="205" t="s">
        <v>686</v>
      </c>
      <c r="D240" s="205" t="s">
        <v>126</v>
      </c>
      <c r="E240" s="206" t="s">
        <v>1117</v>
      </c>
      <c r="F240" s="207" t="s">
        <v>1118</v>
      </c>
      <c r="G240" s="208" t="s">
        <v>916</v>
      </c>
      <c r="H240" s="209">
        <v>1</v>
      </c>
      <c r="I240" s="210"/>
      <c r="J240" s="211">
        <f>ROUND(I240*H240,2)</f>
        <v>0</v>
      </c>
      <c r="K240" s="207" t="s">
        <v>19</v>
      </c>
      <c r="L240" s="45"/>
      <c r="M240" s="212" t="s">
        <v>19</v>
      </c>
      <c r="N240" s="213" t="s">
        <v>43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149</v>
      </c>
      <c r="AT240" s="216" t="s">
        <v>126</v>
      </c>
      <c r="AU240" s="216" t="s">
        <v>80</v>
      </c>
      <c r="AY240" s="18" t="s">
        <v>123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80</v>
      </c>
      <c r="BK240" s="217">
        <f>ROUND(I240*H240,2)</f>
        <v>0</v>
      </c>
      <c r="BL240" s="18" t="s">
        <v>149</v>
      </c>
      <c r="BM240" s="216" t="s">
        <v>1119</v>
      </c>
    </row>
    <row r="241" s="2" customFormat="1">
      <c r="A241" s="39"/>
      <c r="B241" s="40"/>
      <c r="C241" s="41"/>
      <c r="D241" s="218" t="s">
        <v>133</v>
      </c>
      <c r="E241" s="41"/>
      <c r="F241" s="219" t="s">
        <v>1118</v>
      </c>
      <c r="G241" s="41"/>
      <c r="H241" s="41"/>
      <c r="I241" s="220"/>
      <c r="J241" s="41"/>
      <c r="K241" s="41"/>
      <c r="L241" s="45"/>
      <c r="M241" s="257"/>
      <c r="N241" s="258"/>
      <c r="O241" s="259"/>
      <c r="P241" s="259"/>
      <c r="Q241" s="259"/>
      <c r="R241" s="259"/>
      <c r="S241" s="259"/>
      <c r="T241" s="260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133</v>
      </c>
      <c r="AU241" s="18" t="s">
        <v>80</v>
      </c>
    </row>
    <row r="242" s="2" customFormat="1" ht="6.96" customHeight="1">
      <c r="A242" s="39"/>
      <c r="B242" s="60"/>
      <c r="C242" s="61"/>
      <c r="D242" s="61"/>
      <c r="E242" s="61"/>
      <c r="F242" s="61"/>
      <c r="G242" s="61"/>
      <c r="H242" s="61"/>
      <c r="I242" s="61"/>
      <c r="J242" s="61"/>
      <c r="K242" s="61"/>
      <c r="L242" s="45"/>
      <c r="M242" s="39"/>
      <c r="O242" s="39"/>
      <c r="P242" s="39"/>
      <c r="Q242" s="39"/>
      <c r="R242" s="39"/>
      <c r="S242" s="39"/>
      <c r="T242" s="39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</row>
  </sheetData>
  <sheetProtection sheet="1" autoFilter="0" formatColumns="0" formatRows="0" objects="1" scenarios="1" spinCount="100000" saltValue="tznqcKQDIWE78AWlNSteOb/++CV4T2RrsxlBF4SZYsUWJhisnW3Zu9uRoJgZ+eKyN0tgs9uHhdvIFj/Yv0in/w==" hashValue="RYcQcQ2TvtOOaQik77DjjAGzDVLJOpQnQHPCIbfJstWTYBcqfkuVly4YXUhKOWWM2gcNsEI/NfdXYQs/YH/fEg==" algorithmName="SHA-512" password="CC35"/>
  <autoFilter ref="C83:K24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ROZŠÍŘENÍ PARKOVACÍCH PLOCH V AREÁLU NEMOCNICE VE FRÝDKU-MÍSTKU - LOKALITA 1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1120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19. 1. 2022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Nemocnice ve Frýdku - Místku, p.o.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Forsing projekt s.r.o.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Jindřich Jansa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ROUND((SUM(BE81:BE123)),  2)</f>
        <v>0</v>
      </c>
      <c r="G33" s="39"/>
      <c r="H33" s="39"/>
      <c r="I33" s="149">
        <v>0.20999999999999999</v>
      </c>
      <c r="J33" s="148">
        <f>ROUND(((SUM(BE81:BE123))*I33),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ROUND((SUM(BF81:BF123)),  2)</f>
        <v>0</v>
      </c>
      <c r="G34" s="39"/>
      <c r="H34" s="39"/>
      <c r="I34" s="149">
        <v>0.14999999999999999</v>
      </c>
      <c r="J34" s="148">
        <f>ROUND(((SUM(BF81:BF123))*I34),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ROUND((SUM(BG81:BG123)),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ROUND((SUM(BH81:BH123)),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ROUND((SUM(BI81:BI123)),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ROZŠÍŘENÍ PARKOVACÍCH PLOCH V AREÁLU NEMOCNICE VE FRÝDKU-MÍSTKU - LOKALITA 1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003 - Slaboproud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19. 1. 2022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Frýdku - 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1121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1122</v>
      </c>
      <c r="E61" s="169"/>
      <c r="F61" s="169"/>
      <c r="G61" s="169"/>
      <c r="H61" s="169"/>
      <c r="I61" s="169"/>
      <c r="J61" s="170">
        <f>J117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107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ROZŠÍŘENÍ PARKOVACÍCH PLOCH V AREÁLU NEMOCNICE VE FRÝDKU-MÍSTKU - LOKALITA 1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003 - Slaboproud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 xml:space="preserve"> </v>
      </c>
      <c r="G75" s="41"/>
      <c r="H75" s="41"/>
      <c r="I75" s="33" t="s">
        <v>23</v>
      </c>
      <c r="J75" s="73" t="str">
        <f>IF(J12="","",J12)</f>
        <v>19. 1. 2022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Nemocnice ve Frýdku - Místku, p.o.</v>
      </c>
      <c r="G77" s="41"/>
      <c r="H77" s="41"/>
      <c r="I77" s="33" t="s">
        <v>31</v>
      </c>
      <c r="J77" s="37" t="str">
        <f>E21</f>
        <v>Forsing projekt s.r.o.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33" t="s">
        <v>34</v>
      </c>
      <c r="J78" s="37" t="str">
        <f>E24</f>
        <v>Jindřich Jansa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108</v>
      </c>
      <c r="D80" s="181" t="s">
        <v>57</v>
      </c>
      <c r="E80" s="181" t="s">
        <v>53</v>
      </c>
      <c r="F80" s="181" t="s">
        <v>54</v>
      </c>
      <c r="G80" s="181" t="s">
        <v>109</v>
      </c>
      <c r="H80" s="181" t="s">
        <v>110</v>
      </c>
      <c r="I80" s="181" t="s">
        <v>111</v>
      </c>
      <c r="J80" s="181" t="s">
        <v>100</v>
      </c>
      <c r="K80" s="182" t="s">
        <v>112</v>
      </c>
      <c r="L80" s="183"/>
      <c r="M80" s="93" t="s">
        <v>19</v>
      </c>
      <c r="N80" s="94" t="s">
        <v>42</v>
      </c>
      <c r="O80" s="94" t="s">
        <v>113</v>
      </c>
      <c r="P80" s="94" t="s">
        <v>114</v>
      </c>
      <c r="Q80" s="94" t="s">
        <v>115</v>
      </c>
      <c r="R80" s="94" t="s">
        <v>116</v>
      </c>
      <c r="S80" s="94" t="s">
        <v>117</v>
      </c>
      <c r="T80" s="95" t="s">
        <v>118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119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P82+P117</f>
        <v>0</v>
      </c>
      <c r="Q81" s="97"/>
      <c r="R81" s="186">
        <f>R82+R117</f>
        <v>0</v>
      </c>
      <c r="S81" s="97"/>
      <c r="T81" s="187">
        <f>T82+T117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71</v>
      </c>
      <c r="AU81" s="18" t="s">
        <v>101</v>
      </c>
      <c r="BK81" s="188">
        <f>BK82+BK117</f>
        <v>0</v>
      </c>
    </row>
    <row r="82" s="12" customFormat="1" ht="25.92" customHeight="1">
      <c r="A82" s="12"/>
      <c r="B82" s="189"/>
      <c r="C82" s="190"/>
      <c r="D82" s="191" t="s">
        <v>71</v>
      </c>
      <c r="E82" s="192" t="s">
        <v>1123</v>
      </c>
      <c r="F82" s="192" t="s">
        <v>1124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SUM(P83:P116)</f>
        <v>0</v>
      </c>
      <c r="Q82" s="197"/>
      <c r="R82" s="198">
        <f>SUM(R83:R116)</f>
        <v>0</v>
      </c>
      <c r="S82" s="197"/>
      <c r="T82" s="199">
        <f>SUM(T83:T116)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80</v>
      </c>
      <c r="AT82" s="201" t="s">
        <v>71</v>
      </c>
      <c r="AU82" s="201" t="s">
        <v>72</v>
      </c>
      <c r="AY82" s="200" t="s">
        <v>123</v>
      </c>
      <c r="BK82" s="202">
        <f>SUM(BK83:BK116)</f>
        <v>0</v>
      </c>
    </row>
    <row r="83" s="2" customFormat="1" ht="24.15" customHeight="1">
      <c r="A83" s="39"/>
      <c r="B83" s="40"/>
      <c r="C83" s="205" t="s">
        <v>80</v>
      </c>
      <c r="D83" s="205" t="s">
        <v>126</v>
      </c>
      <c r="E83" s="206" t="s">
        <v>914</v>
      </c>
      <c r="F83" s="207" t="s">
        <v>1125</v>
      </c>
      <c r="G83" s="208" t="s">
        <v>916</v>
      </c>
      <c r="H83" s="209">
        <v>4</v>
      </c>
      <c r="I83" s="210"/>
      <c r="J83" s="211">
        <f>ROUND(I83*H83,2)</f>
        <v>0</v>
      </c>
      <c r="K83" s="207" t="s">
        <v>19</v>
      </c>
      <c r="L83" s="45"/>
      <c r="M83" s="212" t="s">
        <v>19</v>
      </c>
      <c r="N83" s="213" t="s">
        <v>43</v>
      </c>
      <c r="O83" s="85"/>
      <c r="P83" s="214">
        <f>O83*H83</f>
        <v>0</v>
      </c>
      <c r="Q83" s="214">
        <v>0</v>
      </c>
      <c r="R83" s="214">
        <f>Q83*H83</f>
        <v>0</v>
      </c>
      <c r="S83" s="214">
        <v>0</v>
      </c>
      <c r="T83" s="215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16" t="s">
        <v>149</v>
      </c>
      <c r="AT83" s="216" t="s">
        <v>126</v>
      </c>
      <c r="AU83" s="216" t="s">
        <v>80</v>
      </c>
      <c r="AY83" s="18" t="s">
        <v>123</v>
      </c>
      <c r="BE83" s="217">
        <f>IF(N83="základní",J83,0)</f>
        <v>0</v>
      </c>
      <c r="BF83" s="217">
        <f>IF(N83="snížená",J83,0)</f>
        <v>0</v>
      </c>
      <c r="BG83" s="217">
        <f>IF(N83="zákl. přenesená",J83,0)</f>
        <v>0</v>
      </c>
      <c r="BH83" s="217">
        <f>IF(N83="sníž. přenesená",J83,0)</f>
        <v>0</v>
      </c>
      <c r="BI83" s="217">
        <f>IF(N83="nulová",J83,0)</f>
        <v>0</v>
      </c>
      <c r="BJ83" s="18" t="s">
        <v>80</v>
      </c>
      <c r="BK83" s="217">
        <f>ROUND(I83*H83,2)</f>
        <v>0</v>
      </c>
      <c r="BL83" s="18" t="s">
        <v>149</v>
      </c>
      <c r="BM83" s="216" t="s">
        <v>82</v>
      </c>
    </row>
    <row r="84" s="2" customFormat="1">
      <c r="A84" s="39"/>
      <c r="B84" s="40"/>
      <c r="C84" s="41"/>
      <c r="D84" s="218" t="s">
        <v>133</v>
      </c>
      <c r="E84" s="41"/>
      <c r="F84" s="219" t="s">
        <v>1125</v>
      </c>
      <c r="G84" s="41"/>
      <c r="H84" s="41"/>
      <c r="I84" s="220"/>
      <c r="J84" s="41"/>
      <c r="K84" s="41"/>
      <c r="L84" s="45"/>
      <c r="M84" s="221"/>
      <c r="N84" s="222"/>
      <c r="O84" s="85"/>
      <c r="P84" s="85"/>
      <c r="Q84" s="85"/>
      <c r="R84" s="85"/>
      <c r="S84" s="85"/>
      <c r="T84" s="86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133</v>
      </c>
      <c r="AU84" s="18" t="s">
        <v>80</v>
      </c>
    </row>
    <row r="85" s="2" customFormat="1" ht="21.75" customHeight="1">
      <c r="A85" s="39"/>
      <c r="B85" s="40"/>
      <c r="C85" s="205" t="s">
        <v>82</v>
      </c>
      <c r="D85" s="205" t="s">
        <v>126</v>
      </c>
      <c r="E85" s="206" t="s">
        <v>917</v>
      </c>
      <c r="F85" s="207" t="s">
        <v>1126</v>
      </c>
      <c r="G85" s="208" t="s">
        <v>916</v>
      </c>
      <c r="H85" s="209">
        <v>2</v>
      </c>
      <c r="I85" s="210"/>
      <c r="J85" s="211">
        <f>ROUND(I85*H85,2)</f>
        <v>0</v>
      </c>
      <c r="K85" s="207" t="s">
        <v>19</v>
      </c>
      <c r="L85" s="45"/>
      <c r="M85" s="212" t="s">
        <v>19</v>
      </c>
      <c r="N85" s="213" t="s">
        <v>43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149</v>
      </c>
      <c r="AT85" s="216" t="s">
        <v>126</v>
      </c>
      <c r="AU85" s="216" t="s">
        <v>80</v>
      </c>
      <c r="AY85" s="18" t="s">
        <v>123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80</v>
      </c>
      <c r="BK85" s="217">
        <f>ROUND(I85*H85,2)</f>
        <v>0</v>
      </c>
      <c r="BL85" s="18" t="s">
        <v>149</v>
      </c>
      <c r="BM85" s="216" t="s">
        <v>149</v>
      </c>
    </row>
    <row r="86" s="2" customFormat="1">
      <c r="A86" s="39"/>
      <c r="B86" s="40"/>
      <c r="C86" s="41"/>
      <c r="D86" s="218" t="s">
        <v>133</v>
      </c>
      <c r="E86" s="41"/>
      <c r="F86" s="219" t="s">
        <v>1126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133</v>
      </c>
      <c r="AU86" s="18" t="s">
        <v>80</v>
      </c>
    </row>
    <row r="87" s="2" customFormat="1" ht="16.5" customHeight="1">
      <c r="A87" s="39"/>
      <c r="B87" s="40"/>
      <c r="C87" s="205" t="s">
        <v>142</v>
      </c>
      <c r="D87" s="205" t="s">
        <v>126</v>
      </c>
      <c r="E87" s="206" t="s">
        <v>922</v>
      </c>
      <c r="F87" s="207" t="s">
        <v>1127</v>
      </c>
      <c r="G87" s="208" t="s">
        <v>916</v>
      </c>
      <c r="H87" s="209">
        <v>4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149</v>
      </c>
      <c r="AT87" s="216" t="s">
        <v>126</v>
      </c>
      <c r="AU87" s="216" t="s">
        <v>80</v>
      </c>
      <c r="AY87" s="18" t="s">
        <v>123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149</v>
      </c>
      <c r="BM87" s="216" t="s">
        <v>164</v>
      </c>
    </row>
    <row r="88" s="2" customFormat="1">
      <c r="A88" s="39"/>
      <c r="B88" s="40"/>
      <c r="C88" s="41"/>
      <c r="D88" s="218" t="s">
        <v>133</v>
      </c>
      <c r="E88" s="41"/>
      <c r="F88" s="219" t="s">
        <v>1127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133</v>
      </c>
      <c r="AU88" s="18" t="s">
        <v>80</v>
      </c>
    </row>
    <row r="89" s="13" customFormat="1">
      <c r="A89" s="13"/>
      <c r="B89" s="225"/>
      <c r="C89" s="226"/>
      <c r="D89" s="218" t="s">
        <v>146</v>
      </c>
      <c r="E89" s="227" t="s">
        <v>19</v>
      </c>
      <c r="F89" s="228" t="s">
        <v>1128</v>
      </c>
      <c r="G89" s="226"/>
      <c r="H89" s="227" t="s">
        <v>19</v>
      </c>
      <c r="I89" s="229"/>
      <c r="J89" s="226"/>
      <c r="K89" s="226"/>
      <c r="L89" s="230"/>
      <c r="M89" s="231"/>
      <c r="N89" s="232"/>
      <c r="O89" s="232"/>
      <c r="P89" s="232"/>
      <c r="Q89" s="232"/>
      <c r="R89" s="232"/>
      <c r="S89" s="232"/>
      <c r="T89" s="23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4" t="s">
        <v>146</v>
      </c>
      <c r="AU89" s="234" t="s">
        <v>80</v>
      </c>
      <c r="AV89" s="13" t="s">
        <v>80</v>
      </c>
      <c r="AW89" s="13" t="s">
        <v>33</v>
      </c>
      <c r="AX89" s="13" t="s">
        <v>72</v>
      </c>
      <c r="AY89" s="234" t="s">
        <v>123</v>
      </c>
    </row>
    <row r="90" s="13" customFormat="1">
      <c r="A90" s="13"/>
      <c r="B90" s="225"/>
      <c r="C90" s="226"/>
      <c r="D90" s="218" t="s">
        <v>146</v>
      </c>
      <c r="E90" s="227" t="s">
        <v>19</v>
      </c>
      <c r="F90" s="228" t="s">
        <v>1129</v>
      </c>
      <c r="G90" s="226"/>
      <c r="H90" s="227" t="s">
        <v>19</v>
      </c>
      <c r="I90" s="229"/>
      <c r="J90" s="226"/>
      <c r="K90" s="226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146</v>
      </c>
      <c r="AU90" s="234" t="s">
        <v>80</v>
      </c>
      <c r="AV90" s="13" t="s">
        <v>80</v>
      </c>
      <c r="AW90" s="13" t="s">
        <v>33</v>
      </c>
      <c r="AX90" s="13" t="s">
        <v>72</v>
      </c>
      <c r="AY90" s="234" t="s">
        <v>123</v>
      </c>
    </row>
    <row r="91" s="14" customFormat="1">
      <c r="A91" s="14"/>
      <c r="B91" s="235"/>
      <c r="C91" s="236"/>
      <c r="D91" s="218" t="s">
        <v>146</v>
      </c>
      <c r="E91" s="237" t="s">
        <v>19</v>
      </c>
      <c r="F91" s="238" t="s">
        <v>149</v>
      </c>
      <c r="G91" s="236"/>
      <c r="H91" s="239">
        <v>4</v>
      </c>
      <c r="I91" s="240"/>
      <c r="J91" s="236"/>
      <c r="K91" s="236"/>
      <c r="L91" s="241"/>
      <c r="M91" s="242"/>
      <c r="N91" s="243"/>
      <c r="O91" s="243"/>
      <c r="P91" s="243"/>
      <c r="Q91" s="243"/>
      <c r="R91" s="243"/>
      <c r="S91" s="243"/>
      <c r="T91" s="24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5" t="s">
        <v>146</v>
      </c>
      <c r="AU91" s="245" t="s">
        <v>80</v>
      </c>
      <c r="AV91" s="14" t="s">
        <v>82</v>
      </c>
      <c r="AW91" s="14" t="s">
        <v>33</v>
      </c>
      <c r="AX91" s="14" t="s">
        <v>72</v>
      </c>
      <c r="AY91" s="245" t="s">
        <v>123</v>
      </c>
    </row>
    <row r="92" s="15" customFormat="1">
      <c r="A92" s="15"/>
      <c r="B92" s="246"/>
      <c r="C92" s="247"/>
      <c r="D92" s="218" t="s">
        <v>146</v>
      </c>
      <c r="E92" s="248" t="s">
        <v>19</v>
      </c>
      <c r="F92" s="249" t="s">
        <v>148</v>
      </c>
      <c r="G92" s="247"/>
      <c r="H92" s="250">
        <v>4</v>
      </c>
      <c r="I92" s="251"/>
      <c r="J92" s="247"/>
      <c r="K92" s="247"/>
      <c r="L92" s="252"/>
      <c r="M92" s="253"/>
      <c r="N92" s="254"/>
      <c r="O92" s="254"/>
      <c r="P92" s="254"/>
      <c r="Q92" s="254"/>
      <c r="R92" s="254"/>
      <c r="S92" s="254"/>
      <c r="T92" s="25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56" t="s">
        <v>146</v>
      </c>
      <c r="AU92" s="256" t="s">
        <v>80</v>
      </c>
      <c r="AV92" s="15" t="s">
        <v>149</v>
      </c>
      <c r="AW92" s="15" t="s">
        <v>33</v>
      </c>
      <c r="AX92" s="15" t="s">
        <v>80</v>
      </c>
      <c r="AY92" s="256" t="s">
        <v>123</v>
      </c>
    </row>
    <row r="93" s="2" customFormat="1" ht="33" customHeight="1">
      <c r="A93" s="39"/>
      <c r="B93" s="40"/>
      <c r="C93" s="205" t="s">
        <v>149</v>
      </c>
      <c r="D93" s="205" t="s">
        <v>126</v>
      </c>
      <c r="E93" s="206" t="s">
        <v>925</v>
      </c>
      <c r="F93" s="207" t="s">
        <v>1130</v>
      </c>
      <c r="G93" s="208" t="s">
        <v>916</v>
      </c>
      <c r="H93" s="209">
        <v>1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149</v>
      </c>
      <c r="AT93" s="216" t="s">
        <v>126</v>
      </c>
      <c r="AU93" s="216" t="s">
        <v>80</v>
      </c>
      <c r="AY93" s="18" t="s">
        <v>123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149</v>
      </c>
      <c r="BM93" s="216" t="s">
        <v>231</v>
      </c>
    </row>
    <row r="94" s="2" customFormat="1">
      <c r="A94" s="39"/>
      <c r="B94" s="40"/>
      <c r="C94" s="41"/>
      <c r="D94" s="218" t="s">
        <v>133</v>
      </c>
      <c r="E94" s="41"/>
      <c r="F94" s="219" t="s">
        <v>1130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133</v>
      </c>
      <c r="AU94" s="18" t="s">
        <v>80</v>
      </c>
    </row>
    <row r="95" s="2" customFormat="1" ht="33" customHeight="1">
      <c r="A95" s="39"/>
      <c r="B95" s="40"/>
      <c r="C95" s="205" t="s">
        <v>122</v>
      </c>
      <c r="D95" s="205" t="s">
        <v>126</v>
      </c>
      <c r="E95" s="206" t="s">
        <v>928</v>
      </c>
      <c r="F95" s="207" t="s">
        <v>1131</v>
      </c>
      <c r="G95" s="208" t="s">
        <v>916</v>
      </c>
      <c r="H95" s="209">
        <v>3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149</v>
      </c>
      <c r="AT95" s="216" t="s">
        <v>126</v>
      </c>
      <c r="AU95" s="216" t="s">
        <v>80</v>
      </c>
      <c r="AY95" s="18" t="s">
        <v>123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149</v>
      </c>
      <c r="BM95" s="216" t="s">
        <v>245</v>
      </c>
    </row>
    <row r="96" s="2" customFormat="1">
      <c r="A96" s="39"/>
      <c r="B96" s="40"/>
      <c r="C96" s="41"/>
      <c r="D96" s="218" t="s">
        <v>133</v>
      </c>
      <c r="E96" s="41"/>
      <c r="F96" s="219" t="s">
        <v>1131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133</v>
      </c>
      <c r="AU96" s="18" t="s">
        <v>80</v>
      </c>
    </row>
    <row r="97" s="2" customFormat="1" ht="24.15" customHeight="1">
      <c r="A97" s="39"/>
      <c r="B97" s="40"/>
      <c r="C97" s="205" t="s">
        <v>164</v>
      </c>
      <c r="D97" s="205" t="s">
        <v>126</v>
      </c>
      <c r="E97" s="206" t="s">
        <v>931</v>
      </c>
      <c r="F97" s="207" t="s">
        <v>1132</v>
      </c>
      <c r="G97" s="208" t="s">
        <v>916</v>
      </c>
      <c r="H97" s="209">
        <v>1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149</v>
      </c>
      <c r="AT97" s="216" t="s">
        <v>126</v>
      </c>
      <c r="AU97" s="216" t="s">
        <v>80</v>
      </c>
      <c r="AY97" s="18" t="s">
        <v>123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149</v>
      </c>
      <c r="BM97" s="216" t="s">
        <v>258</v>
      </c>
    </row>
    <row r="98" s="2" customFormat="1">
      <c r="A98" s="39"/>
      <c r="B98" s="40"/>
      <c r="C98" s="41"/>
      <c r="D98" s="218" t="s">
        <v>133</v>
      </c>
      <c r="E98" s="41"/>
      <c r="F98" s="219" t="s">
        <v>1132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133</v>
      </c>
      <c r="AU98" s="18" t="s">
        <v>80</v>
      </c>
    </row>
    <row r="99" s="2" customFormat="1" ht="24.15" customHeight="1">
      <c r="A99" s="39"/>
      <c r="B99" s="40"/>
      <c r="C99" s="205" t="s">
        <v>169</v>
      </c>
      <c r="D99" s="205" t="s">
        <v>126</v>
      </c>
      <c r="E99" s="206" t="s">
        <v>934</v>
      </c>
      <c r="F99" s="207" t="s">
        <v>1133</v>
      </c>
      <c r="G99" s="208" t="s">
        <v>916</v>
      </c>
      <c r="H99" s="209">
        <v>1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149</v>
      </c>
      <c r="AT99" s="216" t="s">
        <v>126</v>
      </c>
      <c r="AU99" s="216" t="s">
        <v>80</v>
      </c>
      <c r="AY99" s="18" t="s">
        <v>123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149</v>
      </c>
      <c r="BM99" s="216" t="s">
        <v>274</v>
      </c>
    </row>
    <row r="100" s="2" customFormat="1">
      <c r="A100" s="39"/>
      <c r="B100" s="40"/>
      <c r="C100" s="41"/>
      <c r="D100" s="218" t="s">
        <v>133</v>
      </c>
      <c r="E100" s="41"/>
      <c r="F100" s="219" t="s">
        <v>1133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133</v>
      </c>
      <c r="AU100" s="18" t="s">
        <v>80</v>
      </c>
    </row>
    <row r="101" s="2" customFormat="1" ht="16.5" customHeight="1">
      <c r="A101" s="39"/>
      <c r="B101" s="40"/>
      <c r="C101" s="205" t="s">
        <v>231</v>
      </c>
      <c r="D101" s="205" t="s">
        <v>126</v>
      </c>
      <c r="E101" s="206" t="s">
        <v>937</v>
      </c>
      <c r="F101" s="207" t="s">
        <v>1134</v>
      </c>
      <c r="G101" s="208" t="s">
        <v>916</v>
      </c>
      <c r="H101" s="209">
        <v>1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149</v>
      </c>
      <c r="AT101" s="216" t="s">
        <v>126</v>
      </c>
      <c r="AU101" s="216" t="s">
        <v>80</v>
      </c>
      <c r="AY101" s="18" t="s">
        <v>123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149</v>
      </c>
      <c r="BM101" s="216" t="s">
        <v>288</v>
      </c>
    </row>
    <row r="102" s="2" customFormat="1">
      <c r="A102" s="39"/>
      <c r="B102" s="40"/>
      <c r="C102" s="41"/>
      <c r="D102" s="218" t="s">
        <v>133</v>
      </c>
      <c r="E102" s="41"/>
      <c r="F102" s="219" t="s">
        <v>1134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133</v>
      </c>
      <c r="AU102" s="18" t="s">
        <v>80</v>
      </c>
    </row>
    <row r="103" s="2" customFormat="1" ht="16.5" customHeight="1">
      <c r="A103" s="39"/>
      <c r="B103" s="40"/>
      <c r="C103" s="205" t="s">
        <v>238</v>
      </c>
      <c r="D103" s="205" t="s">
        <v>126</v>
      </c>
      <c r="E103" s="206" t="s">
        <v>940</v>
      </c>
      <c r="F103" s="207" t="s">
        <v>1135</v>
      </c>
      <c r="G103" s="208" t="s">
        <v>423</v>
      </c>
      <c r="H103" s="209">
        <v>1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149</v>
      </c>
      <c r="AT103" s="216" t="s">
        <v>126</v>
      </c>
      <c r="AU103" s="216" t="s">
        <v>80</v>
      </c>
      <c r="AY103" s="18" t="s">
        <v>123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149</v>
      </c>
      <c r="BM103" s="216" t="s">
        <v>305</v>
      </c>
    </row>
    <row r="104" s="2" customFormat="1">
      <c r="A104" s="39"/>
      <c r="B104" s="40"/>
      <c r="C104" s="41"/>
      <c r="D104" s="218" t="s">
        <v>133</v>
      </c>
      <c r="E104" s="41"/>
      <c r="F104" s="219" t="s">
        <v>1135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133</v>
      </c>
      <c r="AU104" s="18" t="s">
        <v>80</v>
      </c>
    </row>
    <row r="105" s="2" customFormat="1" ht="24.15" customHeight="1">
      <c r="A105" s="39"/>
      <c r="B105" s="40"/>
      <c r="C105" s="205" t="s">
        <v>245</v>
      </c>
      <c r="D105" s="205" t="s">
        <v>126</v>
      </c>
      <c r="E105" s="206" t="s">
        <v>943</v>
      </c>
      <c r="F105" s="207" t="s">
        <v>1136</v>
      </c>
      <c r="G105" s="208" t="s">
        <v>1137</v>
      </c>
      <c r="H105" s="209">
        <v>180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149</v>
      </c>
      <c r="AT105" s="216" t="s">
        <v>126</v>
      </c>
      <c r="AU105" s="216" t="s">
        <v>80</v>
      </c>
      <c r="AY105" s="18" t="s">
        <v>123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149</v>
      </c>
      <c r="BM105" s="216" t="s">
        <v>321</v>
      </c>
    </row>
    <row r="106" s="2" customFormat="1">
      <c r="A106" s="39"/>
      <c r="B106" s="40"/>
      <c r="C106" s="41"/>
      <c r="D106" s="218" t="s">
        <v>133</v>
      </c>
      <c r="E106" s="41"/>
      <c r="F106" s="219" t="s">
        <v>1138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133</v>
      </c>
      <c r="AU106" s="18" t="s">
        <v>80</v>
      </c>
    </row>
    <row r="107" s="2" customFormat="1" ht="24.15" customHeight="1">
      <c r="A107" s="39"/>
      <c r="B107" s="40"/>
      <c r="C107" s="205" t="s">
        <v>251</v>
      </c>
      <c r="D107" s="205" t="s">
        <v>126</v>
      </c>
      <c r="E107" s="206" t="s">
        <v>945</v>
      </c>
      <c r="F107" s="207" t="s">
        <v>1139</v>
      </c>
      <c r="G107" s="208" t="s">
        <v>1137</v>
      </c>
      <c r="H107" s="209">
        <v>250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149</v>
      </c>
      <c r="AT107" s="216" t="s">
        <v>126</v>
      </c>
      <c r="AU107" s="216" t="s">
        <v>80</v>
      </c>
      <c r="AY107" s="18" t="s">
        <v>123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149</v>
      </c>
      <c r="BM107" s="216" t="s">
        <v>335</v>
      </c>
    </row>
    <row r="108" s="2" customFormat="1">
      <c r="A108" s="39"/>
      <c r="B108" s="40"/>
      <c r="C108" s="41"/>
      <c r="D108" s="218" t="s">
        <v>133</v>
      </c>
      <c r="E108" s="41"/>
      <c r="F108" s="219" t="s">
        <v>1139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133</v>
      </c>
      <c r="AU108" s="18" t="s">
        <v>80</v>
      </c>
    </row>
    <row r="109" s="2" customFormat="1" ht="24.15" customHeight="1">
      <c r="A109" s="39"/>
      <c r="B109" s="40"/>
      <c r="C109" s="205" t="s">
        <v>258</v>
      </c>
      <c r="D109" s="205" t="s">
        <v>126</v>
      </c>
      <c r="E109" s="206" t="s">
        <v>948</v>
      </c>
      <c r="F109" s="207" t="s">
        <v>1140</v>
      </c>
      <c r="G109" s="208" t="s">
        <v>1137</v>
      </c>
      <c r="H109" s="209">
        <v>500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149</v>
      </c>
      <c r="AT109" s="216" t="s">
        <v>126</v>
      </c>
      <c r="AU109" s="216" t="s">
        <v>80</v>
      </c>
      <c r="AY109" s="18" t="s">
        <v>123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149</v>
      </c>
      <c r="BM109" s="216" t="s">
        <v>351</v>
      </c>
    </row>
    <row r="110" s="2" customFormat="1">
      <c r="A110" s="39"/>
      <c r="B110" s="40"/>
      <c r="C110" s="41"/>
      <c r="D110" s="218" t="s">
        <v>133</v>
      </c>
      <c r="E110" s="41"/>
      <c r="F110" s="219" t="s">
        <v>1140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133</v>
      </c>
      <c r="AU110" s="18" t="s">
        <v>80</v>
      </c>
    </row>
    <row r="111" s="2" customFormat="1" ht="24.15" customHeight="1">
      <c r="A111" s="39"/>
      <c r="B111" s="40"/>
      <c r="C111" s="205" t="s">
        <v>267</v>
      </c>
      <c r="D111" s="205" t="s">
        <v>126</v>
      </c>
      <c r="E111" s="206" t="s">
        <v>951</v>
      </c>
      <c r="F111" s="207" t="s">
        <v>1141</v>
      </c>
      <c r="G111" s="208" t="s">
        <v>1137</v>
      </c>
      <c r="H111" s="209">
        <v>150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149</v>
      </c>
      <c r="AT111" s="216" t="s">
        <v>126</v>
      </c>
      <c r="AU111" s="216" t="s">
        <v>80</v>
      </c>
      <c r="AY111" s="18" t="s">
        <v>123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149</v>
      </c>
      <c r="BM111" s="216" t="s">
        <v>367</v>
      </c>
    </row>
    <row r="112" s="2" customFormat="1">
      <c r="A112" s="39"/>
      <c r="B112" s="40"/>
      <c r="C112" s="41"/>
      <c r="D112" s="218" t="s">
        <v>133</v>
      </c>
      <c r="E112" s="41"/>
      <c r="F112" s="219" t="s">
        <v>1141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133</v>
      </c>
      <c r="AU112" s="18" t="s">
        <v>80</v>
      </c>
    </row>
    <row r="113" s="2" customFormat="1" ht="16.5" customHeight="1">
      <c r="A113" s="39"/>
      <c r="B113" s="40"/>
      <c r="C113" s="205" t="s">
        <v>274</v>
      </c>
      <c r="D113" s="205" t="s">
        <v>126</v>
      </c>
      <c r="E113" s="206" t="s">
        <v>953</v>
      </c>
      <c r="F113" s="207" t="s">
        <v>1142</v>
      </c>
      <c r="G113" s="208" t="s">
        <v>916</v>
      </c>
      <c r="H113" s="209">
        <v>1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149</v>
      </c>
      <c r="AT113" s="216" t="s">
        <v>126</v>
      </c>
      <c r="AU113" s="216" t="s">
        <v>80</v>
      </c>
      <c r="AY113" s="18" t="s">
        <v>123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149</v>
      </c>
      <c r="BM113" s="216" t="s">
        <v>381</v>
      </c>
    </row>
    <row r="114" s="2" customFormat="1">
      <c r="A114" s="39"/>
      <c r="B114" s="40"/>
      <c r="C114" s="41"/>
      <c r="D114" s="218" t="s">
        <v>133</v>
      </c>
      <c r="E114" s="41"/>
      <c r="F114" s="219" t="s">
        <v>1142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133</v>
      </c>
      <c r="AU114" s="18" t="s">
        <v>80</v>
      </c>
    </row>
    <row r="115" s="2" customFormat="1" ht="16.5" customHeight="1">
      <c r="A115" s="39"/>
      <c r="B115" s="40"/>
      <c r="C115" s="205" t="s">
        <v>8</v>
      </c>
      <c r="D115" s="205" t="s">
        <v>126</v>
      </c>
      <c r="E115" s="206" t="s">
        <v>955</v>
      </c>
      <c r="F115" s="207" t="s">
        <v>1143</v>
      </c>
      <c r="G115" s="208" t="s">
        <v>916</v>
      </c>
      <c r="H115" s="209">
        <v>1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149</v>
      </c>
      <c r="AT115" s="216" t="s">
        <v>126</v>
      </c>
      <c r="AU115" s="216" t="s">
        <v>80</v>
      </c>
      <c r="AY115" s="18" t="s">
        <v>123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149</v>
      </c>
      <c r="BM115" s="216" t="s">
        <v>398</v>
      </c>
    </row>
    <row r="116" s="2" customFormat="1">
      <c r="A116" s="39"/>
      <c r="B116" s="40"/>
      <c r="C116" s="41"/>
      <c r="D116" s="218" t="s">
        <v>133</v>
      </c>
      <c r="E116" s="41"/>
      <c r="F116" s="219" t="s">
        <v>1143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133</v>
      </c>
      <c r="AU116" s="18" t="s">
        <v>80</v>
      </c>
    </row>
    <row r="117" s="12" customFormat="1" ht="25.92" customHeight="1">
      <c r="A117" s="12"/>
      <c r="B117" s="189"/>
      <c r="C117" s="190"/>
      <c r="D117" s="191" t="s">
        <v>71</v>
      </c>
      <c r="E117" s="192" t="s">
        <v>1144</v>
      </c>
      <c r="F117" s="192" t="s">
        <v>1145</v>
      </c>
      <c r="G117" s="190"/>
      <c r="H117" s="190"/>
      <c r="I117" s="193"/>
      <c r="J117" s="194">
        <f>BK117</f>
        <v>0</v>
      </c>
      <c r="K117" s="190"/>
      <c r="L117" s="195"/>
      <c r="M117" s="196"/>
      <c r="N117" s="197"/>
      <c r="O117" s="197"/>
      <c r="P117" s="198">
        <f>SUM(P118:P123)</f>
        <v>0</v>
      </c>
      <c r="Q117" s="197"/>
      <c r="R117" s="198">
        <f>SUM(R118:R123)</f>
        <v>0</v>
      </c>
      <c r="S117" s="197"/>
      <c r="T117" s="199">
        <f>SUM(T118:T123)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80</v>
      </c>
      <c r="AT117" s="201" t="s">
        <v>71</v>
      </c>
      <c r="AU117" s="201" t="s">
        <v>72</v>
      </c>
      <c r="AY117" s="200" t="s">
        <v>123</v>
      </c>
      <c r="BK117" s="202">
        <f>SUM(BK118:BK123)</f>
        <v>0</v>
      </c>
    </row>
    <row r="118" s="2" customFormat="1" ht="16.5" customHeight="1">
      <c r="A118" s="39"/>
      <c r="B118" s="40"/>
      <c r="C118" s="205" t="s">
        <v>288</v>
      </c>
      <c r="D118" s="205" t="s">
        <v>126</v>
      </c>
      <c r="E118" s="206" t="s">
        <v>1146</v>
      </c>
      <c r="F118" s="207" t="s">
        <v>1147</v>
      </c>
      <c r="G118" s="208" t="s">
        <v>916</v>
      </c>
      <c r="H118" s="209">
        <v>2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149</v>
      </c>
      <c r="AT118" s="216" t="s">
        <v>126</v>
      </c>
      <c r="AU118" s="216" t="s">
        <v>80</v>
      </c>
      <c r="AY118" s="18" t="s">
        <v>123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149</v>
      </c>
      <c r="BM118" s="216" t="s">
        <v>413</v>
      </c>
    </row>
    <row r="119" s="2" customFormat="1">
      <c r="A119" s="39"/>
      <c r="B119" s="40"/>
      <c r="C119" s="41"/>
      <c r="D119" s="218" t="s">
        <v>133</v>
      </c>
      <c r="E119" s="41"/>
      <c r="F119" s="219" t="s">
        <v>1147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133</v>
      </c>
      <c r="AU119" s="18" t="s">
        <v>80</v>
      </c>
    </row>
    <row r="120" s="2" customFormat="1" ht="16.5" customHeight="1">
      <c r="A120" s="39"/>
      <c r="B120" s="40"/>
      <c r="C120" s="205" t="s">
        <v>295</v>
      </c>
      <c r="D120" s="205" t="s">
        <v>126</v>
      </c>
      <c r="E120" s="206" t="s">
        <v>959</v>
      </c>
      <c r="F120" s="207" t="s">
        <v>1148</v>
      </c>
      <c r="G120" s="208" t="s">
        <v>261</v>
      </c>
      <c r="H120" s="209">
        <v>650</v>
      </c>
      <c r="I120" s="210"/>
      <c r="J120" s="211">
        <f>ROUND(I120*H120,2)</f>
        <v>0</v>
      </c>
      <c r="K120" s="207" t="s">
        <v>19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149</v>
      </c>
      <c r="AT120" s="216" t="s">
        <v>126</v>
      </c>
      <c r="AU120" s="216" t="s">
        <v>80</v>
      </c>
      <c r="AY120" s="18" t="s">
        <v>123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149</v>
      </c>
      <c r="BM120" s="216" t="s">
        <v>428</v>
      </c>
    </row>
    <row r="121" s="2" customFormat="1">
      <c r="A121" s="39"/>
      <c r="B121" s="40"/>
      <c r="C121" s="41"/>
      <c r="D121" s="218" t="s">
        <v>133</v>
      </c>
      <c r="E121" s="41"/>
      <c r="F121" s="219" t="s">
        <v>1149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133</v>
      </c>
      <c r="AU121" s="18" t="s">
        <v>80</v>
      </c>
    </row>
    <row r="122" s="2" customFormat="1" ht="16.5" customHeight="1">
      <c r="A122" s="39"/>
      <c r="B122" s="40"/>
      <c r="C122" s="205" t="s">
        <v>305</v>
      </c>
      <c r="D122" s="205" t="s">
        <v>126</v>
      </c>
      <c r="E122" s="206" t="s">
        <v>1150</v>
      </c>
      <c r="F122" s="207" t="s">
        <v>1151</v>
      </c>
      <c r="G122" s="208" t="s">
        <v>261</v>
      </c>
      <c r="H122" s="209">
        <v>250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149</v>
      </c>
      <c r="AT122" s="216" t="s">
        <v>126</v>
      </c>
      <c r="AU122" s="216" t="s">
        <v>80</v>
      </c>
      <c r="AY122" s="18" t="s">
        <v>123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149</v>
      </c>
      <c r="BM122" s="216" t="s">
        <v>443</v>
      </c>
    </row>
    <row r="123" s="2" customFormat="1">
      <c r="A123" s="39"/>
      <c r="B123" s="40"/>
      <c r="C123" s="41"/>
      <c r="D123" s="218" t="s">
        <v>133</v>
      </c>
      <c r="E123" s="41"/>
      <c r="F123" s="219" t="s">
        <v>1151</v>
      </c>
      <c r="G123" s="41"/>
      <c r="H123" s="41"/>
      <c r="I123" s="220"/>
      <c r="J123" s="41"/>
      <c r="K123" s="41"/>
      <c r="L123" s="45"/>
      <c r="M123" s="257"/>
      <c r="N123" s="258"/>
      <c r="O123" s="259"/>
      <c r="P123" s="259"/>
      <c r="Q123" s="259"/>
      <c r="R123" s="259"/>
      <c r="S123" s="259"/>
      <c r="T123" s="260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133</v>
      </c>
      <c r="AU123" s="18" t="s">
        <v>80</v>
      </c>
    </row>
    <row r="124" s="2" customFormat="1" ht="6.96" customHeight="1">
      <c r="A124" s="39"/>
      <c r="B124" s="60"/>
      <c r="C124" s="61"/>
      <c r="D124" s="61"/>
      <c r="E124" s="61"/>
      <c r="F124" s="61"/>
      <c r="G124" s="61"/>
      <c r="H124" s="61"/>
      <c r="I124" s="61"/>
      <c r="J124" s="61"/>
      <c r="K124" s="61"/>
      <c r="L124" s="45"/>
      <c r="M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</sheetData>
  <sheetProtection sheet="1" autoFilter="0" formatColumns="0" formatRows="0" objects="1" scenarios="1" spinCount="100000" saltValue="J/SQGnSVhVx4mn71Y9aOO2px3gvDRgoVJbd6emYJlzbJmUWeJN4QFdmkQj6qsYrZE2BCEo26fcgSH8uuS9uYoQ==" hashValue="gVNibbyxLzckZz4CBXZomCZVP5nS+l3VXLMX/q+A9abYIg45Db0ZbXbLcBclBQ0qhmVD1ZwjBRz6OIjlJEAQiA==" algorithmName="SHA-512" password="CC35"/>
  <autoFilter ref="C80:K12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95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ROZŠÍŘENÍ PARKOVACÍCH PLOCH V AREÁLU NEMOCNICE VE FRÝDKU-MÍSTKU - LOKALITA 1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1152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19. 1. 2022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Nemocnice ve Frýdku - Místku, p.o.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Forsing projekt s.r.o.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Jindřich Jansa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ROUND((SUM(BE92:BE288)),  2)</f>
        <v>0</v>
      </c>
      <c r="G33" s="39"/>
      <c r="H33" s="39"/>
      <c r="I33" s="149">
        <v>0.20999999999999999</v>
      </c>
      <c r="J33" s="148">
        <f>ROUND(((SUM(BE92:BE288))*I33),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ROUND((SUM(BF92:BF288)),  2)</f>
        <v>0</v>
      </c>
      <c r="G34" s="39"/>
      <c r="H34" s="39"/>
      <c r="I34" s="149">
        <v>0.14999999999999999</v>
      </c>
      <c r="J34" s="148">
        <f>ROUND(((SUM(BF92:BF288))*I34),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ROUND((SUM(BG92:BG288)),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ROUND((SUM(BH92:BH288)),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ROUND((SUM(BI92:BI288)),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98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ROZŠÍŘENÍ PARKOVACÍCH PLOCH V AREÁLU NEMOCNICE VE FRÝDKU-MÍSTKU - LOKALITA 1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004 - Dešťová kanalizace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19. 1. 2022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ve Frýdku - Místku, p.o.</v>
      </c>
      <c r="G54" s="41"/>
      <c r="H54" s="41"/>
      <c r="I54" s="33" t="s">
        <v>31</v>
      </c>
      <c r="J54" s="37" t="str">
        <f>E21</f>
        <v>Forsing projekt s.r.o.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Jindřich Jansa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99</v>
      </c>
      <c r="D57" s="163"/>
      <c r="E57" s="163"/>
      <c r="F57" s="163"/>
      <c r="G57" s="163"/>
      <c r="H57" s="163"/>
      <c r="I57" s="163"/>
      <c r="J57" s="164" t="s">
        <v>100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101</v>
      </c>
    </row>
    <row r="60" s="9" customFormat="1" ht="24.96" customHeight="1">
      <c r="A60" s="9"/>
      <c r="B60" s="166"/>
      <c r="C60" s="167"/>
      <c r="D60" s="168" t="s">
        <v>1153</v>
      </c>
      <c r="E60" s="169"/>
      <c r="F60" s="169"/>
      <c r="G60" s="169"/>
      <c r="H60" s="169"/>
      <c r="I60" s="169"/>
      <c r="J60" s="170">
        <f>J93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1154</v>
      </c>
      <c r="E61" s="169"/>
      <c r="F61" s="169"/>
      <c r="G61" s="169"/>
      <c r="H61" s="169"/>
      <c r="I61" s="169"/>
      <c r="J61" s="170">
        <f>J120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1155</v>
      </c>
      <c r="E62" s="169"/>
      <c r="F62" s="169"/>
      <c r="G62" s="169"/>
      <c r="H62" s="169"/>
      <c r="I62" s="169"/>
      <c r="J62" s="170">
        <f>J131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6"/>
      <c r="C63" s="167"/>
      <c r="D63" s="168" t="s">
        <v>1156</v>
      </c>
      <c r="E63" s="169"/>
      <c r="F63" s="169"/>
      <c r="G63" s="169"/>
      <c r="H63" s="169"/>
      <c r="I63" s="169"/>
      <c r="J63" s="170">
        <f>J141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6"/>
      <c r="C64" s="167"/>
      <c r="D64" s="168" t="s">
        <v>1157</v>
      </c>
      <c r="E64" s="169"/>
      <c r="F64" s="169"/>
      <c r="G64" s="169"/>
      <c r="H64" s="169"/>
      <c r="I64" s="169"/>
      <c r="J64" s="170">
        <f>J172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6"/>
      <c r="C65" s="167"/>
      <c r="D65" s="168" t="s">
        <v>1158</v>
      </c>
      <c r="E65" s="169"/>
      <c r="F65" s="169"/>
      <c r="G65" s="169"/>
      <c r="H65" s="169"/>
      <c r="I65" s="169"/>
      <c r="J65" s="170">
        <f>J180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6"/>
      <c r="C66" s="167"/>
      <c r="D66" s="168" t="s">
        <v>1159</v>
      </c>
      <c r="E66" s="169"/>
      <c r="F66" s="169"/>
      <c r="G66" s="169"/>
      <c r="H66" s="169"/>
      <c r="I66" s="169"/>
      <c r="J66" s="170">
        <f>J192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6"/>
      <c r="C67" s="167"/>
      <c r="D67" s="168" t="s">
        <v>1160</v>
      </c>
      <c r="E67" s="169"/>
      <c r="F67" s="169"/>
      <c r="G67" s="169"/>
      <c r="H67" s="169"/>
      <c r="I67" s="169"/>
      <c r="J67" s="170">
        <f>J213</f>
        <v>0</v>
      </c>
      <c r="K67" s="167"/>
      <c r="L67" s="171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6"/>
      <c r="C68" s="167"/>
      <c r="D68" s="168" t="s">
        <v>1161</v>
      </c>
      <c r="E68" s="169"/>
      <c r="F68" s="169"/>
      <c r="G68" s="169"/>
      <c r="H68" s="169"/>
      <c r="I68" s="169"/>
      <c r="J68" s="170">
        <f>J220</f>
        <v>0</v>
      </c>
      <c r="K68" s="167"/>
      <c r="L68" s="171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66"/>
      <c r="C69" s="167"/>
      <c r="D69" s="168" t="s">
        <v>1162</v>
      </c>
      <c r="E69" s="169"/>
      <c r="F69" s="169"/>
      <c r="G69" s="169"/>
      <c r="H69" s="169"/>
      <c r="I69" s="169"/>
      <c r="J69" s="170">
        <f>J233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66"/>
      <c r="C70" s="167"/>
      <c r="D70" s="168" t="s">
        <v>1163</v>
      </c>
      <c r="E70" s="169"/>
      <c r="F70" s="169"/>
      <c r="G70" s="169"/>
      <c r="H70" s="169"/>
      <c r="I70" s="169"/>
      <c r="J70" s="170">
        <f>J262</f>
        <v>0</v>
      </c>
      <c r="K70" s="167"/>
      <c r="L70" s="17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66"/>
      <c r="C71" s="167"/>
      <c r="D71" s="168" t="s">
        <v>1164</v>
      </c>
      <c r="E71" s="169"/>
      <c r="F71" s="169"/>
      <c r="G71" s="169"/>
      <c r="H71" s="169"/>
      <c r="I71" s="169"/>
      <c r="J71" s="170">
        <f>J265</f>
        <v>0</v>
      </c>
      <c r="K71" s="167"/>
      <c r="L71" s="17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66"/>
      <c r="C72" s="167"/>
      <c r="D72" s="168" t="s">
        <v>1165</v>
      </c>
      <c r="E72" s="169"/>
      <c r="F72" s="169"/>
      <c r="G72" s="169"/>
      <c r="H72" s="169"/>
      <c r="I72" s="169"/>
      <c r="J72" s="170">
        <f>J268</f>
        <v>0</v>
      </c>
      <c r="K72" s="167"/>
      <c r="L72" s="171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107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1" t="str">
        <f>E7</f>
        <v>ROZŠÍŘENÍ PARKOVACÍCH PLOCH V AREÁLU NEMOCNICE VE FRÝDKU-MÍSTKU - LOKALITA 1</v>
      </c>
      <c r="F82" s="33"/>
      <c r="G82" s="33"/>
      <c r="H82" s="33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96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004 - Dešťová kanalizace</v>
      </c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 xml:space="preserve"> </v>
      </c>
      <c r="G86" s="41"/>
      <c r="H86" s="41"/>
      <c r="I86" s="33" t="s">
        <v>23</v>
      </c>
      <c r="J86" s="73" t="str">
        <f>IF(J12="","",J12)</f>
        <v>19. 1. 2022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E15</f>
        <v>Nemocnice ve Frýdku - Místku, p.o.</v>
      </c>
      <c r="G88" s="41"/>
      <c r="H88" s="41"/>
      <c r="I88" s="33" t="s">
        <v>31</v>
      </c>
      <c r="J88" s="37" t="str">
        <f>E21</f>
        <v>Forsing projekt s.r.o.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IF(E18="","",E18)</f>
        <v>Vyplň údaj</v>
      </c>
      <c r="G89" s="41"/>
      <c r="H89" s="41"/>
      <c r="I89" s="33" t="s">
        <v>34</v>
      </c>
      <c r="J89" s="37" t="str">
        <f>E24</f>
        <v>Jindřich Jansa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8"/>
      <c r="B91" s="179"/>
      <c r="C91" s="180" t="s">
        <v>108</v>
      </c>
      <c r="D91" s="181" t="s">
        <v>57</v>
      </c>
      <c r="E91" s="181" t="s">
        <v>53</v>
      </c>
      <c r="F91" s="181" t="s">
        <v>54</v>
      </c>
      <c r="G91" s="181" t="s">
        <v>109</v>
      </c>
      <c r="H91" s="181" t="s">
        <v>110</v>
      </c>
      <c r="I91" s="181" t="s">
        <v>111</v>
      </c>
      <c r="J91" s="181" t="s">
        <v>100</v>
      </c>
      <c r="K91" s="182" t="s">
        <v>112</v>
      </c>
      <c r="L91" s="183"/>
      <c r="M91" s="93" t="s">
        <v>19</v>
      </c>
      <c r="N91" s="94" t="s">
        <v>42</v>
      </c>
      <c r="O91" s="94" t="s">
        <v>113</v>
      </c>
      <c r="P91" s="94" t="s">
        <v>114</v>
      </c>
      <c r="Q91" s="94" t="s">
        <v>115</v>
      </c>
      <c r="R91" s="94" t="s">
        <v>116</v>
      </c>
      <c r="S91" s="94" t="s">
        <v>117</v>
      </c>
      <c r="T91" s="95" t="s">
        <v>118</v>
      </c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="2" customFormat="1" ht="22.8" customHeight="1">
      <c r="A92" s="39"/>
      <c r="B92" s="40"/>
      <c r="C92" s="100" t="s">
        <v>119</v>
      </c>
      <c r="D92" s="41"/>
      <c r="E92" s="41"/>
      <c r="F92" s="41"/>
      <c r="G92" s="41"/>
      <c r="H92" s="41"/>
      <c r="I92" s="41"/>
      <c r="J92" s="184">
        <f>BK92</f>
        <v>0</v>
      </c>
      <c r="K92" s="41"/>
      <c r="L92" s="45"/>
      <c r="M92" s="96"/>
      <c r="N92" s="185"/>
      <c r="O92" s="97"/>
      <c r="P92" s="186">
        <f>P93+P120+P131+P141+P172+P180+P192+P213+P220+P233+P262+P265+P268</f>
        <v>0</v>
      </c>
      <c r="Q92" s="97"/>
      <c r="R92" s="186">
        <f>R93+R120+R131+R141+R172+R180+R192+R213+R220+R233+R262+R265+R268</f>
        <v>0</v>
      </c>
      <c r="S92" s="97"/>
      <c r="T92" s="187">
        <f>T93+T120+T131+T141+T172+T180+T192+T213+T220+T233+T262+T265+T268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101</v>
      </c>
      <c r="BK92" s="188">
        <f>BK93+BK120+BK131+BK141+BK172+BK180+BK192+BK213+BK220+BK233+BK262+BK265+BK268</f>
        <v>0</v>
      </c>
    </row>
    <row r="93" s="12" customFormat="1" ht="25.92" customHeight="1">
      <c r="A93" s="12"/>
      <c r="B93" s="189"/>
      <c r="C93" s="190"/>
      <c r="D93" s="191" t="s">
        <v>71</v>
      </c>
      <c r="E93" s="192" t="s">
        <v>267</v>
      </c>
      <c r="F93" s="192" t="s">
        <v>1166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SUM(P94:P119)</f>
        <v>0</v>
      </c>
      <c r="Q93" s="197"/>
      <c r="R93" s="198">
        <f>SUM(R94:R119)</f>
        <v>0</v>
      </c>
      <c r="S93" s="197"/>
      <c r="T93" s="199">
        <f>SUM(T94:T119)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80</v>
      </c>
      <c r="AT93" s="201" t="s">
        <v>71</v>
      </c>
      <c r="AU93" s="201" t="s">
        <v>72</v>
      </c>
      <c r="AY93" s="200" t="s">
        <v>123</v>
      </c>
      <c r="BK93" s="202">
        <f>SUM(BK94:BK119)</f>
        <v>0</v>
      </c>
    </row>
    <row r="94" s="2" customFormat="1" ht="16.5" customHeight="1">
      <c r="A94" s="39"/>
      <c r="B94" s="40"/>
      <c r="C94" s="205" t="s">
        <v>80</v>
      </c>
      <c r="D94" s="205" t="s">
        <v>126</v>
      </c>
      <c r="E94" s="206" t="s">
        <v>1167</v>
      </c>
      <c r="F94" s="207" t="s">
        <v>1168</v>
      </c>
      <c r="G94" s="208" t="s">
        <v>283</v>
      </c>
      <c r="H94" s="209">
        <v>83.855000000000004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149</v>
      </c>
      <c r="AT94" s="216" t="s">
        <v>126</v>
      </c>
      <c r="AU94" s="216" t="s">
        <v>80</v>
      </c>
      <c r="AY94" s="18" t="s">
        <v>123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149</v>
      </c>
      <c r="BM94" s="216" t="s">
        <v>82</v>
      </c>
    </row>
    <row r="95" s="2" customFormat="1">
      <c r="A95" s="39"/>
      <c r="B95" s="40"/>
      <c r="C95" s="41"/>
      <c r="D95" s="218" t="s">
        <v>133</v>
      </c>
      <c r="E95" s="41"/>
      <c r="F95" s="219" t="s">
        <v>1168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133</v>
      </c>
      <c r="AU95" s="18" t="s">
        <v>80</v>
      </c>
    </row>
    <row r="96" s="14" customFormat="1">
      <c r="A96" s="14"/>
      <c r="B96" s="235"/>
      <c r="C96" s="236"/>
      <c r="D96" s="218" t="s">
        <v>146</v>
      </c>
      <c r="E96" s="237" t="s">
        <v>19</v>
      </c>
      <c r="F96" s="238" t="s">
        <v>1169</v>
      </c>
      <c r="G96" s="236"/>
      <c r="H96" s="239">
        <v>2.1600000000000001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146</v>
      </c>
      <c r="AU96" s="245" t="s">
        <v>80</v>
      </c>
      <c r="AV96" s="14" t="s">
        <v>82</v>
      </c>
      <c r="AW96" s="14" t="s">
        <v>33</v>
      </c>
      <c r="AX96" s="14" t="s">
        <v>72</v>
      </c>
      <c r="AY96" s="245" t="s">
        <v>123</v>
      </c>
    </row>
    <row r="97" s="14" customFormat="1">
      <c r="A97" s="14"/>
      <c r="B97" s="235"/>
      <c r="C97" s="236"/>
      <c r="D97" s="218" t="s">
        <v>146</v>
      </c>
      <c r="E97" s="237" t="s">
        <v>19</v>
      </c>
      <c r="F97" s="238" t="s">
        <v>1170</v>
      </c>
      <c r="G97" s="236"/>
      <c r="H97" s="239">
        <v>8.4779999999999998</v>
      </c>
      <c r="I97" s="240"/>
      <c r="J97" s="236"/>
      <c r="K97" s="236"/>
      <c r="L97" s="241"/>
      <c r="M97" s="242"/>
      <c r="N97" s="243"/>
      <c r="O97" s="243"/>
      <c r="P97" s="243"/>
      <c r="Q97" s="243"/>
      <c r="R97" s="243"/>
      <c r="S97" s="243"/>
      <c r="T97" s="24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5" t="s">
        <v>146</v>
      </c>
      <c r="AU97" s="245" t="s">
        <v>80</v>
      </c>
      <c r="AV97" s="14" t="s">
        <v>82</v>
      </c>
      <c r="AW97" s="14" t="s">
        <v>33</v>
      </c>
      <c r="AX97" s="14" t="s">
        <v>72</v>
      </c>
      <c r="AY97" s="245" t="s">
        <v>123</v>
      </c>
    </row>
    <row r="98" s="14" customFormat="1">
      <c r="A98" s="14"/>
      <c r="B98" s="235"/>
      <c r="C98" s="236"/>
      <c r="D98" s="218" t="s">
        <v>146</v>
      </c>
      <c r="E98" s="237" t="s">
        <v>19</v>
      </c>
      <c r="F98" s="238" t="s">
        <v>1171</v>
      </c>
      <c r="G98" s="236"/>
      <c r="H98" s="239">
        <v>7.9269999999999996</v>
      </c>
      <c r="I98" s="240"/>
      <c r="J98" s="236"/>
      <c r="K98" s="236"/>
      <c r="L98" s="241"/>
      <c r="M98" s="242"/>
      <c r="N98" s="243"/>
      <c r="O98" s="243"/>
      <c r="P98" s="243"/>
      <c r="Q98" s="243"/>
      <c r="R98" s="243"/>
      <c r="S98" s="243"/>
      <c r="T98" s="24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5" t="s">
        <v>146</v>
      </c>
      <c r="AU98" s="245" t="s">
        <v>80</v>
      </c>
      <c r="AV98" s="14" t="s">
        <v>82</v>
      </c>
      <c r="AW98" s="14" t="s">
        <v>33</v>
      </c>
      <c r="AX98" s="14" t="s">
        <v>72</v>
      </c>
      <c r="AY98" s="245" t="s">
        <v>123</v>
      </c>
    </row>
    <row r="99" s="14" customFormat="1">
      <c r="A99" s="14"/>
      <c r="B99" s="235"/>
      <c r="C99" s="236"/>
      <c r="D99" s="218" t="s">
        <v>146</v>
      </c>
      <c r="E99" s="237" t="s">
        <v>19</v>
      </c>
      <c r="F99" s="238" t="s">
        <v>1172</v>
      </c>
      <c r="G99" s="236"/>
      <c r="H99" s="239">
        <v>13.781000000000001</v>
      </c>
      <c r="I99" s="240"/>
      <c r="J99" s="236"/>
      <c r="K99" s="236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146</v>
      </c>
      <c r="AU99" s="245" t="s">
        <v>80</v>
      </c>
      <c r="AV99" s="14" t="s">
        <v>82</v>
      </c>
      <c r="AW99" s="14" t="s">
        <v>33</v>
      </c>
      <c r="AX99" s="14" t="s">
        <v>72</v>
      </c>
      <c r="AY99" s="245" t="s">
        <v>123</v>
      </c>
    </row>
    <row r="100" s="14" customFormat="1">
      <c r="A100" s="14"/>
      <c r="B100" s="235"/>
      <c r="C100" s="236"/>
      <c r="D100" s="218" t="s">
        <v>146</v>
      </c>
      <c r="E100" s="237" t="s">
        <v>19</v>
      </c>
      <c r="F100" s="238" t="s">
        <v>1173</v>
      </c>
      <c r="G100" s="236"/>
      <c r="H100" s="239">
        <v>1.728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146</v>
      </c>
      <c r="AU100" s="245" t="s">
        <v>80</v>
      </c>
      <c r="AV100" s="14" t="s">
        <v>82</v>
      </c>
      <c r="AW100" s="14" t="s">
        <v>33</v>
      </c>
      <c r="AX100" s="14" t="s">
        <v>72</v>
      </c>
      <c r="AY100" s="245" t="s">
        <v>123</v>
      </c>
    </row>
    <row r="101" s="14" customFormat="1">
      <c r="A101" s="14"/>
      <c r="B101" s="235"/>
      <c r="C101" s="236"/>
      <c r="D101" s="218" t="s">
        <v>146</v>
      </c>
      <c r="E101" s="237" t="s">
        <v>19</v>
      </c>
      <c r="F101" s="238" t="s">
        <v>1174</v>
      </c>
      <c r="G101" s="236"/>
      <c r="H101" s="239">
        <v>16.300999999999998</v>
      </c>
      <c r="I101" s="240"/>
      <c r="J101" s="236"/>
      <c r="K101" s="236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146</v>
      </c>
      <c r="AU101" s="245" t="s">
        <v>80</v>
      </c>
      <c r="AV101" s="14" t="s">
        <v>82</v>
      </c>
      <c r="AW101" s="14" t="s">
        <v>33</v>
      </c>
      <c r="AX101" s="14" t="s">
        <v>72</v>
      </c>
      <c r="AY101" s="245" t="s">
        <v>123</v>
      </c>
    </row>
    <row r="102" s="14" customFormat="1">
      <c r="A102" s="14"/>
      <c r="B102" s="235"/>
      <c r="C102" s="236"/>
      <c r="D102" s="218" t="s">
        <v>146</v>
      </c>
      <c r="E102" s="237" t="s">
        <v>19</v>
      </c>
      <c r="F102" s="238" t="s">
        <v>1175</v>
      </c>
      <c r="G102" s="236"/>
      <c r="H102" s="239">
        <v>6.899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146</v>
      </c>
      <c r="AU102" s="245" t="s">
        <v>80</v>
      </c>
      <c r="AV102" s="14" t="s">
        <v>82</v>
      </c>
      <c r="AW102" s="14" t="s">
        <v>33</v>
      </c>
      <c r="AX102" s="14" t="s">
        <v>72</v>
      </c>
      <c r="AY102" s="245" t="s">
        <v>123</v>
      </c>
    </row>
    <row r="103" s="14" customFormat="1">
      <c r="A103" s="14"/>
      <c r="B103" s="235"/>
      <c r="C103" s="236"/>
      <c r="D103" s="218" t="s">
        <v>146</v>
      </c>
      <c r="E103" s="237" t="s">
        <v>19</v>
      </c>
      <c r="F103" s="238" t="s">
        <v>1176</v>
      </c>
      <c r="G103" s="236"/>
      <c r="H103" s="239">
        <v>4.5359999999999996</v>
      </c>
      <c r="I103" s="240"/>
      <c r="J103" s="236"/>
      <c r="K103" s="236"/>
      <c r="L103" s="241"/>
      <c r="M103" s="242"/>
      <c r="N103" s="243"/>
      <c r="O103" s="243"/>
      <c r="P103" s="243"/>
      <c r="Q103" s="243"/>
      <c r="R103" s="243"/>
      <c r="S103" s="243"/>
      <c r="T103" s="24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5" t="s">
        <v>146</v>
      </c>
      <c r="AU103" s="245" t="s">
        <v>80</v>
      </c>
      <c r="AV103" s="14" t="s">
        <v>82</v>
      </c>
      <c r="AW103" s="14" t="s">
        <v>33</v>
      </c>
      <c r="AX103" s="14" t="s">
        <v>72</v>
      </c>
      <c r="AY103" s="245" t="s">
        <v>123</v>
      </c>
    </row>
    <row r="104" s="14" customFormat="1">
      <c r="A104" s="14"/>
      <c r="B104" s="235"/>
      <c r="C104" s="236"/>
      <c r="D104" s="218" t="s">
        <v>146</v>
      </c>
      <c r="E104" s="237" t="s">
        <v>19</v>
      </c>
      <c r="F104" s="238" t="s">
        <v>1177</v>
      </c>
      <c r="G104" s="236"/>
      <c r="H104" s="239">
        <v>2.5979999999999999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146</v>
      </c>
      <c r="AU104" s="245" t="s">
        <v>80</v>
      </c>
      <c r="AV104" s="14" t="s">
        <v>82</v>
      </c>
      <c r="AW104" s="14" t="s">
        <v>33</v>
      </c>
      <c r="AX104" s="14" t="s">
        <v>72</v>
      </c>
      <c r="AY104" s="245" t="s">
        <v>123</v>
      </c>
    </row>
    <row r="105" s="14" customFormat="1">
      <c r="A105" s="14"/>
      <c r="B105" s="235"/>
      <c r="C105" s="236"/>
      <c r="D105" s="218" t="s">
        <v>146</v>
      </c>
      <c r="E105" s="237" t="s">
        <v>19</v>
      </c>
      <c r="F105" s="238" t="s">
        <v>1178</v>
      </c>
      <c r="G105" s="236"/>
      <c r="H105" s="239">
        <v>0.53800000000000003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146</v>
      </c>
      <c r="AU105" s="245" t="s">
        <v>80</v>
      </c>
      <c r="AV105" s="14" t="s">
        <v>82</v>
      </c>
      <c r="AW105" s="14" t="s">
        <v>33</v>
      </c>
      <c r="AX105" s="14" t="s">
        <v>72</v>
      </c>
      <c r="AY105" s="245" t="s">
        <v>123</v>
      </c>
    </row>
    <row r="106" s="14" customFormat="1">
      <c r="A106" s="14"/>
      <c r="B106" s="235"/>
      <c r="C106" s="236"/>
      <c r="D106" s="218" t="s">
        <v>146</v>
      </c>
      <c r="E106" s="237" t="s">
        <v>19</v>
      </c>
      <c r="F106" s="238" t="s">
        <v>1179</v>
      </c>
      <c r="G106" s="236"/>
      <c r="H106" s="239">
        <v>0.40799999999999997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146</v>
      </c>
      <c r="AU106" s="245" t="s">
        <v>80</v>
      </c>
      <c r="AV106" s="14" t="s">
        <v>82</v>
      </c>
      <c r="AW106" s="14" t="s">
        <v>33</v>
      </c>
      <c r="AX106" s="14" t="s">
        <v>72</v>
      </c>
      <c r="AY106" s="245" t="s">
        <v>123</v>
      </c>
    </row>
    <row r="107" s="14" customFormat="1">
      <c r="A107" s="14"/>
      <c r="B107" s="235"/>
      <c r="C107" s="236"/>
      <c r="D107" s="218" t="s">
        <v>146</v>
      </c>
      <c r="E107" s="237" t="s">
        <v>19</v>
      </c>
      <c r="F107" s="238" t="s">
        <v>1180</v>
      </c>
      <c r="G107" s="236"/>
      <c r="H107" s="239">
        <v>3.456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146</v>
      </c>
      <c r="AU107" s="245" t="s">
        <v>80</v>
      </c>
      <c r="AV107" s="14" t="s">
        <v>82</v>
      </c>
      <c r="AW107" s="14" t="s">
        <v>33</v>
      </c>
      <c r="AX107" s="14" t="s">
        <v>72</v>
      </c>
      <c r="AY107" s="245" t="s">
        <v>123</v>
      </c>
    </row>
    <row r="108" s="14" customFormat="1">
      <c r="A108" s="14"/>
      <c r="B108" s="235"/>
      <c r="C108" s="236"/>
      <c r="D108" s="218" t="s">
        <v>146</v>
      </c>
      <c r="E108" s="237" t="s">
        <v>19</v>
      </c>
      <c r="F108" s="238" t="s">
        <v>1181</v>
      </c>
      <c r="G108" s="236"/>
      <c r="H108" s="239">
        <v>0.86399999999999999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146</v>
      </c>
      <c r="AU108" s="245" t="s">
        <v>80</v>
      </c>
      <c r="AV108" s="14" t="s">
        <v>82</v>
      </c>
      <c r="AW108" s="14" t="s">
        <v>33</v>
      </c>
      <c r="AX108" s="14" t="s">
        <v>72</v>
      </c>
      <c r="AY108" s="245" t="s">
        <v>123</v>
      </c>
    </row>
    <row r="109" s="14" customFormat="1">
      <c r="A109" s="14"/>
      <c r="B109" s="235"/>
      <c r="C109" s="236"/>
      <c r="D109" s="218" t="s">
        <v>146</v>
      </c>
      <c r="E109" s="237" t="s">
        <v>19</v>
      </c>
      <c r="F109" s="238" t="s">
        <v>1182</v>
      </c>
      <c r="G109" s="236"/>
      <c r="H109" s="239">
        <v>2.9039999999999999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146</v>
      </c>
      <c r="AU109" s="245" t="s">
        <v>80</v>
      </c>
      <c r="AV109" s="14" t="s">
        <v>82</v>
      </c>
      <c r="AW109" s="14" t="s">
        <v>33</v>
      </c>
      <c r="AX109" s="14" t="s">
        <v>72</v>
      </c>
      <c r="AY109" s="245" t="s">
        <v>123</v>
      </c>
    </row>
    <row r="110" s="14" customFormat="1">
      <c r="A110" s="14"/>
      <c r="B110" s="235"/>
      <c r="C110" s="236"/>
      <c r="D110" s="218" t="s">
        <v>146</v>
      </c>
      <c r="E110" s="237" t="s">
        <v>19</v>
      </c>
      <c r="F110" s="238" t="s">
        <v>1183</v>
      </c>
      <c r="G110" s="236"/>
      <c r="H110" s="239">
        <v>11.276999999999999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146</v>
      </c>
      <c r="AU110" s="245" t="s">
        <v>80</v>
      </c>
      <c r="AV110" s="14" t="s">
        <v>82</v>
      </c>
      <c r="AW110" s="14" t="s">
        <v>33</v>
      </c>
      <c r="AX110" s="14" t="s">
        <v>72</v>
      </c>
      <c r="AY110" s="245" t="s">
        <v>123</v>
      </c>
    </row>
    <row r="111" s="15" customFormat="1">
      <c r="A111" s="15"/>
      <c r="B111" s="246"/>
      <c r="C111" s="247"/>
      <c r="D111" s="218" t="s">
        <v>146</v>
      </c>
      <c r="E111" s="248" t="s">
        <v>19</v>
      </c>
      <c r="F111" s="249" t="s">
        <v>148</v>
      </c>
      <c r="G111" s="247"/>
      <c r="H111" s="250">
        <v>83.855000000000004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6" t="s">
        <v>146</v>
      </c>
      <c r="AU111" s="256" t="s">
        <v>80</v>
      </c>
      <c r="AV111" s="15" t="s">
        <v>149</v>
      </c>
      <c r="AW111" s="15" t="s">
        <v>33</v>
      </c>
      <c r="AX111" s="15" t="s">
        <v>80</v>
      </c>
      <c r="AY111" s="256" t="s">
        <v>123</v>
      </c>
    </row>
    <row r="112" s="2" customFormat="1" ht="16.5" customHeight="1">
      <c r="A112" s="39"/>
      <c r="B112" s="40"/>
      <c r="C112" s="205" t="s">
        <v>82</v>
      </c>
      <c r="D112" s="205" t="s">
        <v>126</v>
      </c>
      <c r="E112" s="206" t="s">
        <v>1184</v>
      </c>
      <c r="F112" s="207" t="s">
        <v>1185</v>
      </c>
      <c r="G112" s="208" t="s">
        <v>283</v>
      </c>
      <c r="H112" s="209">
        <v>83.855000000000004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149</v>
      </c>
      <c r="AT112" s="216" t="s">
        <v>126</v>
      </c>
      <c r="AU112" s="216" t="s">
        <v>80</v>
      </c>
      <c r="AY112" s="18" t="s">
        <v>123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149</v>
      </c>
      <c r="BM112" s="216" t="s">
        <v>149</v>
      </c>
    </row>
    <row r="113" s="2" customFormat="1">
      <c r="A113" s="39"/>
      <c r="B113" s="40"/>
      <c r="C113" s="41"/>
      <c r="D113" s="218" t="s">
        <v>133</v>
      </c>
      <c r="E113" s="41"/>
      <c r="F113" s="219" t="s">
        <v>1185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133</v>
      </c>
      <c r="AU113" s="18" t="s">
        <v>80</v>
      </c>
    </row>
    <row r="114" s="2" customFormat="1" ht="16.5" customHeight="1">
      <c r="A114" s="39"/>
      <c r="B114" s="40"/>
      <c r="C114" s="205" t="s">
        <v>142</v>
      </c>
      <c r="D114" s="205" t="s">
        <v>126</v>
      </c>
      <c r="E114" s="206" t="s">
        <v>1186</v>
      </c>
      <c r="F114" s="207" t="s">
        <v>1187</v>
      </c>
      <c r="G114" s="208" t="s">
        <v>283</v>
      </c>
      <c r="H114" s="209">
        <v>38.665999999999997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149</v>
      </c>
      <c r="AT114" s="216" t="s">
        <v>126</v>
      </c>
      <c r="AU114" s="216" t="s">
        <v>80</v>
      </c>
      <c r="AY114" s="18" t="s">
        <v>123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149</v>
      </c>
      <c r="BM114" s="216" t="s">
        <v>164</v>
      </c>
    </row>
    <row r="115" s="2" customFormat="1">
      <c r="A115" s="39"/>
      <c r="B115" s="40"/>
      <c r="C115" s="41"/>
      <c r="D115" s="218" t="s">
        <v>133</v>
      </c>
      <c r="E115" s="41"/>
      <c r="F115" s="219" t="s">
        <v>1187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133</v>
      </c>
      <c r="AU115" s="18" t="s">
        <v>80</v>
      </c>
    </row>
    <row r="116" s="14" customFormat="1">
      <c r="A116" s="14"/>
      <c r="B116" s="235"/>
      <c r="C116" s="236"/>
      <c r="D116" s="218" t="s">
        <v>146</v>
      </c>
      <c r="E116" s="237" t="s">
        <v>19</v>
      </c>
      <c r="F116" s="238" t="s">
        <v>1188</v>
      </c>
      <c r="G116" s="236"/>
      <c r="H116" s="239">
        <v>38.665999999999997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146</v>
      </c>
      <c r="AU116" s="245" t="s">
        <v>80</v>
      </c>
      <c r="AV116" s="14" t="s">
        <v>82</v>
      </c>
      <c r="AW116" s="14" t="s">
        <v>33</v>
      </c>
      <c r="AX116" s="14" t="s">
        <v>72</v>
      </c>
      <c r="AY116" s="245" t="s">
        <v>123</v>
      </c>
    </row>
    <row r="117" s="15" customFormat="1">
      <c r="A117" s="15"/>
      <c r="B117" s="246"/>
      <c r="C117" s="247"/>
      <c r="D117" s="218" t="s">
        <v>146</v>
      </c>
      <c r="E117" s="248" t="s">
        <v>19</v>
      </c>
      <c r="F117" s="249" t="s">
        <v>148</v>
      </c>
      <c r="G117" s="247"/>
      <c r="H117" s="250">
        <v>38.665999999999997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6" t="s">
        <v>146</v>
      </c>
      <c r="AU117" s="256" t="s">
        <v>80</v>
      </c>
      <c r="AV117" s="15" t="s">
        <v>149</v>
      </c>
      <c r="AW117" s="15" t="s">
        <v>33</v>
      </c>
      <c r="AX117" s="15" t="s">
        <v>80</v>
      </c>
      <c r="AY117" s="256" t="s">
        <v>123</v>
      </c>
    </row>
    <row r="118" s="2" customFormat="1" ht="16.5" customHeight="1">
      <c r="A118" s="39"/>
      <c r="B118" s="40"/>
      <c r="C118" s="205" t="s">
        <v>149</v>
      </c>
      <c r="D118" s="205" t="s">
        <v>126</v>
      </c>
      <c r="E118" s="206" t="s">
        <v>1189</v>
      </c>
      <c r="F118" s="207" t="s">
        <v>1190</v>
      </c>
      <c r="G118" s="208" t="s">
        <v>283</v>
      </c>
      <c r="H118" s="209">
        <v>38.665999999999997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149</v>
      </c>
      <c r="AT118" s="216" t="s">
        <v>126</v>
      </c>
      <c r="AU118" s="216" t="s">
        <v>80</v>
      </c>
      <c r="AY118" s="18" t="s">
        <v>123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149</v>
      </c>
      <c r="BM118" s="216" t="s">
        <v>231</v>
      </c>
    </row>
    <row r="119" s="2" customFormat="1">
      <c r="A119" s="39"/>
      <c r="B119" s="40"/>
      <c r="C119" s="41"/>
      <c r="D119" s="218" t="s">
        <v>133</v>
      </c>
      <c r="E119" s="41"/>
      <c r="F119" s="219" t="s">
        <v>1190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133</v>
      </c>
      <c r="AU119" s="18" t="s">
        <v>80</v>
      </c>
    </row>
    <row r="120" s="12" customFormat="1" ht="25.92" customHeight="1">
      <c r="A120" s="12"/>
      <c r="B120" s="189"/>
      <c r="C120" s="190"/>
      <c r="D120" s="191" t="s">
        <v>71</v>
      </c>
      <c r="E120" s="192" t="s">
        <v>8</v>
      </c>
      <c r="F120" s="192" t="s">
        <v>1191</v>
      </c>
      <c r="G120" s="190"/>
      <c r="H120" s="190"/>
      <c r="I120" s="193"/>
      <c r="J120" s="194">
        <f>BK120</f>
        <v>0</v>
      </c>
      <c r="K120" s="190"/>
      <c r="L120" s="195"/>
      <c r="M120" s="196"/>
      <c r="N120" s="197"/>
      <c r="O120" s="197"/>
      <c r="P120" s="198">
        <f>SUM(P121:P130)</f>
        <v>0</v>
      </c>
      <c r="Q120" s="197"/>
      <c r="R120" s="198">
        <f>SUM(R121:R130)</f>
        <v>0</v>
      </c>
      <c r="S120" s="197"/>
      <c r="T120" s="199">
        <f>SUM(T121:T130)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80</v>
      </c>
      <c r="AT120" s="201" t="s">
        <v>71</v>
      </c>
      <c r="AU120" s="201" t="s">
        <v>72</v>
      </c>
      <c r="AY120" s="200" t="s">
        <v>123</v>
      </c>
      <c r="BK120" s="202">
        <f>SUM(BK121:BK130)</f>
        <v>0</v>
      </c>
    </row>
    <row r="121" s="2" customFormat="1" ht="16.5" customHeight="1">
      <c r="A121" s="39"/>
      <c r="B121" s="40"/>
      <c r="C121" s="205" t="s">
        <v>122</v>
      </c>
      <c r="D121" s="205" t="s">
        <v>126</v>
      </c>
      <c r="E121" s="206" t="s">
        <v>1192</v>
      </c>
      <c r="F121" s="207" t="s">
        <v>1193</v>
      </c>
      <c r="G121" s="208" t="s">
        <v>191</v>
      </c>
      <c r="H121" s="209">
        <v>218.422</v>
      </c>
      <c r="I121" s="210"/>
      <c r="J121" s="211">
        <f>ROUND(I121*H121,2)</f>
        <v>0</v>
      </c>
      <c r="K121" s="207" t="s">
        <v>19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149</v>
      </c>
      <c r="AT121" s="216" t="s">
        <v>126</v>
      </c>
      <c r="AU121" s="216" t="s">
        <v>80</v>
      </c>
      <c r="AY121" s="18" t="s">
        <v>123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149</v>
      </c>
      <c r="BM121" s="216" t="s">
        <v>245</v>
      </c>
    </row>
    <row r="122" s="2" customFormat="1">
      <c r="A122" s="39"/>
      <c r="B122" s="40"/>
      <c r="C122" s="41"/>
      <c r="D122" s="218" t="s">
        <v>133</v>
      </c>
      <c r="E122" s="41"/>
      <c r="F122" s="219" t="s">
        <v>1193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133</v>
      </c>
      <c r="AU122" s="18" t="s">
        <v>80</v>
      </c>
    </row>
    <row r="123" s="14" customFormat="1">
      <c r="A123" s="14"/>
      <c r="B123" s="235"/>
      <c r="C123" s="236"/>
      <c r="D123" s="218" t="s">
        <v>146</v>
      </c>
      <c r="E123" s="237" t="s">
        <v>19</v>
      </c>
      <c r="F123" s="238" t="s">
        <v>1194</v>
      </c>
      <c r="G123" s="236"/>
      <c r="H123" s="239">
        <v>100.602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146</v>
      </c>
      <c r="AU123" s="245" t="s">
        <v>80</v>
      </c>
      <c r="AV123" s="14" t="s">
        <v>82</v>
      </c>
      <c r="AW123" s="14" t="s">
        <v>33</v>
      </c>
      <c r="AX123" s="14" t="s">
        <v>72</v>
      </c>
      <c r="AY123" s="245" t="s">
        <v>123</v>
      </c>
    </row>
    <row r="124" s="14" customFormat="1">
      <c r="A124" s="14"/>
      <c r="B124" s="235"/>
      <c r="C124" s="236"/>
      <c r="D124" s="218" t="s">
        <v>146</v>
      </c>
      <c r="E124" s="237" t="s">
        <v>19</v>
      </c>
      <c r="F124" s="238" t="s">
        <v>1195</v>
      </c>
      <c r="G124" s="236"/>
      <c r="H124" s="239">
        <v>40.950000000000003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146</v>
      </c>
      <c r="AU124" s="245" t="s">
        <v>80</v>
      </c>
      <c r="AV124" s="14" t="s">
        <v>82</v>
      </c>
      <c r="AW124" s="14" t="s">
        <v>33</v>
      </c>
      <c r="AX124" s="14" t="s">
        <v>72</v>
      </c>
      <c r="AY124" s="245" t="s">
        <v>123</v>
      </c>
    </row>
    <row r="125" s="14" customFormat="1">
      <c r="A125" s="14"/>
      <c r="B125" s="235"/>
      <c r="C125" s="236"/>
      <c r="D125" s="218" t="s">
        <v>146</v>
      </c>
      <c r="E125" s="237" t="s">
        <v>19</v>
      </c>
      <c r="F125" s="238" t="s">
        <v>1196</v>
      </c>
      <c r="G125" s="236"/>
      <c r="H125" s="239">
        <v>33.200000000000003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146</v>
      </c>
      <c r="AU125" s="245" t="s">
        <v>80</v>
      </c>
      <c r="AV125" s="14" t="s">
        <v>82</v>
      </c>
      <c r="AW125" s="14" t="s">
        <v>33</v>
      </c>
      <c r="AX125" s="14" t="s">
        <v>72</v>
      </c>
      <c r="AY125" s="245" t="s">
        <v>123</v>
      </c>
    </row>
    <row r="126" s="14" customFormat="1">
      <c r="A126" s="14"/>
      <c r="B126" s="235"/>
      <c r="C126" s="236"/>
      <c r="D126" s="218" t="s">
        <v>146</v>
      </c>
      <c r="E126" s="237" t="s">
        <v>19</v>
      </c>
      <c r="F126" s="238" t="s">
        <v>1197</v>
      </c>
      <c r="G126" s="236"/>
      <c r="H126" s="239">
        <v>25.41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146</v>
      </c>
      <c r="AU126" s="245" t="s">
        <v>80</v>
      </c>
      <c r="AV126" s="14" t="s">
        <v>82</v>
      </c>
      <c r="AW126" s="14" t="s">
        <v>33</v>
      </c>
      <c r="AX126" s="14" t="s">
        <v>72</v>
      </c>
      <c r="AY126" s="245" t="s">
        <v>123</v>
      </c>
    </row>
    <row r="127" s="14" customFormat="1">
      <c r="A127" s="14"/>
      <c r="B127" s="235"/>
      <c r="C127" s="236"/>
      <c r="D127" s="218" t="s">
        <v>146</v>
      </c>
      <c r="E127" s="237" t="s">
        <v>19</v>
      </c>
      <c r="F127" s="238" t="s">
        <v>1198</v>
      </c>
      <c r="G127" s="236"/>
      <c r="H127" s="239">
        <v>18.260000000000002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146</v>
      </c>
      <c r="AU127" s="245" t="s">
        <v>80</v>
      </c>
      <c r="AV127" s="14" t="s">
        <v>82</v>
      </c>
      <c r="AW127" s="14" t="s">
        <v>33</v>
      </c>
      <c r="AX127" s="14" t="s">
        <v>72</v>
      </c>
      <c r="AY127" s="245" t="s">
        <v>123</v>
      </c>
    </row>
    <row r="128" s="15" customFormat="1">
      <c r="A128" s="15"/>
      <c r="B128" s="246"/>
      <c r="C128" s="247"/>
      <c r="D128" s="218" t="s">
        <v>146</v>
      </c>
      <c r="E128" s="248" t="s">
        <v>19</v>
      </c>
      <c r="F128" s="249" t="s">
        <v>148</v>
      </c>
      <c r="G128" s="247"/>
      <c r="H128" s="250">
        <v>218.422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146</v>
      </c>
      <c r="AU128" s="256" t="s">
        <v>80</v>
      </c>
      <c r="AV128" s="15" t="s">
        <v>149</v>
      </c>
      <c r="AW128" s="15" t="s">
        <v>33</v>
      </c>
      <c r="AX128" s="15" t="s">
        <v>80</v>
      </c>
      <c r="AY128" s="256" t="s">
        <v>123</v>
      </c>
    </row>
    <row r="129" s="2" customFormat="1" ht="16.5" customHeight="1">
      <c r="A129" s="39"/>
      <c r="B129" s="40"/>
      <c r="C129" s="205" t="s">
        <v>164</v>
      </c>
      <c r="D129" s="205" t="s">
        <v>126</v>
      </c>
      <c r="E129" s="206" t="s">
        <v>1199</v>
      </c>
      <c r="F129" s="207" t="s">
        <v>1200</v>
      </c>
      <c r="G129" s="208" t="s">
        <v>191</v>
      </c>
      <c r="H129" s="209">
        <v>218.422</v>
      </c>
      <c r="I129" s="210"/>
      <c r="J129" s="211">
        <f>ROUND(I129*H129,2)</f>
        <v>0</v>
      </c>
      <c r="K129" s="207" t="s">
        <v>19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149</v>
      </c>
      <c r="AT129" s="216" t="s">
        <v>126</v>
      </c>
      <c r="AU129" s="216" t="s">
        <v>80</v>
      </c>
      <c r="AY129" s="18" t="s">
        <v>123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149</v>
      </c>
      <c r="BM129" s="216" t="s">
        <v>258</v>
      </c>
    </row>
    <row r="130" s="2" customFormat="1">
      <c r="A130" s="39"/>
      <c r="B130" s="40"/>
      <c r="C130" s="41"/>
      <c r="D130" s="218" t="s">
        <v>133</v>
      </c>
      <c r="E130" s="41"/>
      <c r="F130" s="219" t="s">
        <v>1200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133</v>
      </c>
      <c r="AU130" s="18" t="s">
        <v>80</v>
      </c>
    </row>
    <row r="131" s="12" customFormat="1" ht="25.92" customHeight="1">
      <c r="A131" s="12"/>
      <c r="B131" s="189"/>
      <c r="C131" s="190"/>
      <c r="D131" s="191" t="s">
        <v>71</v>
      </c>
      <c r="E131" s="192" t="s">
        <v>288</v>
      </c>
      <c r="F131" s="192" t="s">
        <v>1201</v>
      </c>
      <c r="G131" s="190"/>
      <c r="H131" s="190"/>
      <c r="I131" s="193"/>
      <c r="J131" s="194">
        <f>BK131</f>
        <v>0</v>
      </c>
      <c r="K131" s="190"/>
      <c r="L131" s="195"/>
      <c r="M131" s="196"/>
      <c r="N131" s="197"/>
      <c r="O131" s="197"/>
      <c r="P131" s="198">
        <f>SUM(P132:P140)</f>
        <v>0</v>
      </c>
      <c r="Q131" s="197"/>
      <c r="R131" s="198">
        <f>SUM(R132:R140)</f>
        <v>0</v>
      </c>
      <c r="S131" s="197"/>
      <c r="T131" s="199">
        <f>SUM(T132:T140)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0" t="s">
        <v>80</v>
      </c>
      <c r="AT131" s="201" t="s">
        <v>71</v>
      </c>
      <c r="AU131" s="201" t="s">
        <v>72</v>
      </c>
      <c r="AY131" s="200" t="s">
        <v>123</v>
      </c>
      <c r="BK131" s="202">
        <f>SUM(BK132:BK140)</f>
        <v>0</v>
      </c>
    </row>
    <row r="132" s="2" customFormat="1" ht="16.5" customHeight="1">
      <c r="A132" s="39"/>
      <c r="B132" s="40"/>
      <c r="C132" s="205" t="s">
        <v>169</v>
      </c>
      <c r="D132" s="205" t="s">
        <v>126</v>
      </c>
      <c r="E132" s="206" t="s">
        <v>1202</v>
      </c>
      <c r="F132" s="207" t="s">
        <v>1203</v>
      </c>
      <c r="G132" s="208" t="s">
        <v>283</v>
      </c>
      <c r="H132" s="209">
        <v>67.381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149</v>
      </c>
      <c r="AT132" s="216" t="s">
        <v>126</v>
      </c>
      <c r="AU132" s="216" t="s">
        <v>80</v>
      </c>
      <c r="AY132" s="18" t="s">
        <v>123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149</v>
      </c>
      <c r="BM132" s="216" t="s">
        <v>274</v>
      </c>
    </row>
    <row r="133" s="2" customFormat="1">
      <c r="A133" s="39"/>
      <c r="B133" s="40"/>
      <c r="C133" s="41"/>
      <c r="D133" s="218" t="s">
        <v>133</v>
      </c>
      <c r="E133" s="41"/>
      <c r="F133" s="219" t="s">
        <v>1203</v>
      </c>
      <c r="G133" s="41"/>
      <c r="H133" s="41"/>
      <c r="I133" s="220"/>
      <c r="J133" s="41"/>
      <c r="K133" s="41"/>
      <c r="L133" s="45"/>
      <c r="M133" s="221"/>
      <c r="N133" s="222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133</v>
      </c>
      <c r="AU133" s="18" t="s">
        <v>80</v>
      </c>
    </row>
    <row r="134" s="14" customFormat="1">
      <c r="A134" s="14"/>
      <c r="B134" s="235"/>
      <c r="C134" s="236"/>
      <c r="D134" s="218" t="s">
        <v>146</v>
      </c>
      <c r="E134" s="237" t="s">
        <v>19</v>
      </c>
      <c r="F134" s="238" t="s">
        <v>1204</v>
      </c>
      <c r="G134" s="236"/>
      <c r="H134" s="239">
        <v>67.381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146</v>
      </c>
      <c r="AU134" s="245" t="s">
        <v>80</v>
      </c>
      <c r="AV134" s="14" t="s">
        <v>82</v>
      </c>
      <c r="AW134" s="14" t="s">
        <v>33</v>
      </c>
      <c r="AX134" s="14" t="s">
        <v>72</v>
      </c>
      <c r="AY134" s="245" t="s">
        <v>123</v>
      </c>
    </row>
    <row r="135" s="15" customFormat="1">
      <c r="A135" s="15"/>
      <c r="B135" s="246"/>
      <c r="C135" s="247"/>
      <c r="D135" s="218" t="s">
        <v>146</v>
      </c>
      <c r="E135" s="248" t="s">
        <v>19</v>
      </c>
      <c r="F135" s="249" t="s">
        <v>148</v>
      </c>
      <c r="G135" s="247"/>
      <c r="H135" s="250">
        <v>67.381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146</v>
      </c>
      <c r="AU135" s="256" t="s">
        <v>80</v>
      </c>
      <c r="AV135" s="15" t="s">
        <v>149</v>
      </c>
      <c r="AW135" s="15" t="s">
        <v>33</v>
      </c>
      <c r="AX135" s="15" t="s">
        <v>80</v>
      </c>
      <c r="AY135" s="256" t="s">
        <v>123</v>
      </c>
    </row>
    <row r="136" s="2" customFormat="1" ht="16.5" customHeight="1">
      <c r="A136" s="39"/>
      <c r="B136" s="40"/>
      <c r="C136" s="205" t="s">
        <v>231</v>
      </c>
      <c r="D136" s="205" t="s">
        <v>126</v>
      </c>
      <c r="E136" s="206" t="s">
        <v>1205</v>
      </c>
      <c r="F136" s="207" t="s">
        <v>1206</v>
      </c>
      <c r="G136" s="208" t="s">
        <v>283</v>
      </c>
      <c r="H136" s="209">
        <v>95.463999999999999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149</v>
      </c>
      <c r="AT136" s="216" t="s">
        <v>126</v>
      </c>
      <c r="AU136" s="216" t="s">
        <v>80</v>
      </c>
      <c r="AY136" s="18" t="s">
        <v>123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149</v>
      </c>
      <c r="BM136" s="216" t="s">
        <v>288</v>
      </c>
    </row>
    <row r="137" s="2" customFormat="1">
      <c r="A137" s="39"/>
      <c r="B137" s="40"/>
      <c r="C137" s="41"/>
      <c r="D137" s="218" t="s">
        <v>133</v>
      </c>
      <c r="E137" s="41"/>
      <c r="F137" s="219" t="s">
        <v>1206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133</v>
      </c>
      <c r="AU137" s="18" t="s">
        <v>80</v>
      </c>
    </row>
    <row r="138" s="14" customFormat="1">
      <c r="A138" s="14"/>
      <c r="B138" s="235"/>
      <c r="C138" s="236"/>
      <c r="D138" s="218" t="s">
        <v>146</v>
      </c>
      <c r="E138" s="237" t="s">
        <v>19</v>
      </c>
      <c r="F138" s="238" t="s">
        <v>1207</v>
      </c>
      <c r="G138" s="236"/>
      <c r="H138" s="239">
        <v>83.853999999999999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146</v>
      </c>
      <c r="AU138" s="245" t="s">
        <v>80</v>
      </c>
      <c r="AV138" s="14" t="s">
        <v>82</v>
      </c>
      <c r="AW138" s="14" t="s">
        <v>33</v>
      </c>
      <c r="AX138" s="14" t="s">
        <v>72</v>
      </c>
      <c r="AY138" s="245" t="s">
        <v>123</v>
      </c>
    </row>
    <row r="139" s="14" customFormat="1">
      <c r="A139" s="14"/>
      <c r="B139" s="235"/>
      <c r="C139" s="236"/>
      <c r="D139" s="218" t="s">
        <v>146</v>
      </c>
      <c r="E139" s="237" t="s">
        <v>19</v>
      </c>
      <c r="F139" s="238" t="s">
        <v>1208</v>
      </c>
      <c r="G139" s="236"/>
      <c r="H139" s="239">
        <v>11.609999999999999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146</v>
      </c>
      <c r="AU139" s="245" t="s">
        <v>80</v>
      </c>
      <c r="AV139" s="14" t="s">
        <v>82</v>
      </c>
      <c r="AW139" s="14" t="s">
        <v>33</v>
      </c>
      <c r="AX139" s="14" t="s">
        <v>72</v>
      </c>
      <c r="AY139" s="245" t="s">
        <v>123</v>
      </c>
    </row>
    <row r="140" s="15" customFormat="1">
      <c r="A140" s="15"/>
      <c r="B140" s="246"/>
      <c r="C140" s="247"/>
      <c r="D140" s="218" t="s">
        <v>146</v>
      </c>
      <c r="E140" s="248" t="s">
        <v>19</v>
      </c>
      <c r="F140" s="249" t="s">
        <v>148</v>
      </c>
      <c r="G140" s="247"/>
      <c r="H140" s="250">
        <v>95.463999999999999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6" t="s">
        <v>146</v>
      </c>
      <c r="AU140" s="256" t="s">
        <v>80</v>
      </c>
      <c r="AV140" s="15" t="s">
        <v>149</v>
      </c>
      <c r="AW140" s="15" t="s">
        <v>33</v>
      </c>
      <c r="AX140" s="15" t="s">
        <v>80</v>
      </c>
      <c r="AY140" s="256" t="s">
        <v>123</v>
      </c>
    </row>
    <row r="141" s="12" customFormat="1" ht="25.92" customHeight="1">
      <c r="A141" s="12"/>
      <c r="B141" s="189"/>
      <c r="C141" s="190"/>
      <c r="D141" s="191" t="s">
        <v>71</v>
      </c>
      <c r="E141" s="192" t="s">
        <v>295</v>
      </c>
      <c r="F141" s="192" t="s">
        <v>1209</v>
      </c>
      <c r="G141" s="190"/>
      <c r="H141" s="190"/>
      <c r="I141" s="193"/>
      <c r="J141" s="194">
        <f>BK141</f>
        <v>0</v>
      </c>
      <c r="K141" s="190"/>
      <c r="L141" s="195"/>
      <c r="M141" s="196"/>
      <c r="N141" s="197"/>
      <c r="O141" s="197"/>
      <c r="P141" s="198">
        <f>SUM(P142:P171)</f>
        <v>0</v>
      </c>
      <c r="Q141" s="197"/>
      <c r="R141" s="198">
        <f>SUM(R142:R171)</f>
        <v>0</v>
      </c>
      <c r="S141" s="197"/>
      <c r="T141" s="199">
        <f>SUM(T142:T171)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80</v>
      </c>
      <c r="AT141" s="201" t="s">
        <v>71</v>
      </c>
      <c r="AU141" s="201" t="s">
        <v>72</v>
      </c>
      <c r="AY141" s="200" t="s">
        <v>123</v>
      </c>
      <c r="BK141" s="202">
        <f>SUM(BK142:BK171)</f>
        <v>0</v>
      </c>
    </row>
    <row r="142" s="2" customFormat="1" ht="16.5" customHeight="1">
      <c r="A142" s="39"/>
      <c r="B142" s="40"/>
      <c r="C142" s="205" t="s">
        <v>238</v>
      </c>
      <c r="D142" s="205" t="s">
        <v>126</v>
      </c>
      <c r="E142" s="206" t="s">
        <v>1210</v>
      </c>
      <c r="F142" s="207" t="s">
        <v>1211</v>
      </c>
      <c r="G142" s="208" t="s">
        <v>283</v>
      </c>
      <c r="H142" s="209">
        <v>40.024000000000001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149</v>
      </c>
      <c r="AT142" s="216" t="s">
        <v>126</v>
      </c>
      <c r="AU142" s="216" t="s">
        <v>80</v>
      </c>
      <c r="AY142" s="18" t="s">
        <v>123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149</v>
      </c>
      <c r="BM142" s="216" t="s">
        <v>305</v>
      </c>
    </row>
    <row r="143" s="2" customFormat="1">
      <c r="A143" s="39"/>
      <c r="B143" s="40"/>
      <c r="C143" s="41"/>
      <c r="D143" s="218" t="s">
        <v>133</v>
      </c>
      <c r="E143" s="41"/>
      <c r="F143" s="219" t="s">
        <v>1211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133</v>
      </c>
      <c r="AU143" s="18" t="s">
        <v>80</v>
      </c>
    </row>
    <row r="144" s="14" customFormat="1">
      <c r="A144" s="14"/>
      <c r="B144" s="235"/>
      <c r="C144" s="236"/>
      <c r="D144" s="218" t="s">
        <v>146</v>
      </c>
      <c r="E144" s="237" t="s">
        <v>19</v>
      </c>
      <c r="F144" s="238" t="s">
        <v>1207</v>
      </c>
      <c r="G144" s="236"/>
      <c r="H144" s="239">
        <v>83.853999999999999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5" t="s">
        <v>146</v>
      </c>
      <c r="AU144" s="245" t="s">
        <v>80</v>
      </c>
      <c r="AV144" s="14" t="s">
        <v>82</v>
      </c>
      <c r="AW144" s="14" t="s">
        <v>33</v>
      </c>
      <c r="AX144" s="14" t="s">
        <v>72</v>
      </c>
      <c r="AY144" s="245" t="s">
        <v>123</v>
      </c>
    </row>
    <row r="145" s="14" customFormat="1">
      <c r="A145" s="14"/>
      <c r="B145" s="235"/>
      <c r="C145" s="236"/>
      <c r="D145" s="218" t="s">
        <v>146</v>
      </c>
      <c r="E145" s="237" t="s">
        <v>19</v>
      </c>
      <c r="F145" s="238" t="s">
        <v>1212</v>
      </c>
      <c r="G145" s="236"/>
      <c r="H145" s="239">
        <v>-17.532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146</v>
      </c>
      <c r="AU145" s="245" t="s">
        <v>80</v>
      </c>
      <c r="AV145" s="14" t="s">
        <v>82</v>
      </c>
      <c r="AW145" s="14" t="s">
        <v>33</v>
      </c>
      <c r="AX145" s="14" t="s">
        <v>72</v>
      </c>
      <c r="AY145" s="245" t="s">
        <v>123</v>
      </c>
    </row>
    <row r="146" s="14" customFormat="1">
      <c r="A146" s="14"/>
      <c r="B146" s="235"/>
      <c r="C146" s="236"/>
      <c r="D146" s="218" t="s">
        <v>146</v>
      </c>
      <c r="E146" s="237" t="s">
        <v>19</v>
      </c>
      <c r="F146" s="238" t="s">
        <v>1213</v>
      </c>
      <c r="G146" s="236"/>
      <c r="H146" s="239">
        <v>-26.297999999999998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146</v>
      </c>
      <c r="AU146" s="245" t="s">
        <v>80</v>
      </c>
      <c r="AV146" s="14" t="s">
        <v>82</v>
      </c>
      <c r="AW146" s="14" t="s">
        <v>33</v>
      </c>
      <c r="AX146" s="14" t="s">
        <v>72</v>
      </c>
      <c r="AY146" s="245" t="s">
        <v>123</v>
      </c>
    </row>
    <row r="147" s="15" customFormat="1">
      <c r="A147" s="15"/>
      <c r="B147" s="246"/>
      <c r="C147" s="247"/>
      <c r="D147" s="218" t="s">
        <v>146</v>
      </c>
      <c r="E147" s="248" t="s">
        <v>19</v>
      </c>
      <c r="F147" s="249" t="s">
        <v>148</v>
      </c>
      <c r="G147" s="247"/>
      <c r="H147" s="250">
        <v>40.024000000000001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6" t="s">
        <v>146</v>
      </c>
      <c r="AU147" s="256" t="s">
        <v>80</v>
      </c>
      <c r="AV147" s="15" t="s">
        <v>149</v>
      </c>
      <c r="AW147" s="15" t="s">
        <v>33</v>
      </c>
      <c r="AX147" s="15" t="s">
        <v>80</v>
      </c>
      <c r="AY147" s="256" t="s">
        <v>123</v>
      </c>
    </row>
    <row r="148" s="2" customFormat="1" ht="16.5" customHeight="1">
      <c r="A148" s="39"/>
      <c r="B148" s="40"/>
      <c r="C148" s="205" t="s">
        <v>245</v>
      </c>
      <c r="D148" s="205" t="s">
        <v>126</v>
      </c>
      <c r="E148" s="206" t="s">
        <v>1214</v>
      </c>
      <c r="F148" s="207" t="s">
        <v>1215</v>
      </c>
      <c r="G148" s="208" t="s">
        <v>354</v>
      </c>
      <c r="H148" s="209">
        <v>75.638000000000005</v>
      </c>
      <c r="I148" s="210"/>
      <c r="J148" s="211">
        <f>ROUND(I148*H148,2)</f>
        <v>0</v>
      </c>
      <c r="K148" s="207" t="s">
        <v>19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149</v>
      </c>
      <c r="AT148" s="216" t="s">
        <v>126</v>
      </c>
      <c r="AU148" s="216" t="s">
        <v>80</v>
      </c>
      <c r="AY148" s="18" t="s">
        <v>123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149</v>
      </c>
      <c r="BM148" s="216" t="s">
        <v>321</v>
      </c>
    </row>
    <row r="149" s="2" customFormat="1">
      <c r="A149" s="39"/>
      <c r="B149" s="40"/>
      <c r="C149" s="41"/>
      <c r="D149" s="218" t="s">
        <v>133</v>
      </c>
      <c r="E149" s="41"/>
      <c r="F149" s="219" t="s">
        <v>1216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133</v>
      </c>
      <c r="AU149" s="18" t="s">
        <v>80</v>
      </c>
    </row>
    <row r="150" s="14" customFormat="1">
      <c r="A150" s="14"/>
      <c r="B150" s="235"/>
      <c r="C150" s="236"/>
      <c r="D150" s="218" t="s">
        <v>146</v>
      </c>
      <c r="E150" s="237" t="s">
        <v>19</v>
      </c>
      <c r="F150" s="238" t="s">
        <v>1217</v>
      </c>
      <c r="G150" s="236"/>
      <c r="H150" s="239">
        <v>75.638000000000005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146</v>
      </c>
      <c r="AU150" s="245" t="s">
        <v>80</v>
      </c>
      <c r="AV150" s="14" t="s">
        <v>82</v>
      </c>
      <c r="AW150" s="14" t="s">
        <v>33</v>
      </c>
      <c r="AX150" s="14" t="s">
        <v>72</v>
      </c>
      <c r="AY150" s="245" t="s">
        <v>123</v>
      </c>
    </row>
    <row r="151" s="15" customFormat="1">
      <c r="A151" s="15"/>
      <c r="B151" s="246"/>
      <c r="C151" s="247"/>
      <c r="D151" s="218" t="s">
        <v>146</v>
      </c>
      <c r="E151" s="248" t="s">
        <v>19</v>
      </c>
      <c r="F151" s="249" t="s">
        <v>148</v>
      </c>
      <c r="G151" s="247"/>
      <c r="H151" s="250">
        <v>75.638000000000005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6" t="s">
        <v>146</v>
      </c>
      <c r="AU151" s="256" t="s">
        <v>80</v>
      </c>
      <c r="AV151" s="15" t="s">
        <v>149</v>
      </c>
      <c r="AW151" s="15" t="s">
        <v>33</v>
      </c>
      <c r="AX151" s="15" t="s">
        <v>80</v>
      </c>
      <c r="AY151" s="256" t="s">
        <v>123</v>
      </c>
    </row>
    <row r="152" s="2" customFormat="1" ht="16.5" customHeight="1">
      <c r="A152" s="39"/>
      <c r="B152" s="40"/>
      <c r="C152" s="205" t="s">
        <v>251</v>
      </c>
      <c r="D152" s="205" t="s">
        <v>126</v>
      </c>
      <c r="E152" s="206" t="s">
        <v>1218</v>
      </c>
      <c r="F152" s="207" t="s">
        <v>1219</v>
      </c>
      <c r="G152" s="208" t="s">
        <v>283</v>
      </c>
      <c r="H152" s="209">
        <v>26.295999999999999</v>
      </c>
      <c r="I152" s="210"/>
      <c r="J152" s="211">
        <f>ROUND(I152*H152,2)</f>
        <v>0</v>
      </c>
      <c r="K152" s="207" t="s">
        <v>19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149</v>
      </c>
      <c r="AT152" s="216" t="s">
        <v>126</v>
      </c>
      <c r="AU152" s="216" t="s">
        <v>80</v>
      </c>
      <c r="AY152" s="18" t="s">
        <v>123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149</v>
      </c>
      <c r="BM152" s="216" t="s">
        <v>335</v>
      </c>
    </row>
    <row r="153" s="2" customFormat="1">
      <c r="A153" s="39"/>
      <c r="B153" s="40"/>
      <c r="C153" s="41"/>
      <c r="D153" s="218" t="s">
        <v>133</v>
      </c>
      <c r="E153" s="41"/>
      <c r="F153" s="219" t="s">
        <v>1219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133</v>
      </c>
      <c r="AU153" s="18" t="s">
        <v>80</v>
      </c>
    </row>
    <row r="154" s="14" customFormat="1">
      <c r="A154" s="14"/>
      <c r="B154" s="235"/>
      <c r="C154" s="236"/>
      <c r="D154" s="218" t="s">
        <v>146</v>
      </c>
      <c r="E154" s="237" t="s">
        <v>19</v>
      </c>
      <c r="F154" s="238" t="s">
        <v>1220</v>
      </c>
      <c r="G154" s="236"/>
      <c r="H154" s="239">
        <v>3.9780000000000002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146</v>
      </c>
      <c r="AU154" s="245" t="s">
        <v>80</v>
      </c>
      <c r="AV154" s="14" t="s">
        <v>82</v>
      </c>
      <c r="AW154" s="14" t="s">
        <v>33</v>
      </c>
      <c r="AX154" s="14" t="s">
        <v>72</v>
      </c>
      <c r="AY154" s="245" t="s">
        <v>123</v>
      </c>
    </row>
    <row r="155" s="14" customFormat="1">
      <c r="A155" s="14"/>
      <c r="B155" s="235"/>
      <c r="C155" s="236"/>
      <c r="D155" s="218" t="s">
        <v>146</v>
      </c>
      <c r="E155" s="237" t="s">
        <v>19</v>
      </c>
      <c r="F155" s="238" t="s">
        <v>1221</v>
      </c>
      <c r="G155" s="236"/>
      <c r="H155" s="239">
        <v>2.6419999999999999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146</v>
      </c>
      <c r="AU155" s="245" t="s">
        <v>80</v>
      </c>
      <c r="AV155" s="14" t="s">
        <v>82</v>
      </c>
      <c r="AW155" s="14" t="s">
        <v>33</v>
      </c>
      <c r="AX155" s="14" t="s">
        <v>72</v>
      </c>
      <c r="AY155" s="245" t="s">
        <v>123</v>
      </c>
    </row>
    <row r="156" s="14" customFormat="1">
      <c r="A156" s="14"/>
      <c r="B156" s="235"/>
      <c r="C156" s="236"/>
      <c r="D156" s="218" t="s">
        <v>146</v>
      </c>
      <c r="E156" s="237" t="s">
        <v>19</v>
      </c>
      <c r="F156" s="238" t="s">
        <v>1222</v>
      </c>
      <c r="G156" s="236"/>
      <c r="H156" s="239">
        <v>5.6390000000000002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146</v>
      </c>
      <c r="AU156" s="245" t="s">
        <v>80</v>
      </c>
      <c r="AV156" s="14" t="s">
        <v>82</v>
      </c>
      <c r="AW156" s="14" t="s">
        <v>33</v>
      </c>
      <c r="AX156" s="14" t="s">
        <v>72</v>
      </c>
      <c r="AY156" s="245" t="s">
        <v>123</v>
      </c>
    </row>
    <row r="157" s="14" customFormat="1">
      <c r="A157" s="14"/>
      <c r="B157" s="235"/>
      <c r="C157" s="236"/>
      <c r="D157" s="218" t="s">
        <v>146</v>
      </c>
      <c r="E157" s="237" t="s">
        <v>19</v>
      </c>
      <c r="F157" s="238" t="s">
        <v>1223</v>
      </c>
      <c r="G157" s="236"/>
      <c r="H157" s="239">
        <v>12.403000000000001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146</v>
      </c>
      <c r="AU157" s="245" t="s">
        <v>80</v>
      </c>
      <c r="AV157" s="14" t="s">
        <v>82</v>
      </c>
      <c r="AW157" s="14" t="s">
        <v>33</v>
      </c>
      <c r="AX157" s="14" t="s">
        <v>72</v>
      </c>
      <c r="AY157" s="245" t="s">
        <v>123</v>
      </c>
    </row>
    <row r="158" s="14" customFormat="1">
      <c r="A158" s="14"/>
      <c r="B158" s="235"/>
      <c r="C158" s="236"/>
      <c r="D158" s="218" t="s">
        <v>146</v>
      </c>
      <c r="E158" s="237" t="s">
        <v>19</v>
      </c>
      <c r="F158" s="238" t="s">
        <v>1224</v>
      </c>
      <c r="G158" s="236"/>
      <c r="H158" s="239">
        <v>1.6339999999999999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146</v>
      </c>
      <c r="AU158" s="245" t="s">
        <v>80</v>
      </c>
      <c r="AV158" s="14" t="s">
        <v>82</v>
      </c>
      <c r="AW158" s="14" t="s">
        <v>33</v>
      </c>
      <c r="AX158" s="14" t="s">
        <v>72</v>
      </c>
      <c r="AY158" s="245" t="s">
        <v>123</v>
      </c>
    </row>
    <row r="159" s="15" customFormat="1">
      <c r="A159" s="15"/>
      <c r="B159" s="246"/>
      <c r="C159" s="247"/>
      <c r="D159" s="218" t="s">
        <v>146</v>
      </c>
      <c r="E159" s="248" t="s">
        <v>19</v>
      </c>
      <c r="F159" s="249" t="s">
        <v>148</v>
      </c>
      <c r="G159" s="247"/>
      <c r="H159" s="250">
        <v>26.295999999999999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56" t="s">
        <v>146</v>
      </c>
      <c r="AU159" s="256" t="s">
        <v>80</v>
      </c>
      <c r="AV159" s="15" t="s">
        <v>149</v>
      </c>
      <c r="AW159" s="15" t="s">
        <v>33</v>
      </c>
      <c r="AX159" s="15" t="s">
        <v>80</v>
      </c>
      <c r="AY159" s="256" t="s">
        <v>123</v>
      </c>
    </row>
    <row r="160" s="2" customFormat="1" ht="16.5" customHeight="1">
      <c r="A160" s="39"/>
      <c r="B160" s="40"/>
      <c r="C160" s="205" t="s">
        <v>258</v>
      </c>
      <c r="D160" s="205" t="s">
        <v>126</v>
      </c>
      <c r="E160" s="206" t="s">
        <v>1225</v>
      </c>
      <c r="F160" s="207" t="s">
        <v>1226</v>
      </c>
      <c r="G160" s="208" t="s">
        <v>283</v>
      </c>
      <c r="H160" s="209">
        <v>27.056000000000001</v>
      </c>
      <c r="I160" s="210"/>
      <c r="J160" s="211">
        <f>ROUND(I160*H160,2)</f>
        <v>0</v>
      </c>
      <c r="K160" s="207" t="s">
        <v>19</v>
      </c>
      <c r="L160" s="45"/>
      <c r="M160" s="212" t="s">
        <v>19</v>
      </c>
      <c r="N160" s="213" t="s">
        <v>43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149</v>
      </c>
      <c r="AT160" s="216" t="s">
        <v>126</v>
      </c>
      <c r="AU160" s="216" t="s">
        <v>80</v>
      </c>
      <c r="AY160" s="18" t="s">
        <v>123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80</v>
      </c>
      <c r="BK160" s="217">
        <f>ROUND(I160*H160,2)</f>
        <v>0</v>
      </c>
      <c r="BL160" s="18" t="s">
        <v>149</v>
      </c>
      <c r="BM160" s="216" t="s">
        <v>351</v>
      </c>
    </row>
    <row r="161" s="2" customFormat="1">
      <c r="A161" s="39"/>
      <c r="B161" s="40"/>
      <c r="C161" s="41"/>
      <c r="D161" s="218" t="s">
        <v>133</v>
      </c>
      <c r="E161" s="41"/>
      <c r="F161" s="219" t="s">
        <v>1226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133</v>
      </c>
      <c r="AU161" s="18" t="s">
        <v>80</v>
      </c>
    </row>
    <row r="162" s="14" customFormat="1">
      <c r="A162" s="14"/>
      <c r="B162" s="235"/>
      <c r="C162" s="236"/>
      <c r="D162" s="218" t="s">
        <v>146</v>
      </c>
      <c r="E162" s="237" t="s">
        <v>19</v>
      </c>
      <c r="F162" s="238" t="s">
        <v>1227</v>
      </c>
      <c r="G162" s="236"/>
      <c r="H162" s="239">
        <v>38.665999999999997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5" t="s">
        <v>146</v>
      </c>
      <c r="AU162" s="245" t="s">
        <v>80</v>
      </c>
      <c r="AV162" s="14" t="s">
        <v>82</v>
      </c>
      <c r="AW162" s="14" t="s">
        <v>33</v>
      </c>
      <c r="AX162" s="14" t="s">
        <v>72</v>
      </c>
      <c r="AY162" s="245" t="s">
        <v>123</v>
      </c>
    </row>
    <row r="163" s="14" customFormat="1">
      <c r="A163" s="14"/>
      <c r="B163" s="235"/>
      <c r="C163" s="236"/>
      <c r="D163" s="218" t="s">
        <v>146</v>
      </c>
      <c r="E163" s="237" t="s">
        <v>19</v>
      </c>
      <c r="F163" s="238" t="s">
        <v>1228</v>
      </c>
      <c r="G163" s="236"/>
      <c r="H163" s="239">
        <v>-1.292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146</v>
      </c>
      <c r="AU163" s="245" t="s">
        <v>80</v>
      </c>
      <c r="AV163" s="14" t="s">
        <v>82</v>
      </c>
      <c r="AW163" s="14" t="s">
        <v>33</v>
      </c>
      <c r="AX163" s="14" t="s">
        <v>72</v>
      </c>
      <c r="AY163" s="245" t="s">
        <v>123</v>
      </c>
    </row>
    <row r="164" s="14" customFormat="1">
      <c r="A164" s="14"/>
      <c r="B164" s="235"/>
      <c r="C164" s="236"/>
      <c r="D164" s="218" t="s">
        <v>146</v>
      </c>
      <c r="E164" s="237" t="s">
        <v>19</v>
      </c>
      <c r="F164" s="238" t="s">
        <v>1229</v>
      </c>
      <c r="G164" s="236"/>
      <c r="H164" s="239">
        <v>-0.96899999999999997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146</v>
      </c>
      <c r="AU164" s="245" t="s">
        <v>80</v>
      </c>
      <c r="AV164" s="14" t="s">
        <v>82</v>
      </c>
      <c r="AW164" s="14" t="s">
        <v>33</v>
      </c>
      <c r="AX164" s="14" t="s">
        <v>72</v>
      </c>
      <c r="AY164" s="245" t="s">
        <v>123</v>
      </c>
    </row>
    <row r="165" s="14" customFormat="1">
      <c r="A165" s="14"/>
      <c r="B165" s="235"/>
      <c r="C165" s="236"/>
      <c r="D165" s="218" t="s">
        <v>146</v>
      </c>
      <c r="E165" s="237" t="s">
        <v>19</v>
      </c>
      <c r="F165" s="238" t="s">
        <v>1230</v>
      </c>
      <c r="G165" s="236"/>
      <c r="H165" s="239">
        <v>-3.2589999999999999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5" t="s">
        <v>146</v>
      </c>
      <c r="AU165" s="245" t="s">
        <v>80</v>
      </c>
      <c r="AV165" s="14" t="s">
        <v>82</v>
      </c>
      <c r="AW165" s="14" t="s">
        <v>33</v>
      </c>
      <c r="AX165" s="14" t="s">
        <v>72</v>
      </c>
      <c r="AY165" s="245" t="s">
        <v>123</v>
      </c>
    </row>
    <row r="166" s="14" customFormat="1">
      <c r="A166" s="14"/>
      <c r="B166" s="235"/>
      <c r="C166" s="236"/>
      <c r="D166" s="218" t="s">
        <v>146</v>
      </c>
      <c r="E166" s="237" t="s">
        <v>19</v>
      </c>
      <c r="F166" s="238" t="s">
        <v>1231</v>
      </c>
      <c r="G166" s="236"/>
      <c r="H166" s="239">
        <v>-6.0899999999999999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146</v>
      </c>
      <c r="AU166" s="245" t="s">
        <v>80</v>
      </c>
      <c r="AV166" s="14" t="s">
        <v>82</v>
      </c>
      <c r="AW166" s="14" t="s">
        <v>33</v>
      </c>
      <c r="AX166" s="14" t="s">
        <v>72</v>
      </c>
      <c r="AY166" s="245" t="s">
        <v>123</v>
      </c>
    </row>
    <row r="167" s="15" customFormat="1">
      <c r="A167" s="15"/>
      <c r="B167" s="246"/>
      <c r="C167" s="247"/>
      <c r="D167" s="218" t="s">
        <v>146</v>
      </c>
      <c r="E167" s="248" t="s">
        <v>19</v>
      </c>
      <c r="F167" s="249" t="s">
        <v>148</v>
      </c>
      <c r="G167" s="247"/>
      <c r="H167" s="250">
        <v>27.056000000000001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6" t="s">
        <v>146</v>
      </c>
      <c r="AU167" s="256" t="s">
        <v>80</v>
      </c>
      <c r="AV167" s="15" t="s">
        <v>149</v>
      </c>
      <c r="AW167" s="15" t="s">
        <v>33</v>
      </c>
      <c r="AX167" s="15" t="s">
        <v>80</v>
      </c>
      <c r="AY167" s="256" t="s">
        <v>123</v>
      </c>
    </row>
    <row r="168" s="2" customFormat="1" ht="16.5" customHeight="1">
      <c r="A168" s="39"/>
      <c r="B168" s="40"/>
      <c r="C168" s="205" t="s">
        <v>267</v>
      </c>
      <c r="D168" s="205" t="s">
        <v>126</v>
      </c>
      <c r="E168" s="206" t="s">
        <v>1232</v>
      </c>
      <c r="F168" s="207" t="s">
        <v>1233</v>
      </c>
      <c r="G168" s="208" t="s">
        <v>283</v>
      </c>
      <c r="H168" s="209">
        <v>95.463999999999999</v>
      </c>
      <c r="I168" s="210"/>
      <c r="J168" s="211">
        <f>ROUND(I168*H168,2)</f>
        <v>0</v>
      </c>
      <c r="K168" s="207" t="s">
        <v>19</v>
      </c>
      <c r="L168" s="45"/>
      <c r="M168" s="212" t="s">
        <v>19</v>
      </c>
      <c r="N168" s="213" t="s">
        <v>43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149</v>
      </c>
      <c r="AT168" s="216" t="s">
        <v>126</v>
      </c>
      <c r="AU168" s="216" t="s">
        <v>80</v>
      </c>
      <c r="AY168" s="18" t="s">
        <v>123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149</v>
      </c>
      <c r="BM168" s="216" t="s">
        <v>367</v>
      </c>
    </row>
    <row r="169" s="2" customFormat="1">
      <c r="A169" s="39"/>
      <c r="B169" s="40"/>
      <c r="C169" s="41"/>
      <c r="D169" s="218" t="s">
        <v>133</v>
      </c>
      <c r="E169" s="41"/>
      <c r="F169" s="219" t="s">
        <v>1233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133</v>
      </c>
      <c r="AU169" s="18" t="s">
        <v>80</v>
      </c>
    </row>
    <row r="170" s="2" customFormat="1" ht="16.5" customHeight="1">
      <c r="A170" s="39"/>
      <c r="B170" s="40"/>
      <c r="C170" s="205" t="s">
        <v>274</v>
      </c>
      <c r="D170" s="205" t="s">
        <v>126</v>
      </c>
      <c r="E170" s="206" t="s">
        <v>1234</v>
      </c>
      <c r="F170" s="207" t="s">
        <v>1235</v>
      </c>
      <c r="G170" s="208" t="s">
        <v>283</v>
      </c>
      <c r="H170" s="209">
        <v>95.463999999999999</v>
      </c>
      <c r="I170" s="210"/>
      <c r="J170" s="211">
        <f>ROUND(I170*H170,2)</f>
        <v>0</v>
      </c>
      <c r="K170" s="207" t="s">
        <v>19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149</v>
      </c>
      <c r="AT170" s="216" t="s">
        <v>126</v>
      </c>
      <c r="AU170" s="216" t="s">
        <v>80</v>
      </c>
      <c r="AY170" s="18" t="s">
        <v>123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149</v>
      </c>
      <c r="BM170" s="216" t="s">
        <v>381</v>
      </c>
    </row>
    <row r="171" s="2" customFormat="1">
      <c r="A171" s="39"/>
      <c r="B171" s="40"/>
      <c r="C171" s="41"/>
      <c r="D171" s="218" t="s">
        <v>133</v>
      </c>
      <c r="E171" s="41"/>
      <c r="F171" s="219" t="s">
        <v>1235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133</v>
      </c>
      <c r="AU171" s="18" t="s">
        <v>80</v>
      </c>
    </row>
    <row r="172" s="12" customFormat="1" ht="25.92" customHeight="1">
      <c r="A172" s="12"/>
      <c r="B172" s="189"/>
      <c r="C172" s="190"/>
      <c r="D172" s="191" t="s">
        <v>71</v>
      </c>
      <c r="E172" s="192" t="s">
        <v>405</v>
      </c>
      <c r="F172" s="192" t="s">
        <v>1236</v>
      </c>
      <c r="G172" s="190"/>
      <c r="H172" s="190"/>
      <c r="I172" s="193"/>
      <c r="J172" s="194">
        <f>BK172</f>
        <v>0</v>
      </c>
      <c r="K172" s="190"/>
      <c r="L172" s="195"/>
      <c r="M172" s="196"/>
      <c r="N172" s="197"/>
      <c r="O172" s="197"/>
      <c r="P172" s="198">
        <f>SUM(P173:P179)</f>
        <v>0</v>
      </c>
      <c r="Q172" s="197"/>
      <c r="R172" s="198">
        <f>SUM(R173:R179)</f>
        <v>0</v>
      </c>
      <c r="S172" s="197"/>
      <c r="T172" s="199">
        <f>SUM(T173:T179)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0" t="s">
        <v>80</v>
      </c>
      <c r="AT172" s="201" t="s">
        <v>71</v>
      </c>
      <c r="AU172" s="201" t="s">
        <v>72</v>
      </c>
      <c r="AY172" s="200" t="s">
        <v>123</v>
      </c>
      <c r="BK172" s="202">
        <f>SUM(BK173:BK179)</f>
        <v>0</v>
      </c>
    </row>
    <row r="173" s="2" customFormat="1" ht="16.5" customHeight="1">
      <c r="A173" s="39"/>
      <c r="B173" s="40"/>
      <c r="C173" s="205" t="s">
        <v>8</v>
      </c>
      <c r="D173" s="205" t="s">
        <v>126</v>
      </c>
      <c r="E173" s="206" t="s">
        <v>1237</v>
      </c>
      <c r="F173" s="207" t="s">
        <v>1238</v>
      </c>
      <c r="G173" s="208" t="s">
        <v>191</v>
      </c>
      <c r="H173" s="209">
        <v>11.4</v>
      </c>
      <c r="I173" s="210"/>
      <c r="J173" s="211">
        <f>ROUND(I173*H173,2)</f>
        <v>0</v>
      </c>
      <c r="K173" s="207" t="s">
        <v>19</v>
      </c>
      <c r="L173" s="45"/>
      <c r="M173" s="212" t="s">
        <v>19</v>
      </c>
      <c r="N173" s="213" t="s">
        <v>43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149</v>
      </c>
      <c r="AT173" s="216" t="s">
        <v>126</v>
      </c>
      <c r="AU173" s="216" t="s">
        <v>80</v>
      </c>
      <c r="AY173" s="18" t="s">
        <v>123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80</v>
      </c>
      <c r="BK173" s="217">
        <f>ROUND(I173*H173,2)</f>
        <v>0</v>
      </c>
      <c r="BL173" s="18" t="s">
        <v>149</v>
      </c>
      <c r="BM173" s="216" t="s">
        <v>398</v>
      </c>
    </row>
    <row r="174" s="2" customFormat="1">
      <c r="A174" s="39"/>
      <c r="B174" s="40"/>
      <c r="C174" s="41"/>
      <c r="D174" s="218" t="s">
        <v>133</v>
      </c>
      <c r="E174" s="41"/>
      <c r="F174" s="219" t="s">
        <v>1238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133</v>
      </c>
      <c r="AU174" s="18" t="s">
        <v>80</v>
      </c>
    </row>
    <row r="175" s="14" customFormat="1">
      <c r="A175" s="14"/>
      <c r="B175" s="235"/>
      <c r="C175" s="236"/>
      <c r="D175" s="218" t="s">
        <v>146</v>
      </c>
      <c r="E175" s="237" t="s">
        <v>19</v>
      </c>
      <c r="F175" s="238" t="s">
        <v>1239</v>
      </c>
      <c r="G175" s="236"/>
      <c r="H175" s="239">
        <v>8.6999999999999993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5" t="s">
        <v>146</v>
      </c>
      <c r="AU175" s="245" t="s">
        <v>80</v>
      </c>
      <c r="AV175" s="14" t="s">
        <v>82</v>
      </c>
      <c r="AW175" s="14" t="s">
        <v>33</v>
      </c>
      <c r="AX175" s="14" t="s">
        <v>72</v>
      </c>
      <c r="AY175" s="245" t="s">
        <v>123</v>
      </c>
    </row>
    <row r="176" s="14" customFormat="1">
      <c r="A176" s="14"/>
      <c r="B176" s="235"/>
      <c r="C176" s="236"/>
      <c r="D176" s="218" t="s">
        <v>146</v>
      </c>
      <c r="E176" s="237" t="s">
        <v>19</v>
      </c>
      <c r="F176" s="238" t="s">
        <v>1240</v>
      </c>
      <c r="G176" s="236"/>
      <c r="H176" s="239">
        <v>2.7000000000000002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146</v>
      </c>
      <c r="AU176" s="245" t="s">
        <v>80</v>
      </c>
      <c r="AV176" s="14" t="s">
        <v>82</v>
      </c>
      <c r="AW176" s="14" t="s">
        <v>33</v>
      </c>
      <c r="AX176" s="14" t="s">
        <v>72</v>
      </c>
      <c r="AY176" s="245" t="s">
        <v>123</v>
      </c>
    </row>
    <row r="177" s="15" customFormat="1">
      <c r="A177" s="15"/>
      <c r="B177" s="246"/>
      <c r="C177" s="247"/>
      <c r="D177" s="218" t="s">
        <v>146</v>
      </c>
      <c r="E177" s="248" t="s">
        <v>19</v>
      </c>
      <c r="F177" s="249" t="s">
        <v>148</v>
      </c>
      <c r="G177" s="247"/>
      <c r="H177" s="250">
        <v>11.4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6" t="s">
        <v>146</v>
      </c>
      <c r="AU177" s="256" t="s">
        <v>80</v>
      </c>
      <c r="AV177" s="15" t="s">
        <v>149</v>
      </c>
      <c r="AW177" s="15" t="s">
        <v>33</v>
      </c>
      <c r="AX177" s="15" t="s">
        <v>80</v>
      </c>
      <c r="AY177" s="256" t="s">
        <v>123</v>
      </c>
    </row>
    <row r="178" s="2" customFormat="1" ht="16.5" customHeight="1">
      <c r="A178" s="39"/>
      <c r="B178" s="40"/>
      <c r="C178" s="205" t="s">
        <v>288</v>
      </c>
      <c r="D178" s="205" t="s">
        <v>126</v>
      </c>
      <c r="E178" s="206" t="s">
        <v>1241</v>
      </c>
      <c r="F178" s="207" t="s">
        <v>1242</v>
      </c>
      <c r="G178" s="208" t="s">
        <v>191</v>
      </c>
      <c r="H178" s="209">
        <v>11.4</v>
      </c>
      <c r="I178" s="210"/>
      <c r="J178" s="211">
        <f>ROUND(I178*H178,2)</f>
        <v>0</v>
      </c>
      <c r="K178" s="207" t="s">
        <v>19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149</v>
      </c>
      <c r="AT178" s="216" t="s">
        <v>126</v>
      </c>
      <c r="AU178" s="216" t="s">
        <v>80</v>
      </c>
      <c r="AY178" s="18" t="s">
        <v>123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149</v>
      </c>
      <c r="BM178" s="216" t="s">
        <v>413</v>
      </c>
    </row>
    <row r="179" s="2" customFormat="1">
      <c r="A179" s="39"/>
      <c r="B179" s="40"/>
      <c r="C179" s="41"/>
      <c r="D179" s="218" t="s">
        <v>133</v>
      </c>
      <c r="E179" s="41"/>
      <c r="F179" s="219" t="s">
        <v>1242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133</v>
      </c>
      <c r="AU179" s="18" t="s">
        <v>80</v>
      </c>
    </row>
    <row r="180" s="12" customFormat="1" ht="25.92" customHeight="1">
      <c r="A180" s="12"/>
      <c r="B180" s="189"/>
      <c r="C180" s="190"/>
      <c r="D180" s="191" t="s">
        <v>71</v>
      </c>
      <c r="E180" s="192" t="s">
        <v>448</v>
      </c>
      <c r="F180" s="192" t="s">
        <v>1243</v>
      </c>
      <c r="G180" s="190"/>
      <c r="H180" s="190"/>
      <c r="I180" s="193"/>
      <c r="J180" s="194">
        <f>BK180</f>
        <v>0</v>
      </c>
      <c r="K180" s="190"/>
      <c r="L180" s="195"/>
      <c r="M180" s="196"/>
      <c r="N180" s="197"/>
      <c r="O180" s="197"/>
      <c r="P180" s="198">
        <f>SUM(P181:P191)</f>
        <v>0</v>
      </c>
      <c r="Q180" s="197"/>
      <c r="R180" s="198">
        <f>SUM(R181:R191)</f>
        <v>0</v>
      </c>
      <c r="S180" s="197"/>
      <c r="T180" s="199">
        <f>SUM(T181:T191)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0" t="s">
        <v>80</v>
      </c>
      <c r="AT180" s="201" t="s">
        <v>71</v>
      </c>
      <c r="AU180" s="201" t="s">
        <v>72</v>
      </c>
      <c r="AY180" s="200" t="s">
        <v>123</v>
      </c>
      <c r="BK180" s="202">
        <f>SUM(BK181:BK191)</f>
        <v>0</v>
      </c>
    </row>
    <row r="181" s="2" customFormat="1" ht="16.5" customHeight="1">
      <c r="A181" s="39"/>
      <c r="B181" s="40"/>
      <c r="C181" s="205" t="s">
        <v>295</v>
      </c>
      <c r="D181" s="205" t="s">
        <v>126</v>
      </c>
      <c r="E181" s="206" t="s">
        <v>1244</v>
      </c>
      <c r="F181" s="207" t="s">
        <v>1245</v>
      </c>
      <c r="G181" s="208" t="s">
        <v>283</v>
      </c>
      <c r="H181" s="209">
        <v>2.3940000000000001</v>
      </c>
      <c r="I181" s="210"/>
      <c r="J181" s="211">
        <f>ROUND(I181*H181,2)</f>
        <v>0</v>
      </c>
      <c r="K181" s="207" t="s">
        <v>19</v>
      </c>
      <c r="L181" s="45"/>
      <c r="M181" s="212" t="s">
        <v>19</v>
      </c>
      <c r="N181" s="213" t="s">
        <v>43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149</v>
      </c>
      <c r="AT181" s="216" t="s">
        <v>126</v>
      </c>
      <c r="AU181" s="216" t="s">
        <v>80</v>
      </c>
      <c r="AY181" s="18" t="s">
        <v>123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80</v>
      </c>
      <c r="BK181" s="217">
        <f>ROUND(I181*H181,2)</f>
        <v>0</v>
      </c>
      <c r="BL181" s="18" t="s">
        <v>149</v>
      </c>
      <c r="BM181" s="216" t="s">
        <v>428</v>
      </c>
    </row>
    <row r="182" s="2" customFormat="1">
      <c r="A182" s="39"/>
      <c r="B182" s="40"/>
      <c r="C182" s="41"/>
      <c r="D182" s="218" t="s">
        <v>133</v>
      </c>
      <c r="E182" s="41"/>
      <c r="F182" s="219" t="s">
        <v>1245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133</v>
      </c>
      <c r="AU182" s="18" t="s">
        <v>80</v>
      </c>
    </row>
    <row r="183" s="14" customFormat="1">
      <c r="A183" s="14"/>
      <c r="B183" s="235"/>
      <c r="C183" s="236"/>
      <c r="D183" s="218" t="s">
        <v>146</v>
      </c>
      <c r="E183" s="237" t="s">
        <v>19</v>
      </c>
      <c r="F183" s="238" t="s">
        <v>1246</v>
      </c>
      <c r="G183" s="236"/>
      <c r="H183" s="239">
        <v>0.56699999999999995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5" t="s">
        <v>146</v>
      </c>
      <c r="AU183" s="245" t="s">
        <v>80</v>
      </c>
      <c r="AV183" s="14" t="s">
        <v>82</v>
      </c>
      <c r="AW183" s="14" t="s">
        <v>33</v>
      </c>
      <c r="AX183" s="14" t="s">
        <v>72</v>
      </c>
      <c r="AY183" s="245" t="s">
        <v>123</v>
      </c>
    </row>
    <row r="184" s="14" customFormat="1">
      <c r="A184" s="14"/>
      <c r="B184" s="235"/>
      <c r="C184" s="236"/>
      <c r="D184" s="218" t="s">
        <v>146</v>
      </c>
      <c r="E184" s="237" t="s">
        <v>19</v>
      </c>
      <c r="F184" s="238" t="s">
        <v>1247</v>
      </c>
      <c r="G184" s="236"/>
      <c r="H184" s="239">
        <v>1.827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146</v>
      </c>
      <c r="AU184" s="245" t="s">
        <v>80</v>
      </c>
      <c r="AV184" s="14" t="s">
        <v>82</v>
      </c>
      <c r="AW184" s="14" t="s">
        <v>33</v>
      </c>
      <c r="AX184" s="14" t="s">
        <v>72</v>
      </c>
      <c r="AY184" s="245" t="s">
        <v>123</v>
      </c>
    </row>
    <row r="185" s="15" customFormat="1">
      <c r="A185" s="15"/>
      <c r="B185" s="246"/>
      <c r="C185" s="247"/>
      <c r="D185" s="218" t="s">
        <v>146</v>
      </c>
      <c r="E185" s="248" t="s">
        <v>19</v>
      </c>
      <c r="F185" s="249" t="s">
        <v>148</v>
      </c>
      <c r="G185" s="247"/>
      <c r="H185" s="250">
        <v>2.3940000000000001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6" t="s">
        <v>146</v>
      </c>
      <c r="AU185" s="256" t="s">
        <v>80</v>
      </c>
      <c r="AV185" s="15" t="s">
        <v>149</v>
      </c>
      <c r="AW185" s="15" t="s">
        <v>33</v>
      </c>
      <c r="AX185" s="15" t="s">
        <v>80</v>
      </c>
      <c r="AY185" s="256" t="s">
        <v>123</v>
      </c>
    </row>
    <row r="186" s="2" customFormat="1" ht="16.5" customHeight="1">
      <c r="A186" s="39"/>
      <c r="B186" s="40"/>
      <c r="C186" s="205" t="s">
        <v>305</v>
      </c>
      <c r="D186" s="205" t="s">
        <v>126</v>
      </c>
      <c r="E186" s="206" t="s">
        <v>1248</v>
      </c>
      <c r="F186" s="207" t="s">
        <v>1249</v>
      </c>
      <c r="G186" s="208" t="s">
        <v>191</v>
      </c>
      <c r="H186" s="209">
        <v>38.661000000000001</v>
      </c>
      <c r="I186" s="210"/>
      <c r="J186" s="211">
        <f>ROUND(I186*H186,2)</f>
        <v>0</v>
      </c>
      <c r="K186" s="207" t="s">
        <v>19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149</v>
      </c>
      <c r="AT186" s="216" t="s">
        <v>126</v>
      </c>
      <c r="AU186" s="216" t="s">
        <v>80</v>
      </c>
      <c r="AY186" s="18" t="s">
        <v>123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80</v>
      </c>
      <c r="BK186" s="217">
        <f>ROUND(I186*H186,2)</f>
        <v>0</v>
      </c>
      <c r="BL186" s="18" t="s">
        <v>149</v>
      </c>
      <c r="BM186" s="216" t="s">
        <v>443</v>
      </c>
    </row>
    <row r="187" s="2" customFormat="1">
      <c r="A187" s="39"/>
      <c r="B187" s="40"/>
      <c r="C187" s="41"/>
      <c r="D187" s="218" t="s">
        <v>133</v>
      </c>
      <c r="E187" s="41"/>
      <c r="F187" s="219" t="s">
        <v>1250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133</v>
      </c>
      <c r="AU187" s="18" t="s">
        <v>80</v>
      </c>
    </row>
    <row r="188" s="14" customFormat="1">
      <c r="A188" s="14"/>
      <c r="B188" s="235"/>
      <c r="C188" s="236"/>
      <c r="D188" s="218" t="s">
        <v>146</v>
      </c>
      <c r="E188" s="237" t="s">
        <v>19</v>
      </c>
      <c r="F188" s="238" t="s">
        <v>1251</v>
      </c>
      <c r="G188" s="236"/>
      <c r="H188" s="239">
        <v>11.571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5" t="s">
        <v>146</v>
      </c>
      <c r="AU188" s="245" t="s">
        <v>80</v>
      </c>
      <c r="AV188" s="14" t="s">
        <v>82</v>
      </c>
      <c r="AW188" s="14" t="s">
        <v>33</v>
      </c>
      <c r="AX188" s="14" t="s">
        <v>72</v>
      </c>
      <c r="AY188" s="245" t="s">
        <v>123</v>
      </c>
    </row>
    <row r="189" s="14" customFormat="1">
      <c r="A189" s="14"/>
      <c r="B189" s="235"/>
      <c r="C189" s="236"/>
      <c r="D189" s="218" t="s">
        <v>146</v>
      </c>
      <c r="E189" s="237" t="s">
        <v>19</v>
      </c>
      <c r="F189" s="238" t="s">
        <v>1252</v>
      </c>
      <c r="G189" s="236"/>
      <c r="H189" s="239">
        <v>18.27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146</v>
      </c>
      <c r="AU189" s="245" t="s">
        <v>80</v>
      </c>
      <c r="AV189" s="14" t="s">
        <v>82</v>
      </c>
      <c r="AW189" s="14" t="s">
        <v>33</v>
      </c>
      <c r="AX189" s="14" t="s">
        <v>72</v>
      </c>
      <c r="AY189" s="245" t="s">
        <v>123</v>
      </c>
    </row>
    <row r="190" s="14" customFormat="1">
      <c r="A190" s="14"/>
      <c r="B190" s="235"/>
      <c r="C190" s="236"/>
      <c r="D190" s="218" t="s">
        <v>146</v>
      </c>
      <c r="E190" s="237" t="s">
        <v>19</v>
      </c>
      <c r="F190" s="238" t="s">
        <v>1253</v>
      </c>
      <c r="G190" s="236"/>
      <c r="H190" s="239">
        <v>8.8200000000000003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5" t="s">
        <v>146</v>
      </c>
      <c r="AU190" s="245" t="s">
        <v>80</v>
      </c>
      <c r="AV190" s="14" t="s">
        <v>82</v>
      </c>
      <c r="AW190" s="14" t="s">
        <v>33</v>
      </c>
      <c r="AX190" s="14" t="s">
        <v>72</v>
      </c>
      <c r="AY190" s="245" t="s">
        <v>123</v>
      </c>
    </row>
    <row r="191" s="15" customFormat="1">
      <c r="A191" s="15"/>
      <c r="B191" s="246"/>
      <c r="C191" s="247"/>
      <c r="D191" s="218" t="s">
        <v>146</v>
      </c>
      <c r="E191" s="248" t="s">
        <v>19</v>
      </c>
      <c r="F191" s="249" t="s">
        <v>148</v>
      </c>
      <c r="G191" s="247"/>
      <c r="H191" s="250">
        <v>38.661000000000001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6" t="s">
        <v>146</v>
      </c>
      <c r="AU191" s="256" t="s">
        <v>80</v>
      </c>
      <c r="AV191" s="15" t="s">
        <v>149</v>
      </c>
      <c r="AW191" s="15" t="s">
        <v>33</v>
      </c>
      <c r="AX191" s="15" t="s">
        <v>80</v>
      </c>
      <c r="AY191" s="256" t="s">
        <v>123</v>
      </c>
    </row>
    <row r="192" s="12" customFormat="1" ht="25.92" customHeight="1">
      <c r="A192" s="12"/>
      <c r="B192" s="189"/>
      <c r="C192" s="190"/>
      <c r="D192" s="191" t="s">
        <v>71</v>
      </c>
      <c r="E192" s="192" t="s">
        <v>496</v>
      </c>
      <c r="F192" s="192" t="s">
        <v>1254</v>
      </c>
      <c r="G192" s="190"/>
      <c r="H192" s="190"/>
      <c r="I192" s="193"/>
      <c r="J192" s="194">
        <f>BK192</f>
        <v>0</v>
      </c>
      <c r="K192" s="190"/>
      <c r="L192" s="195"/>
      <c r="M192" s="196"/>
      <c r="N192" s="197"/>
      <c r="O192" s="197"/>
      <c r="P192" s="198">
        <f>SUM(P193:P212)</f>
        <v>0</v>
      </c>
      <c r="Q192" s="197"/>
      <c r="R192" s="198">
        <f>SUM(R193:R212)</f>
        <v>0</v>
      </c>
      <c r="S192" s="197"/>
      <c r="T192" s="199">
        <f>SUM(T193:T212)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0" t="s">
        <v>80</v>
      </c>
      <c r="AT192" s="201" t="s">
        <v>71</v>
      </c>
      <c r="AU192" s="201" t="s">
        <v>72</v>
      </c>
      <c r="AY192" s="200" t="s">
        <v>123</v>
      </c>
      <c r="BK192" s="202">
        <f>SUM(BK193:BK212)</f>
        <v>0</v>
      </c>
    </row>
    <row r="193" s="2" customFormat="1" ht="16.5" customHeight="1">
      <c r="A193" s="39"/>
      <c r="B193" s="40"/>
      <c r="C193" s="205" t="s">
        <v>312</v>
      </c>
      <c r="D193" s="205" t="s">
        <v>126</v>
      </c>
      <c r="E193" s="206" t="s">
        <v>1255</v>
      </c>
      <c r="F193" s="207" t="s">
        <v>1256</v>
      </c>
      <c r="G193" s="208" t="s">
        <v>283</v>
      </c>
      <c r="H193" s="209">
        <v>17.532</v>
      </c>
      <c r="I193" s="210"/>
      <c r="J193" s="211">
        <f>ROUND(I193*H193,2)</f>
        <v>0</v>
      </c>
      <c r="K193" s="207" t="s">
        <v>19</v>
      </c>
      <c r="L193" s="45"/>
      <c r="M193" s="212" t="s">
        <v>19</v>
      </c>
      <c r="N193" s="213" t="s">
        <v>43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149</v>
      </c>
      <c r="AT193" s="216" t="s">
        <v>126</v>
      </c>
      <c r="AU193" s="216" t="s">
        <v>80</v>
      </c>
      <c r="AY193" s="18" t="s">
        <v>123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80</v>
      </c>
      <c r="BK193" s="217">
        <f>ROUND(I193*H193,2)</f>
        <v>0</v>
      </c>
      <c r="BL193" s="18" t="s">
        <v>149</v>
      </c>
      <c r="BM193" s="216" t="s">
        <v>455</v>
      </c>
    </row>
    <row r="194" s="2" customFormat="1">
      <c r="A194" s="39"/>
      <c r="B194" s="40"/>
      <c r="C194" s="41"/>
      <c r="D194" s="218" t="s">
        <v>133</v>
      </c>
      <c r="E194" s="41"/>
      <c r="F194" s="219" t="s">
        <v>1256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133</v>
      </c>
      <c r="AU194" s="18" t="s">
        <v>80</v>
      </c>
    </row>
    <row r="195" s="14" customFormat="1">
      <c r="A195" s="14"/>
      <c r="B195" s="235"/>
      <c r="C195" s="236"/>
      <c r="D195" s="218" t="s">
        <v>146</v>
      </c>
      <c r="E195" s="237" t="s">
        <v>19</v>
      </c>
      <c r="F195" s="238" t="s">
        <v>1257</v>
      </c>
      <c r="G195" s="236"/>
      <c r="H195" s="239">
        <v>2.6520000000000001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146</v>
      </c>
      <c r="AU195" s="245" t="s">
        <v>80</v>
      </c>
      <c r="AV195" s="14" t="s">
        <v>82</v>
      </c>
      <c r="AW195" s="14" t="s">
        <v>33</v>
      </c>
      <c r="AX195" s="14" t="s">
        <v>72</v>
      </c>
      <c r="AY195" s="245" t="s">
        <v>123</v>
      </c>
    </row>
    <row r="196" s="14" customFormat="1">
      <c r="A196" s="14"/>
      <c r="B196" s="235"/>
      <c r="C196" s="236"/>
      <c r="D196" s="218" t="s">
        <v>146</v>
      </c>
      <c r="E196" s="237" t="s">
        <v>19</v>
      </c>
      <c r="F196" s="238" t="s">
        <v>1258</v>
      </c>
      <c r="G196" s="236"/>
      <c r="H196" s="239">
        <v>1.762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146</v>
      </c>
      <c r="AU196" s="245" t="s">
        <v>80</v>
      </c>
      <c r="AV196" s="14" t="s">
        <v>82</v>
      </c>
      <c r="AW196" s="14" t="s">
        <v>33</v>
      </c>
      <c r="AX196" s="14" t="s">
        <v>72</v>
      </c>
      <c r="AY196" s="245" t="s">
        <v>123</v>
      </c>
    </row>
    <row r="197" s="14" customFormat="1">
      <c r="A197" s="14"/>
      <c r="B197" s="235"/>
      <c r="C197" s="236"/>
      <c r="D197" s="218" t="s">
        <v>146</v>
      </c>
      <c r="E197" s="237" t="s">
        <v>19</v>
      </c>
      <c r="F197" s="238" t="s">
        <v>1259</v>
      </c>
      <c r="G197" s="236"/>
      <c r="H197" s="239">
        <v>3.7589999999999999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146</v>
      </c>
      <c r="AU197" s="245" t="s">
        <v>80</v>
      </c>
      <c r="AV197" s="14" t="s">
        <v>82</v>
      </c>
      <c r="AW197" s="14" t="s">
        <v>33</v>
      </c>
      <c r="AX197" s="14" t="s">
        <v>72</v>
      </c>
      <c r="AY197" s="245" t="s">
        <v>123</v>
      </c>
    </row>
    <row r="198" s="14" customFormat="1">
      <c r="A198" s="14"/>
      <c r="B198" s="235"/>
      <c r="C198" s="236"/>
      <c r="D198" s="218" t="s">
        <v>146</v>
      </c>
      <c r="E198" s="237" t="s">
        <v>19</v>
      </c>
      <c r="F198" s="238" t="s">
        <v>1260</v>
      </c>
      <c r="G198" s="236"/>
      <c r="H198" s="239">
        <v>8.2699999999999996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146</v>
      </c>
      <c r="AU198" s="245" t="s">
        <v>80</v>
      </c>
      <c r="AV198" s="14" t="s">
        <v>82</v>
      </c>
      <c r="AW198" s="14" t="s">
        <v>33</v>
      </c>
      <c r="AX198" s="14" t="s">
        <v>72</v>
      </c>
      <c r="AY198" s="245" t="s">
        <v>123</v>
      </c>
    </row>
    <row r="199" s="14" customFormat="1">
      <c r="A199" s="14"/>
      <c r="B199" s="235"/>
      <c r="C199" s="236"/>
      <c r="D199" s="218" t="s">
        <v>146</v>
      </c>
      <c r="E199" s="237" t="s">
        <v>19</v>
      </c>
      <c r="F199" s="238" t="s">
        <v>1261</v>
      </c>
      <c r="G199" s="236"/>
      <c r="H199" s="239">
        <v>1.089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5" t="s">
        <v>146</v>
      </c>
      <c r="AU199" s="245" t="s">
        <v>80</v>
      </c>
      <c r="AV199" s="14" t="s">
        <v>82</v>
      </c>
      <c r="AW199" s="14" t="s">
        <v>33</v>
      </c>
      <c r="AX199" s="14" t="s">
        <v>72</v>
      </c>
      <c r="AY199" s="245" t="s">
        <v>123</v>
      </c>
    </row>
    <row r="200" s="15" customFormat="1">
      <c r="A200" s="15"/>
      <c r="B200" s="246"/>
      <c r="C200" s="247"/>
      <c r="D200" s="218" t="s">
        <v>146</v>
      </c>
      <c r="E200" s="248" t="s">
        <v>19</v>
      </c>
      <c r="F200" s="249" t="s">
        <v>148</v>
      </c>
      <c r="G200" s="247"/>
      <c r="H200" s="250">
        <v>17.532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56" t="s">
        <v>146</v>
      </c>
      <c r="AU200" s="256" t="s">
        <v>80</v>
      </c>
      <c r="AV200" s="15" t="s">
        <v>149</v>
      </c>
      <c r="AW200" s="15" t="s">
        <v>33</v>
      </c>
      <c r="AX200" s="15" t="s">
        <v>80</v>
      </c>
      <c r="AY200" s="256" t="s">
        <v>123</v>
      </c>
    </row>
    <row r="201" s="2" customFormat="1" ht="16.5" customHeight="1">
      <c r="A201" s="39"/>
      <c r="B201" s="40"/>
      <c r="C201" s="205" t="s">
        <v>321</v>
      </c>
      <c r="D201" s="205" t="s">
        <v>126</v>
      </c>
      <c r="E201" s="206" t="s">
        <v>1262</v>
      </c>
      <c r="F201" s="207" t="s">
        <v>1263</v>
      </c>
      <c r="G201" s="208" t="s">
        <v>283</v>
      </c>
      <c r="H201" s="209">
        <v>1.292</v>
      </c>
      <c r="I201" s="210"/>
      <c r="J201" s="211">
        <f>ROUND(I201*H201,2)</f>
        <v>0</v>
      </c>
      <c r="K201" s="207" t="s">
        <v>19</v>
      </c>
      <c r="L201" s="45"/>
      <c r="M201" s="212" t="s">
        <v>19</v>
      </c>
      <c r="N201" s="213" t="s">
        <v>43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149</v>
      </c>
      <c r="AT201" s="216" t="s">
        <v>126</v>
      </c>
      <c r="AU201" s="216" t="s">
        <v>80</v>
      </c>
      <c r="AY201" s="18" t="s">
        <v>123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80</v>
      </c>
      <c r="BK201" s="217">
        <f>ROUND(I201*H201,2)</f>
        <v>0</v>
      </c>
      <c r="BL201" s="18" t="s">
        <v>149</v>
      </c>
      <c r="BM201" s="216" t="s">
        <v>466</v>
      </c>
    </row>
    <row r="202" s="2" customFormat="1">
      <c r="A202" s="39"/>
      <c r="B202" s="40"/>
      <c r="C202" s="41"/>
      <c r="D202" s="218" t="s">
        <v>133</v>
      </c>
      <c r="E202" s="41"/>
      <c r="F202" s="219" t="s">
        <v>1263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133</v>
      </c>
      <c r="AU202" s="18" t="s">
        <v>80</v>
      </c>
    </row>
    <row r="203" s="14" customFormat="1">
      <c r="A203" s="14"/>
      <c r="B203" s="235"/>
      <c r="C203" s="236"/>
      <c r="D203" s="218" t="s">
        <v>146</v>
      </c>
      <c r="E203" s="237" t="s">
        <v>19</v>
      </c>
      <c r="F203" s="238" t="s">
        <v>1264</v>
      </c>
      <c r="G203" s="236"/>
      <c r="H203" s="239">
        <v>1.292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5" t="s">
        <v>146</v>
      </c>
      <c r="AU203" s="245" t="s">
        <v>80</v>
      </c>
      <c r="AV203" s="14" t="s">
        <v>82</v>
      </c>
      <c r="AW203" s="14" t="s">
        <v>33</v>
      </c>
      <c r="AX203" s="14" t="s">
        <v>72</v>
      </c>
      <c r="AY203" s="245" t="s">
        <v>123</v>
      </c>
    </row>
    <row r="204" s="15" customFormat="1">
      <c r="A204" s="15"/>
      <c r="B204" s="246"/>
      <c r="C204" s="247"/>
      <c r="D204" s="218" t="s">
        <v>146</v>
      </c>
      <c r="E204" s="248" t="s">
        <v>19</v>
      </c>
      <c r="F204" s="249" t="s">
        <v>148</v>
      </c>
      <c r="G204" s="247"/>
      <c r="H204" s="250">
        <v>1.292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6" t="s">
        <v>146</v>
      </c>
      <c r="AU204" s="256" t="s">
        <v>80</v>
      </c>
      <c r="AV204" s="15" t="s">
        <v>149</v>
      </c>
      <c r="AW204" s="15" t="s">
        <v>33</v>
      </c>
      <c r="AX204" s="15" t="s">
        <v>80</v>
      </c>
      <c r="AY204" s="256" t="s">
        <v>123</v>
      </c>
    </row>
    <row r="205" s="2" customFormat="1" ht="16.5" customHeight="1">
      <c r="A205" s="39"/>
      <c r="B205" s="40"/>
      <c r="C205" s="205" t="s">
        <v>7</v>
      </c>
      <c r="D205" s="205" t="s">
        <v>126</v>
      </c>
      <c r="E205" s="206" t="s">
        <v>1265</v>
      </c>
      <c r="F205" s="207" t="s">
        <v>1266</v>
      </c>
      <c r="G205" s="208" t="s">
        <v>191</v>
      </c>
      <c r="H205" s="209">
        <v>6.46</v>
      </c>
      <c r="I205" s="210"/>
      <c r="J205" s="211">
        <f>ROUND(I205*H205,2)</f>
        <v>0</v>
      </c>
      <c r="K205" s="207" t="s">
        <v>19</v>
      </c>
      <c r="L205" s="45"/>
      <c r="M205" s="212" t="s">
        <v>19</v>
      </c>
      <c r="N205" s="213" t="s">
        <v>43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149</v>
      </c>
      <c r="AT205" s="216" t="s">
        <v>126</v>
      </c>
      <c r="AU205" s="216" t="s">
        <v>80</v>
      </c>
      <c r="AY205" s="18" t="s">
        <v>123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80</v>
      </c>
      <c r="BK205" s="217">
        <f>ROUND(I205*H205,2)</f>
        <v>0</v>
      </c>
      <c r="BL205" s="18" t="s">
        <v>149</v>
      </c>
      <c r="BM205" s="216" t="s">
        <v>478</v>
      </c>
    </row>
    <row r="206" s="2" customFormat="1">
      <c r="A206" s="39"/>
      <c r="B206" s="40"/>
      <c r="C206" s="41"/>
      <c r="D206" s="218" t="s">
        <v>133</v>
      </c>
      <c r="E206" s="41"/>
      <c r="F206" s="219" t="s">
        <v>1266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133</v>
      </c>
      <c r="AU206" s="18" t="s">
        <v>80</v>
      </c>
    </row>
    <row r="207" s="14" customFormat="1">
      <c r="A207" s="14"/>
      <c r="B207" s="235"/>
      <c r="C207" s="236"/>
      <c r="D207" s="218" t="s">
        <v>146</v>
      </c>
      <c r="E207" s="237" t="s">
        <v>19</v>
      </c>
      <c r="F207" s="238" t="s">
        <v>1267</v>
      </c>
      <c r="G207" s="236"/>
      <c r="H207" s="239">
        <v>6.46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146</v>
      </c>
      <c r="AU207" s="245" t="s">
        <v>80</v>
      </c>
      <c r="AV207" s="14" t="s">
        <v>82</v>
      </c>
      <c r="AW207" s="14" t="s">
        <v>33</v>
      </c>
      <c r="AX207" s="14" t="s">
        <v>72</v>
      </c>
      <c r="AY207" s="245" t="s">
        <v>123</v>
      </c>
    </row>
    <row r="208" s="15" customFormat="1">
      <c r="A208" s="15"/>
      <c r="B208" s="246"/>
      <c r="C208" s="247"/>
      <c r="D208" s="218" t="s">
        <v>146</v>
      </c>
      <c r="E208" s="248" t="s">
        <v>19</v>
      </c>
      <c r="F208" s="249" t="s">
        <v>148</v>
      </c>
      <c r="G208" s="247"/>
      <c r="H208" s="250">
        <v>6.46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6" t="s">
        <v>146</v>
      </c>
      <c r="AU208" s="256" t="s">
        <v>80</v>
      </c>
      <c r="AV208" s="15" t="s">
        <v>149</v>
      </c>
      <c r="AW208" s="15" t="s">
        <v>33</v>
      </c>
      <c r="AX208" s="15" t="s">
        <v>80</v>
      </c>
      <c r="AY208" s="256" t="s">
        <v>123</v>
      </c>
    </row>
    <row r="209" s="2" customFormat="1" ht="16.5" customHeight="1">
      <c r="A209" s="39"/>
      <c r="B209" s="40"/>
      <c r="C209" s="205" t="s">
        <v>335</v>
      </c>
      <c r="D209" s="205" t="s">
        <v>126</v>
      </c>
      <c r="E209" s="206" t="s">
        <v>1268</v>
      </c>
      <c r="F209" s="207" t="s">
        <v>1269</v>
      </c>
      <c r="G209" s="208" t="s">
        <v>191</v>
      </c>
      <c r="H209" s="209">
        <v>32.299999999999997</v>
      </c>
      <c r="I209" s="210"/>
      <c r="J209" s="211">
        <f>ROUND(I209*H209,2)</f>
        <v>0</v>
      </c>
      <c r="K209" s="207" t="s">
        <v>19</v>
      </c>
      <c r="L209" s="45"/>
      <c r="M209" s="212" t="s">
        <v>19</v>
      </c>
      <c r="N209" s="213" t="s">
        <v>43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149</v>
      </c>
      <c r="AT209" s="216" t="s">
        <v>126</v>
      </c>
      <c r="AU209" s="216" t="s">
        <v>80</v>
      </c>
      <c r="AY209" s="18" t="s">
        <v>123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80</v>
      </c>
      <c r="BK209" s="217">
        <f>ROUND(I209*H209,2)</f>
        <v>0</v>
      </c>
      <c r="BL209" s="18" t="s">
        <v>149</v>
      </c>
      <c r="BM209" s="216" t="s">
        <v>490</v>
      </c>
    </row>
    <row r="210" s="2" customFormat="1">
      <c r="A210" s="39"/>
      <c r="B210" s="40"/>
      <c r="C210" s="41"/>
      <c r="D210" s="218" t="s">
        <v>133</v>
      </c>
      <c r="E210" s="41"/>
      <c r="F210" s="219" t="s">
        <v>1269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133</v>
      </c>
      <c r="AU210" s="18" t="s">
        <v>80</v>
      </c>
    </row>
    <row r="211" s="14" customFormat="1">
      <c r="A211" s="14"/>
      <c r="B211" s="235"/>
      <c r="C211" s="236"/>
      <c r="D211" s="218" t="s">
        <v>146</v>
      </c>
      <c r="E211" s="237" t="s">
        <v>19</v>
      </c>
      <c r="F211" s="238" t="s">
        <v>1270</v>
      </c>
      <c r="G211" s="236"/>
      <c r="H211" s="239">
        <v>32.299999999999997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146</v>
      </c>
      <c r="AU211" s="245" t="s">
        <v>80</v>
      </c>
      <c r="AV211" s="14" t="s">
        <v>82</v>
      </c>
      <c r="AW211" s="14" t="s">
        <v>33</v>
      </c>
      <c r="AX211" s="14" t="s">
        <v>72</v>
      </c>
      <c r="AY211" s="245" t="s">
        <v>123</v>
      </c>
    </row>
    <row r="212" s="15" customFormat="1">
      <c r="A212" s="15"/>
      <c r="B212" s="246"/>
      <c r="C212" s="247"/>
      <c r="D212" s="218" t="s">
        <v>146</v>
      </c>
      <c r="E212" s="248" t="s">
        <v>19</v>
      </c>
      <c r="F212" s="249" t="s">
        <v>148</v>
      </c>
      <c r="G212" s="247"/>
      <c r="H212" s="250">
        <v>32.299999999999997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6" t="s">
        <v>146</v>
      </c>
      <c r="AU212" s="256" t="s">
        <v>80</v>
      </c>
      <c r="AV212" s="15" t="s">
        <v>149</v>
      </c>
      <c r="AW212" s="15" t="s">
        <v>33</v>
      </c>
      <c r="AX212" s="15" t="s">
        <v>80</v>
      </c>
      <c r="AY212" s="256" t="s">
        <v>123</v>
      </c>
    </row>
    <row r="213" s="12" customFormat="1" ht="25.92" customHeight="1">
      <c r="A213" s="12"/>
      <c r="B213" s="189"/>
      <c r="C213" s="190"/>
      <c r="D213" s="191" t="s">
        <v>71</v>
      </c>
      <c r="E213" s="192" t="s">
        <v>863</v>
      </c>
      <c r="F213" s="192" t="s">
        <v>1271</v>
      </c>
      <c r="G213" s="190"/>
      <c r="H213" s="190"/>
      <c r="I213" s="193"/>
      <c r="J213" s="194">
        <f>BK213</f>
        <v>0</v>
      </c>
      <c r="K213" s="190"/>
      <c r="L213" s="195"/>
      <c r="M213" s="196"/>
      <c r="N213" s="197"/>
      <c r="O213" s="197"/>
      <c r="P213" s="198">
        <f>SUM(P214:P219)</f>
        <v>0</v>
      </c>
      <c r="Q213" s="197"/>
      <c r="R213" s="198">
        <f>SUM(R214:R219)</f>
        <v>0</v>
      </c>
      <c r="S213" s="197"/>
      <c r="T213" s="199">
        <f>SUM(T214:T219)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0" t="s">
        <v>82</v>
      </c>
      <c r="AT213" s="201" t="s">
        <v>71</v>
      </c>
      <c r="AU213" s="201" t="s">
        <v>72</v>
      </c>
      <c r="AY213" s="200" t="s">
        <v>123</v>
      </c>
      <c r="BK213" s="202">
        <f>SUM(BK214:BK219)</f>
        <v>0</v>
      </c>
    </row>
    <row r="214" s="2" customFormat="1" ht="16.5" customHeight="1">
      <c r="A214" s="39"/>
      <c r="B214" s="40"/>
      <c r="C214" s="205" t="s">
        <v>344</v>
      </c>
      <c r="D214" s="205" t="s">
        <v>126</v>
      </c>
      <c r="E214" s="206" t="s">
        <v>1272</v>
      </c>
      <c r="F214" s="207" t="s">
        <v>1273</v>
      </c>
      <c r="G214" s="208" t="s">
        <v>191</v>
      </c>
      <c r="H214" s="209">
        <v>7</v>
      </c>
      <c r="I214" s="210"/>
      <c r="J214" s="211">
        <f>ROUND(I214*H214,2)</f>
        <v>0</v>
      </c>
      <c r="K214" s="207" t="s">
        <v>19</v>
      </c>
      <c r="L214" s="45"/>
      <c r="M214" s="212" t="s">
        <v>19</v>
      </c>
      <c r="N214" s="213" t="s">
        <v>43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288</v>
      </c>
      <c r="AT214" s="216" t="s">
        <v>126</v>
      </c>
      <c r="AU214" s="216" t="s">
        <v>80</v>
      </c>
      <c r="AY214" s="18" t="s">
        <v>123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80</v>
      </c>
      <c r="BK214" s="217">
        <f>ROUND(I214*H214,2)</f>
        <v>0</v>
      </c>
      <c r="BL214" s="18" t="s">
        <v>288</v>
      </c>
      <c r="BM214" s="216" t="s">
        <v>502</v>
      </c>
    </row>
    <row r="215" s="2" customFormat="1">
      <c r="A215" s="39"/>
      <c r="B215" s="40"/>
      <c r="C215" s="41"/>
      <c r="D215" s="218" t="s">
        <v>133</v>
      </c>
      <c r="E215" s="41"/>
      <c r="F215" s="219" t="s">
        <v>1273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133</v>
      </c>
      <c r="AU215" s="18" t="s">
        <v>80</v>
      </c>
    </row>
    <row r="216" s="2" customFormat="1" ht="16.5" customHeight="1">
      <c r="A216" s="39"/>
      <c r="B216" s="40"/>
      <c r="C216" s="261" t="s">
        <v>351</v>
      </c>
      <c r="D216" s="261" t="s">
        <v>375</v>
      </c>
      <c r="E216" s="262" t="s">
        <v>1274</v>
      </c>
      <c r="F216" s="263" t="s">
        <v>1275</v>
      </c>
      <c r="G216" s="264" t="s">
        <v>191</v>
      </c>
      <c r="H216" s="265">
        <v>7.9100000000000001</v>
      </c>
      <c r="I216" s="266"/>
      <c r="J216" s="267">
        <f>ROUND(I216*H216,2)</f>
        <v>0</v>
      </c>
      <c r="K216" s="263" t="s">
        <v>19</v>
      </c>
      <c r="L216" s="268"/>
      <c r="M216" s="269" t="s">
        <v>19</v>
      </c>
      <c r="N216" s="270" t="s">
        <v>43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413</v>
      </c>
      <c r="AT216" s="216" t="s">
        <v>375</v>
      </c>
      <c r="AU216" s="216" t="s">
        <v>80</v>
      </c>
      <c r="AY216" s="18" t="s">
        <v>123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80</v>
      </c>
      <c r="BK216" s="217">
        <f>ROUND(I216*H216,2)</f>
        <v>0</v>
      </c>
      <c r="BL216" s="18" t="s">
        <v>288</v>
      </c>
      <c r="BM216" s="216" t="s">
        <v>515</v>
      </c>
    </row>
    <row r="217" s="2" customFormat="1">
      <c r="A217" s="39"/>
      <c r="B217" s="40"/>
      <c r="C217" s="41"/>
      <c r="D217" s="218" t="s">
        <v>133</v>
      </c>
      <c r="E217" s="41"/>
      <c r="F217" s="219" t="s">
        <v>1275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133</v>
      </c>
      <c r="AU217" s="18" t="s">
        <v>80</v>
      </c>
    </row>
    <row r="218" s="14" customFormat="1">
      <c r="A218" s="14"/>
      <c r="B218" s="235"/>
      <c r="C218" s="236"/>
      <c r="D218" s="218" t="s">
        <v>146</v>
      </c>
      <c r="E218" s="237" t="s">
        <v>19</v>
      </c>
      <c r="F218" s="238" t="s">
        <v>1276</v>
      </c>
      <c r="G218" s="236"/>
      <c r="H218" s="239">
        <v>7.9100000000000001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5" t="s">
        <v>146</v>
      </c>
      <c r="AU218" s="245" t="s">
        <v>80</v>
      </c>
      <c r="AV218" s="14" t="s">
        <v>82</v>
      </c>
      <c r="AW218" s="14" t="s">
        <v>33</v>
      </c>
      <c r="AX218" s="14" t="s">
        <v>72</v>
      </c>
      <c r="AY218" s="245" t="s">
        <v>123</v>
      </c>
    </row>
    <row r="219" s="15" customFormat="1">
      <c r="A219" s="15"/>
      <c r="B219" s="246"/>
      <c r="C219" s="247"/>
      <c r="D219" s="218" t="s">
        <v>146</v>
      </c>
      <c r="E219" s="248" t="s">
        <v>19</v>
      </c>
      <c r="F219" s="249" t="s">
        <v>148</v>
      </c>
      <c r="G219" s="247"/>
      <c r="H219" s="250">
        <v>7.9100000000000001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6" t="s">
        <v>146</v>
      </c>
      <c r="AU219" s="256" t="s">
        <v>80</v>
      </c>
      <c r="AV219" s="15" t="s">
        <v>149</v>
      </c>
      <c r="AW219" s="15" t="s">
        <v>33</v>
      </c>
      <c r="AX219" s="15" t="s">
        <v>80</v>
      </c>
      <c r="AY219" s="256" t="s">
        <v>123</v>
      </c>
    </row>
    <row r="220" s="12" customFormat="1" ht="25.92" customHeight="1">
      <c r="A220" s="12"/>
      <c r="B220" s="189"/>
      <c r="C220" s="190"/>
      <c r="D220" s="191" t="s">
        <v>71</v>
      </c>
      <c r="E220" s="192" t="s">
        <v>757</v>
      </c>
      <c r="F220" s="192" t="s">
        <v>1277</v>
      </c>
      <c r="G220" s="190"/>
      <c r="H220" s="190"/>
      <c r="I220" s="193"/>
      <c r="J220" s="194">
        <f>BK220</f>
        <v>0</v>
      </c>
      <c r="K220" s="190"/>
      <c r="L220" s="195"/>
      <c r="M220" s="196"/>
      <c r="N220" s="197"/>
      <c r="O220" s="197"/>
      <c r="P220" s="198">
        <f>SUM(P221:P232)</f>
        <v>0</v>
      </c>
      <c r="Q220" s="197"/>
      <c r="R220" s="198">
        <f>SUM(R221:R232)</f>
        <v>0</v>
      </c>
      <c r="S220" s="197"/>
      <c r="T220" s="199">
        <f>SUM(T221:T232)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0" t="s">
        <v>80</v>
      </c>
      <c r="AT220" s="201" t="s">
        <v>71</v>
      </c>
      <c r="AU220" s="201" t="s">
        <v>72</v>
      </c>
      <c r="AY220" s="200" t="s">
        <v>123</v>
      </c>
      <c r="BK220" s="202">
        <f>SUM(BK221:BK232)</f>
        <v>0</v>
      </c>
    </row>
    <row r="221" s="2" customFormat="1" ht="16.5" customHeight="1">
      <c r="A221" s="39"/>
      <c r="B221" s="40"/>
      <c r="C221" s="205" t="s">
        <v>359</v>
      </c>
      <c r="D221" s="205" t="s">
        <v>126</v>
      </c>
      <c r="E221" s="206" t="s">
        <v>1278</v>
      </c>
      <c r="F221" s="207" t="s">
        <v>1279</v>
      </c>
      <c r="G221" s="208" t="s">
        <v>261</v>
      </c>
      <c r="H221" s="209">
        <v>53.142000000000003</v>
      </c>
      <c r="I221" s="210"/>
      <c r="J221" s="211">
        <f>ROUND(I221*H221,2)</f>
        <v>0</v>
      </c>
      <c r="K221" s="207" t="s">
        <v>19</v>
      </c>
      <c r="L221" s="45"/>
      <c r="M221" s="212" t="s">
        <v>19</v>
      </c>
      <c r="N221" s="213" t="s">
        <v>43</v>
      </c>
      <c r="O221" s="85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149</v>
      </c>
      <c r="AT221" s="216" t="s">
        <v>126</v>
      </c>
      <c r="AU221" s="216" t="s">
        <v>80</v>
      </c>
      <c r="AY221" s="18" t="s">
        <v>123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80</v>
      </c>
      <c r="BK221" s="217">
        <f>ROUND(I221*H221,2)</f>
        <v>0</v>
      </c>
      <c r="BL221" s="18" t="s">
        <v>149</v>
      </c>
      <c r="BM221" s="216" t="s">
        <v>528</v>
      </c>
    </row>
    <row r="222" s="2" customFormat="1">
      <c r="A222" s="39"/>
      <c r="B222" s="40"/>
      <c r="C222" s="41"/>
      <c r="D222" s="218" t="s">
        <v>133</v>
      </c>
      <c r="E222" s="41"/>
      <c r="F222" s="219" t="s">
        <v>1279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133</v>
      </c>
      <c r="AU222" s="18" t="s">
        <v>80</v>
      </c>
    </row>
    <row r="223" s="14" customFormat="1">
      <c r="A223" s="14"/>
      <c r="B223" s="235"/>
      <c r="C223" s="236"/>
      <c r="D223" s="218" t="s">
        <v>146</v>
      </c>
      <c r="E223" s="237" t="s">
        <v>19</v>
      </c>
      <c r="F223" s="238" t="s">
        <v>1280</v>
      </c>
      <c r="G223" s="236"/>
      <c r="H223" s="239">
        <v>53.142000000000003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146</v>
      </c>
      <c r="AU223" s="245" t="s">
        <v>80</v>
      </c>
      <c r="AV223" s="14" t="s">
        <v>82</v>
      </c>
      <c r="AW223" s="14" t="s">
        <v>33</v>
      </c>
      <c r="AX223" s="14" t="s">
        <v>72</v>
      </c>
      <c r="AY223" s="245" t="s">
        <v>123</v>
      </c>
    </row>
    <row r="224" s="15" customFormat="1">
      <c r="A224" s="15"/>
      <c r="B224" s="246"/>
      <c r="C224" s="247"/>
      <c r="D224" s="218" t="s">
        <v>146</v>
      </c>
      <c r="E224" s="248" t="s">
        <v>19</v>
      </c>
      <c r="F224" s="249" t="s">
        <v>148</v>
      </c>
      <c r="G224" s="247"/>
      <c r="H224" s="250">
        <v>53.142000000000003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6" t="s">
        <v>146</v>
      </c>
      <c r="AU224" s="256" t="s">
        <v>80</v>
      </c>
      <c r="AV224" s="15" t="s">
        <v>149</v>
      </c>
      <c r="AW224" s="15" t="s">
        <v>33</v>
      </c>
      <c r="AX224" s="15" t="s">
        <v>80</v>
      </c>
      <c r="AY224" s="256" t="s">
        <v>123</v>
      </c>
    </row>
    <row r="225" s="2" customFormat="1" ht="16.5" customHeight="1">
      <c r="A225" s="39"/>
      <c r="B225" s="40"/>
      <c r="C225" s="205" t="s">
        <v>367</v>
      </c>
      <c r="D225" s="205" t="s">
        <v>126</v>
      </c>
      <c r="E225" s="206" t="s">
        <v>1281</v>
      </c>
      <c r="F225" s="207" t="s">
        <v>1282</v>
      </c>
      <c r="G225" s="208" t="s">
        <v>261</v>
      </c>
      <c r="H225" s="209">
        <v>46.920000000000002</v>
      </c>
      <c r="I225" s="210"/>
      <c r="J225" s="211">
        <f>ROUND(I225*H225,2)</f>
        <v>0</v>
      </c>
      <c r="K225" s="207" t="s">
        <v>19</v>
      </c>
      <c r="L225" s="45"/>
      <c r="M225" s="212" t="s">
        <v>19</v>
      </c>
      <c r="N225" s="213" t="s">
        <v>43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149</v>
      </c>
      <c r="AT225" s="216" t="s">
        <v>126</v>
      </c>
      <c r="AU225" s="216" t="s">
        <v>80</v>
      </c>
      <c r="AY225" s="18" t="s">
        <v>123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80</v>
      </c>
      <c r="BK225" s="217">
        <f>ROUND(I225*H225,2)</f>
        <v>0</v>
      </c>
      <c r="BL225" s="18" t="s">
        <v>149</v>
      </c>
      <c r="BM225" s="216" t="s">
        <v>540</v>
      </c>
    </row>
    <row r="226" s="2" customFormat="1">
      <c r="A226" s="39"/>
      <c r="B226" s="40"/>
      <c r="C226" s="41"/>
      <c r="D226" s="218" t="s">
        <v>133</v>
      </c>
      <c r="E226" s="41"/>
      <c r="F226" s="219" t="s">
        <v>1282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133</v>
      </c>
      <c r="AU226" s="18" t="s">
        <v>80</v>
      </c>
    </row>
    <row r="227" s="14" customFormat="1">
      <c r="A227" s="14"/>
      <c r="B227" s="235"/>
      <c r="C227" s="236"/>
      <c r="D227" s="218" t="s">
        <v>146</v>
      </c>
      <c r="E227" s="237" t="s">
        <v>19</v>
      </c>
      <c r="F227" s="238" t="s">
        <v>1283</v>
      </c>
      <c r="G227" s="236"/>
      <c r="H227" s="239">
        <v>46.920000000000002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146</v>
      </c>
      <c r="AU227" s="245" t="s">
        <v>80</v>
      </c>
      <c r="AV227" s="14" t="s">
        <v>82</v>
      </c>
      <c r="AW227" s="14" t="s">
        <v>33</v>
      </c>
      <c r="AX227" s="14" t="s">
        <v>72</v>
      </c>
      <c r="AY227" s="245" t="s">
        <v>123</v>
      </c>
    </row>
    <row r="228" s="15" customFormat="1">
      <c r="A228" s="15"/>
      <c r="B228" s="246"/>
      <c r="C228" s="247"/>
      <c r="D228" s="218" t="s">
        <v>146</v>
      </c>
      <c r="E228" s="248" t="s">
        <v>19</v>
      </c>
      <c r="F228" s="249" t="s">
        <v>148</v>
      </c>
      <c r="G228" s="247"/>
      <c r="H228" s="250">
        <v>46.920000000000002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56" t="s">
        <v>146</v>
      </c>
      <c r="AU228" s="256" t="s">
        <v>80</v>
      </c>
      <c r="AV228" s="15" t="s">
        <v>149</v>
      </c>
      <c r="AW228" s="15" t="s">
        <v>33</v>
      </c>
      <c r="AX228" s="15" t="s">
        <v>80</v>
      </c>
      <c r="AY228" s="256" t="s">
        <v>123</v>
      </c>
    </row>
    <row r="229" s="2" customFormat="1" ht="16.5" customHeight="1">
      <c r="A229" s="39"/>
      <c r="B229" s="40"/>
      <c r="C229" s="205" t="s">
        <v>374</v>
      </c>
      <c r="D229" s="205" t="s">
        <v>126</v>
      </c>
      <c r="E229" s="206" t="s">
        <v>1284</v>
      </c>
      <c r="F229" s="207" t="s">
        <v>1285</v>
      </c>
      <c r="G229" s="208" t="s">
        <v>261</v>
      </c>
      <c r="H229" s="209">
        <v>9.282</v>
      </c>
      <c r="I229" s="210"/>
      <c r="J229" s="211">
        <f>ROUND(I229*H229,2)</f>
        <v>0</v>
      </c>
      <c r="K229" s="207" t="s">
        <v>19</v>
      </c>
      <c r="L229" s="45"/>
      <c r="M229" s="212" t="s">
        <v>19</v>
      </c>
      <c r="N229" s="213" t="s">
        <v>43</v>
      </c>
      <c r="O229" s="85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6" t="s">
        <v>149</v>
      </c>
      <c r="AT229" s="216" t="s">
        <v>126</v>
      </c>
      <c r="AU229" s="216" t="s">
        <v>80</v>
      </c>
      <c r="AY229" s="18" t="s">
        <v>123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80</v>
      </c>
      <c r="BK229" s="217">
        <f>ROUND(I229*H229,2)</f>
        <v>0</v>
      </c>
      <c r="BL229" s="18" t="s">
        <v>149</v>
      </c>
      <c r="BM229" s="216" t="s">
        <v>551</v>
      </c>
    </row>
    <row r="230" s="2" customFormat="1">
      <c r="A230" s="39"/>
      <c r="B230" s="40"/>
      <c r="C230" s="41"/>
      <c r="D230" s="218" t="s">
        <v>133</v>
      </c>
      <c r="E230" s="41"/>
      <c r="F230" s="219" t="s">
        <v>1285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133</v>
      </c>
      <c r="AU230" s="18" t="s">
        <v>80</v>
      </c>
    </row>
    <row r="231" s="14" customFormat="1">
      <c r="A231" s="14"/>
      <c r="B231" s="235"/>
      <c r="C231" s="236"/>
      <c r="D231" s="218" t="s">
        <v>146</v>
      </c>
      <c r="E231" s="237" t="s">
        <v>19</v>
      </c>
      <c r="F231" s="238" t="s">
        <v>1286</v>
      </c>
      <c r="G231" s="236"/>
      <c r="H231" s="239">
        <v>9.282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146</v>
      </c>
      <c r="AU231" s="245" t="s">
        <v>80</v>
      </c>
      <c r="AV231" s="14" t="s">
        <v>82</v>
      </c>
      <c r="AW231" s="14" t="s">
        <v>33</v>
      </c>
      <c r="AX231" s="14" t="s">
        <v>72</v>
      </c>
      <c r="AY231" s="245" t="s">
        <v>123</v>
      </c>
    </row>
    <row r="232" s="15" customFormat="1">
      <c r="A232" s="15"/>
      <c r="B232" s="246"/>
      <c r="C232" s="247"/>
      <c r="D232" s="218" t="s">
        <v>146</v>
      </c>
      <c r="E232" s="248" t="s">
        <v>19</v>
      </c>
      <c r="F232" s="249" t="s">
        <v>148</v>
      </c>
      <c r="G232" s="247"/>
      <c r="H232" s="250">
        <v>9.282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6" t="s">
        <v>146</v>
      </c>
      <c r="AU232" s="256" t="s">
        <v>80</v>
      </c>
      <c r="AV232" s="15" t="s">
        <v>149</v>
      </c>
      <c r="AW232" s="15" t="s">
        <v>33</v>
      </c>
      <c r="AX232" s="15" t="s">
        <v>80</v>
      </c>
      <c r="AY232" s="256" t="s">
        <v>123</v>
      </c>
    </row>
    <row r="233" s="12" customFormat="1" ht="25.92" customHeight="1">
      <c r="A233" s="12"/>
      <c r="B233" s="189"/>
      <c r="C233" s="190"/>
      <c r="D233" s="191" t="s">
        <v>71</v>
      </c>
      <c r="E233" s="192" t="s">
        <v>769</v>
      </c>
      <c r="F233" s="192" t="s">
        <v>1287</v>
      </c>
      <c r="G233" s="190"/>
      <c r="H233" s="190"/>
      <c r="I233" s="193"/>
      <c r="J233" s="194">
        <f>BK233</f>
        <v>0</v>
      </c>
      <c r="K233" s="190"/>
      <c r="L233" s="195"/>
      <c r="M233" s="196"/>
      <c r="N233" s="197"/>
      <c r="O233" s="197"/>
      <c r="P233" s="198">
        <f>SUM(P234:P261)</f>
        <v>0</v>
      </c>
      <c r="Q233" s="197"/>
      <c r="R233" s="198">
        <f>SUM(R234:R261)</f>
        <v>0</v>
      </c>
      <c r="S233" s="197"/>
      <c r="T233" s="199">
        <f>SUM(T234:T261)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0" t="s">
        <v>80</v>
      </c>
      <c r="AT233" s="201" t="s">
        <v>71</v>
      </c>
      <c r="AU233" s="201" t="s">
        <v>72</v>
      </c>
      <c r="AY233" s="200" t="s">
        <v>123</v>
      </c>
      <c r="BK233" s="202">
        <f>SUM(BK234:BK261)</f>
        <v>0</v>
      </c>
    </row>
    <row r="234" s="2" customFormat="1" ht="16.5" customHeight="1">
      <c r="A234" s="39"/>
      <c r="B234" s="40"/>
      <c r="C234" s="205" t="s">
        <v>381</v>
      </c>
      <c r="D234" s="205" t="s">
        <v>126</v>
      </c>
      <c r="E234" s="206" t="s">
        <v>1288</v>
      </c>
      <c r="F234" s="207" t="s">
        <v>1289</v>
      </c>
      <c r="G234" s="208" t="s">
        <v>423</v>
      </c>
      <c r="H234" s="209">
        <v>2</v>
      </c>
      <c r="I234" s="210"/>
      <c r="J234" s="211">
        <f>ROUND(I234*H234,2)</f>
        <v>0</v>
      </c>
      <c r="K234" s="207" t="s">
        <v>19</v>
      </c>
      <c r="L234" s="45"/>
      <c r="M234" s="212" t="s">
        <v>19</v>
      </c>
      <c r="N234" s="213" t="s">
        <v>43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149</v>
      </c>
      <c r="AT234" s="216" t="s">
        <v>126</v>
      </c>
      <c r="AU234" s="216" t="s">
        <v>80</v>
      </c>
      <c r="AY234" s="18" t="s">
        <v>123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80</v>
      </c>
      <c r="BK234" s="217">
        <f>ROUND(I234*H234,2)</f>
        <v>0</v>
      </c>
      <c r="BL234" s="18" t="s">
        <v>149</v>
      </c>
      <c r="BM234" s="216" t="s">
        <v>562</v>
      </c>
    </row>
    <row r="235" s="2" customFormat="1">
      <c r="A235" s="39"/>
      <c r="B235" s="40"/>
      <c r="C235" s="41"/>
      <c r="D235" s="218" t="s">
        <v>133</v>
      </c>
      <c r="E235" s="41"/>
      <c r="F235" s="219" t="s">
        <v>1290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133</v>
      </c>
      <c r="AU235" s="18" t="s">
        <v>80</v>
      </c>
    </row>
    <row r="236" s="2" customFormat="1" ht="16.5" customHeight="1">
      <c r="A236" s="39"/>
      <c r="B236" s="40"/>
      <c r="C236" s="261" t="s">
        <v>392</v>
      </c>
      <c r="D236" s="261" t="s">
        <v>375</v>
      </c>
      <c r="E236" s="262" t="s">
        <v>1291</v>
      </c>
      <c r="F236" s="263" t="s">
        <v>1292</v>
      </c>
      <c r="G236" s="264" t="s">
        <v>423</v>
      </c>
      <c r="H236" s="265">
        <v>1</v>
      </c>
      <c r="I236" s="266"/>
      <c r="J236" s="267">
        <f>ROUND(I236*H236,2)</f>
        <v>0</v>
      </c>
      <c r="K236" s="263" t="s">
        <v>19</v>
      </c>
      <c r="L236" s="268"/>
      <c r="M236" s="269" t="s">
        <v>19</v>
      </c>
      <c r="N236" s="270" t="s">
        <v>43</v>
      </c>
      <c r="O236" s="85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231</v>
      </c>
      <c r="AT236" s="216" t="s">
        <v>375</v>
      </c>
      <c r="AU236" s="216" t="s">
        <v>80</v>
      </c>
      <c r="AY236" s="18" t="s">
        <v>123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80</v>
      </c>
      <c r="BK236" s="217">
        <f>ROUND(I236*H236,2)</f>
        <v>0</v>
      </c>
      <c r="BL236" s="18" t="s">
        <v>149</v>
      </c>
      <c r="BM236" s="216" t="s">
        <v>577</v>
      </c>
    </row>
    <row r="237" s="2" customFormat="1">
      <c r="A237" s="39"/>
      <c r="B237" s="40"/>
      <c r="C237" s="41"/>
      <c r="D237" s="218" t="s">
        <v>133</v>
      </c>
      <c r="E237" s="41"/>
      <c r="F237" s="219" t="s">
        <v>1292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133</v>
      </c>
      <c r="AU237" s="18" t="s">
        <v>80</v>
      </c>
    </row>
    <row r="238" s="2" customFormat="1" ht="16.5" customHeight="1">
      <c r="A238" s="39"/>
      <c r="B238" s="40"/>
      <c r="C238" s="261" t="s">
        <v>398</v>
      </c>
      <c r="D238" s="261" t="s">
        <v>375</v>
      </c>
      <c r="E238" s="262" t="s">
        <v>1293</v>
      </c>
      <c r="F238" s="263" t="s">
        <v>1294</v>
      </c>
      <c r="G238" s="264" t="s">
        <v>423</v>
      </c>
      <c r="H238" s="265">
        <v>1</v>
      </c>
      <c r="I238" s="266"/>
      <c r="J238" s="267">
        <f>ROUND(I238*H238,2)</f>
        <v>0</v>
      </c>
      <c r="K238" s="263" t="s">
        <v>19</v>
      </c>
      <c r="L238" s="268"/>
      <c r="M238" s="269" t="s">
        <v>19</v>
      </c>
      <c r="N238" s="270" t="s">
        <v>43</v>
      </c>
      <c r="O238" s="85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231</v>
      </c>
      <c r="AT238" s="216" t="s">
        <v>375</v>
      </c>
      <c r="AU238" s="216" t="s">
        <v>80</v>
      </c>
      <c r="AY238" s="18" t="s">
        <v>123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80</v>
      </c>
      <c r="BK238" s="217">
        <f>ROUND(I238*H238,2)</f>
        <v>0</v>
      </c>
      <c r="BL238" s="18" t="s">
        <v>149</v>
      </c>
      <c r="BM238" s="216" t="s">
        <v>598</v>
      </c>
    </row>
    <row r="239" s="2" customFormat="1">
      <c r="A239" s="39"/>
      <c r="B239" s="40"/>
      <c r="C239" s="41"/>
      <c r="D239" s="218" t="s">
        <v>133</v>
      </c>
      <c r="E239" s="41"/>
      <c r="F239" s="219" t="s">
        <v>1294</v>
      </c>
      <c r="G239" s="41"/>
      <c r="H239" s="41"/>
      <c r="I239" s="220"/>
      <c r="J239" s="41"/>
      <c r="K239" s="41"/>
      <c r="L239" s="45"/>
      <c r="M239" s="221"/>
      <c r="N239" s="222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133</v>
      </c>
      <c r="AU239" s="18" t="s">
        <v>80</v>
      </c>
    </row>
    <row r="240" s="2" customFormat="1" ht="16.5" customHeight="1">
      <c r="A240" s="39"/>
      <c r="B240" s="40"/>
      <c r="C240" s="261" t="s">
        <v>405</v>
      </c>
      <c r="D240" s="261" t="s">
        <v>375</v>
      </c>
      <c r="E240" s="262" t="s">
        <v>1295</v>
      </c>
      <c r="F240" s="263" t="s">
        <v>1296</v>
      </c>
      <c r="G240" s="264" t="s">
        <v>423</v>
      </c>
      <c r="H240" s="265">
        <v>1</v>
      </c>
      <c r="I240" s="266"/>
      <c r="J240" s="267">
        <f>ROUND(I240*H240,2)</f>
        <v>0</v>
      </c>
      <c r="K240" s="263" t="s">
        <v>19</v>
      </c>
      <c r="L240" s="268"/>
      <c r="M240" s="269" t="s">
        <v>19</v>
      </c>
      <c r="N240" s="270" t="s">
        <v>43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231</v>
      </c>
      <c r="AT240" s="216" t="s">
        <v>375</v>
      </c>
      <c r="AU240" s="216" t="s">
        <v>80</v>
      </c>
      <c r="AY240" s="18" t="s">
        <v>123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80</v>
      </c>
      <c r="BK240" s="217">
        <f>ROUND(I240*H240,2)</f>
        <v>0</v>
      </c>
      <c r="BL240" s="18" t="s">
        <v>149</v>
      </c>
      <c r="BM240" s="216" t="s">
        <v>606</v>
      </c>
    </row>
    <row r="241" s="2" customFormat="1">
      <c r="A241" s="39"/>
      <c r="B241" s="40"/>
      <c r="C241" s="41"/>
      <c r="D241" s="218" t="s">
        <v>133</v>
      </c>
      <c r="E241" s="41"/>
      <c r="F241" s="219" t="s">
        <v>1296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133</v>
      </c>
      <c r="AU241" s="18" t="s">
        <v>80</v>
      </c>
    </row>
    <row r="242" s="2" customFormat="1" ht="16.5" customHeight="1">
      <c r="A242" s="39"/>
      <c r="B242" s="40"/>
      <c r="C242" s="205" t="s">
        <v>413</v>
      </c>
      <c r="D242" s="205" t="s">
        <v>126</v>
      </c>
      <c r="E242" s="206" t="s">
        <v>1297</v>
      </c>
      <c r="F242" s="207" t="s">
        <v>1298</v>
      </c>
      <c r="G242" s="208" t="s">
        <v>423</v>
      </c>
      <c r="H242" s="209">
        <v>3</v>
      </c>
      <c r="I242" s="210"/>
      <c r="J242" s="211">
        <f>ROUND(I242*H242,2)</f>
        <v>0</v>
      </c>
      <c r="K242" s="207" t="s">
        <v>19</v>
      </c>
      <c r="L242" s="45"/>
      <c r="M242" s="212" t="s">
        <v>19</v>
      </c>
      <c r="N242" s="213" t="s">
        <v>43</v>
      </c>
      <c r="O242" s="85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6" t="s">
        <v>149</v>
      </c>
      <c r="AT242" s="216" t="s">
        <v>126</v>
      </c>
      <c r="AU242" s="216" t="s">
        <v>80</v>
      </c>
      <c r="AY242" s="18" t="s">
        <v>123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80</v>
      </c>
      <c r="BK242" s="217">
        <f>ROUND(I242*H242,2)</f>
        <v>0</v>
      </c>
      <c r="BL242" s="18" t="s">
        <v>149</v>
      </c>
      <c r="BM242" s="216" t="s">
        <v>614</v>
      </c>
    </row>
    <row r="243" s="2" customFormat="1">
      <c r="A243" s="39"/>
      <c r="B243" s="40"/>
      <c r="C243" s="41"/>
      <c r="D243" s="218" t="s">
        <v>133</v>
      </c>
      <c r="E243" s="41"/>
      <c r="F243" s="219" t="s">
        <v>1298</v>
      </c>
      <c r="G243" s="41"/>
      <c r="H243" s="41"/>
      <c r="I243" s="220"/>
      <c r="J243" s="41"/>
      <c r="K243" s="41"/>
      <c r="L243" s="45"/>
      <c r="M243" s="221"/>
      <c r="N243" s="222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133</v>
      </c>
      <c r="AU243" s="18" t="s">
        <v>80</v>
      </c>
    </row>
    <row r="244" s="2" customFormat="1" ht="16.5" customHeight="1">
      <c r="A244" s="39"/>
      <c r="B244" s="40"/>
      <c r="C244" s="205" t="s">
        <v>420</v>
      </c>
      <c r="D244" s="205" t="s">
        <v>126</v>
      </c>
      <c r="E244" s="206" t="s">
        <v>1299</v>
      </c>
      <c r="F244" s="207" t="s">
        <v>1300</v>
      </c>
      <c r="G244" s="208" t="s">
        <v>423</v>
      </c>
      <c r="H244" s="209">
        <v>7</v>
      </c>
      <c r="I244" s="210"/>
      <c r="J244" s="211">
        <f>ROUND(I244*H244,2)</f>
        <v>0</v>
      </c>
      <c r="K244" s="207" t="s">
        <v>19</v>
      </c>
      <c r="L244" s="45"/>
      <c r="M244" s="212" t="s">
        <v>19</v>
      </c>
      <c r="N244" s="213" t="s">
        <v>43</v>
      </c>
      <c r="O244" s="85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149</v>
      </c>
      <c r="AT244" s="216" t="s">
        <v>126</v>
      </c>
      <c r="AU244" s="216" t="s">
        <v>80</v>
      </c>
      <c r="AY244" s="18" t="s">
        <v>123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80</v>
      </c>
      <c r="BK244" s="217">
        <f>ROUND(I244*H244,2)</f>
        <v>0</v>
      </c>
      <c r="BL244" s="18" t="s">
        <v>149</v>
      </c>
      <c r="BM244" s="216" t="s">
        <v>625</v>
      </c>
    </row>
    <row r="245" s="2" customFormat="1">
      <c r="A245" s="39"/>
      <c r="B245" s="40"/>
      <c r="C245" s="41"/>
      <c r="D245" s="218" t="s">
        <v>133</v>
      </c>
      <c r="E245" s="41"/>
      <c r="F245" s="219" t="s">
        <v>1300</v>
      </c>
      <c r="G245" s="41"/>
      <c r="H245" s="41"/>
      <c r="I245" s="220"/>
      <c r="J245" s="41"/>
      <c r="K245" s="41"/>
      <c r="L245" s="45"/>
      <c r="M245" s="221"/>
      <c r="N245" s="222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133</v>
      </c>
      <c r="AU245" s="18" t="s">
        <v>80</v>
      </c>
    </row>
    <row r="246" s="2" customFormat="1" ht="16.5" customHeight="1">
      <c r="A246" s="39"/>
      <c r="B246" s="40"/>
      <c r="C246" s="261" t="s">
        <v>428</v>
      </c>
      <c r="D246" s="261" t="s">
        <v>375</v>
      </c>
      <c r="E246" s="262" t="s">
        <v>1301</v>
      </c>
      <c r="F246" s="263" t="s">
        <v>1302</v>
      </c>
      <c r="G246" s="264" t="s">
        <v>423</v>
      </c>
      <c r="H246" s="265">
        <v>7</v>
      </c>
      <c r="I246" s="266"/>
      <c r="J246" s="267">
        <f>ROUND(I246*H246,2)</f>
        <v>0</v>
      </c>
      <c r="K246" s="263" t="s">
        <v>19</v>
      </c>
      <c r="L246" s="268"/>
      <c r="M246" s="269" t="s">
        <v>19</v>
      </c>
      <c r="N246" s="270" t="s">
        <v>43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231</v>
      </c>
      <c r="AT246" s="216" t="s">
        <v>375</v>
      </c>
      <c r="AU246" s="216" t="s">
        <v>80</v>
      </c>
      <c r="AY246" s="18" t="s">
        <v>123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80</v>
      </c>
      <c r="BK246" s="217">
        <f>ROUND(I246*H246,2)</f>
        <v>0</v>
      </c>
      <c r="BL246" s="18" t="s">
        <v>149</v>
      </c>
      <c r="BM246" s="216" t="s">
        <v>638</v>
      </c>
    </row>
    <row r="247" s="2" customFormat="1">
      <c r="A247" s="39"/>
      <c r="B247" s="40"/>
      <c r="C247" s="41"/>
      <c r="D247" s="218" t="s">
        <v>133</v>
      </c>
      <c r="E247" s="41"/>
      <c r="F247" s="219" t="s">
        <v>1302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133</v>
      </c>
      <c r="AU247" s="18" t="s">
        <v>80</v>
      </c>
    </row>
    <row r="248" s="2" customFormat="1" ht="16.5" customHeight="1">
      <c r="A248" s="39"/>
      <c r="B248" s="40"/>
      <c r="C248" s="261" t="s">
        <v>436</v>
      </c>
      <c r="D248" s="261" t="s">
        <v>375</v>
      </c>
      <c r="E248" s="262" t="s">
        <v>1303</v>
      </c>
      <c r="F248" s="263" t="s">
        <v>1304</v>
      </c>
      <c r="G248" s="264" t="s">
        <v>423</v>
      </c>
      <c r="H248" s="265">
        <v>7</v>
      </c>
      <c r="I248" s="266"/>
      <c r="J248" s="267">
        <f>ROUND(I248*H248,2)</f>
        <v>0</v>
      </c>
      <c r="K248" s="263" t="s">
        <v>19</v>
      </c>
      <c r="L248" s="268"/>
      <c r="M248" s="269" t="s">
        <v>19</v>
      </c>
      <c r="N248" s="270" t="s">
        <v>43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231</v>
      </c>
      <c r="AT248" s="216" t="s">
        <v>375</v>
      </c>
      <c r="AU248" s="216" t="s">
        <v>80</v>
      </c>
      <c r="AY248" s="18" t="s">
        <v>123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80</v>
      </c>
      <c r="BK248" s="217">
        <f>ROUND(I248*H248,2)</f>
        <v>0</v>
      </c>
      <c r="BL248" s="18" t="s">
        <v>149</v>
      </c>
      <c r="BM248" s="216" t="s">
        <v>651</v>
      </c>
    </row>
    <row r="249" s="2" customFormat="1">
      <c r="A249" s="39"/>
      <c r="B249" s="40"/>
      <c r="C249" s="41"/>
      <c r="D249" s="218" t="s">
        <v>133</v>
      </c>
      <c r="E249" s="41"/>
      <c r="F249" s="219" t="s">
        <v>1304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133</v>
      </c>
      <c r="AU249" s="18" t="s">
        <v>80</v>
      </c>
    </row>
    <row r="250" s="2" customFormat="1" ht="16.5" customHeight="1">
      <c r="A250" s="39"/>
      <c r="B250" s="40"/>
      <c r="C250" s="261" t="s">
        <v>443</v>
      </c>
      <c r="D250" s="261" t="s">
        <v>375</v>
      </c>
      <c r="E250" s="262" t="s">
        <v>1305</v>
      </c>
      <c r="F250" s="263" t="s">
        <v>1306</v>
      </c>
      <c r="G250" s="264" t="s">
        <v>423</v>
      </c>
      <c r="H250" s="265">
        <v>7</v>
      </c>
      <c r="I250" s="266"/>
      <c r="J250" s="267">
        <f>ROUND(I250*H250,2)</f>
        <v>0</v>
      </c>
      <c r="K250" s="263" t="s">
        <v>19</v>
      </c>
      <c r="L250" s="268"/>
      <c r="M250" s="269" t="s">
        <v>19</v>
      </c>
      <c r="N250" s="270" t="s">
        <v>43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231</v>
      </c>
      <c r="AT250" s="216" t="s">
        <v>375</v>
      </c>
      <c r="AU250" s="216" t="s">
        <v>80</v>
      </c>
      <c r="AY250" s="18" t="s">
        <v>123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80</v>
      </c>
      <c r="BK250" s="217">
        <f>ROUND(I250*H250,2)</f>
        <v>0</v>
      </c>
      <c r="BL250" s="18" t="s">
        <v>149</v>
      </c>
      <c r="BM250" s="216" t="s">
        <v>664</v>
      </c>
    </row>
    <row r="251" s="2" customFormat="1">
      <c r="A251" s="39"/>
      <c r="B251" s="40"/>
      <c r="C251" s="41"/>
      <c r="D251" s="218" t="s">
        <v>133</v>
      </c>
      <c r="E251" s="41"/>
      <c r="F251" s="219" t="s">
        <v>1306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133</v>
      </c>
      <c r="AU251" s="18" t="s">
        <v>80</v>
      </c>
    </row>
    <row r="252" s="2" customFormat="1" ht="16.5" customHeight="1">
      <c r="A252" s="39"/>
      <c r="B252" s="40"/>
      <c r="C252" s="261" t="s">
        <v>448</v>
      </c>
      <c r="D252" s="261" t="s">
        <v>375</v>
      </c>
      <c r="E252" s="262" t="s">
        <v>1307</v>
      </c>
      <c r="F252" s="263" t="s">
        <v>1308</v>
      </c>
      <c r="G252" s="264" t="s">
        <v>423</v>
      </c>
      <c r="H252" s="265">
        <v>7</v>
      </c>
      <c r="I252" s="266"/>
      <c r="J252" s="267">
        <f>ROUND(I252*H252,2)</f>
        <v>0</v>
      </c>
      <c r="K252" s="263" t="s">
        <v>19</v>
      </c>
      <c r="L252" s="268"/>
      <c r="M252" s="269" t="s">
        <v>19</v>
      </c>
      <c r="N252" s="270" t="s">
        <v>43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231</v>
      </c>
      <c r="AT252" s="216" t="s">
        <v>375</v>
      </c>
      <c r="AU252" s="216" t="s">
        <v>80</v>
      </c>
      <c r="AY252" s="18" t="s">
        <v>123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80</v>
      </c>
      <c r="BK252" s="217">
        <f>ROUND(I252*H252,2)</f>
        <v>0</v>
      </c>
      <c r="BL252" s="18" t="s">
        <v>149</v>
      </c>
      <c r="BM252" s="216" t="s">
        <v>674</v>
      </c>
    </row>
    <row r="253" s="2" customFormat="1">
      <c r="A253" s="39"/>
      <c r="B253" s="40"/>
      <c r="C253" s="41"/>
      <c r="D253" s="218" t="s">
        <v>133</v>
      </c>
      <c r="E253" s="41"/>
      <c r="F253" s="219" t="s">
        <v>1308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133</v>
      </c>
      <c r="AU253" s="18" t="s">
        <v>80</v>
      </c>
    </row>
    <row r="254" s="2" customFormat="1" ht="16.5" customHeight="1">
      <c r="A254" s="39"/>
      <c r="B254" s="40"/>
      <c r="C254" s="261" t="s">
        <v>455</v>
      </c>
      <c r="D254" s="261" t="s">
        <v>375</v>
      </c>
      <c r="E254" s="262" t="s">
        <v>1303</v>
      </c>
      <c r="F254" s="263" t="s">
        <v>1304</v>
      </c>
      <c r="G254" s="264" t="s">
        <v>423</v>
      </c>
      <c r="H254" s="265">
        <v>7</v>
      </c>
      <c r="I254" s="266"/>
      <c r="J254" s="267">
        <f>ROUND(I254*H254,2)</f>
        <v>0</v>
      </c>
      <c r="K254" s="263" t="s">
        <v>19</v>
      </c>
      <c r="L254" s="268"/>
      <c r="M254" s="269" t="s">
        <v>19</v>
      </c>
      <c r="N254" s="270" t="s">
        <v>43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231</v>
      </c>
      <c r="AT254" s="216" t="s">
        <v>375</v>
      </c>
      <c r="AU254" s="216" t="s">
        <v>80</v>
      </c>
      <c r="AY254" s="18" t="s">
        <v>123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80</v>
      </c>
      <c r="BK254" s="217">
        <f>ROUND(I254*H254,2)</f>
        <v>0</v>
      </c>
      <c r="BL254" s="18" t="s">
        <v>149</v>
      </c>
      <c r="BM254" s="216" t="s">
        <v>686</v>
      </c>
    </row>
    <row r="255" s="2" customFormat="1">
      <c r="A255" s="39"/>
      <c r="B255" s="40"/>
      <c r="C255" s="41"/>
      <c r="D255" s="218" t="s">
        <v>133</v>
      </c>
      <c r="E255" s="41"/>
      <c r="F255" s="219" t="s">
        <v>1304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133</v>
      </c>
      <c r="AU255" s="18" t="s">
        <v>80</v>
      </c>
    </row>
    <row r="256" s="2" customFormat="1" ht="16.5" customHeight="1">
      <c r="A256" s="39"/>
      <c r="B256" s="40"/>
      <c r="C256" s="261" t="s">
        <v>460</v>
      </c>
      <c r="D256" s="261" t="s">
        <v>375</v>
      </c>
      <c r="E256" s="262" t="s">
        <v>1309</v>
      </c>
      <c r="F256" s="263" t="s">
        <v>1310</v>
      </c>
      <c r="G256" s="264" t="s">
        <v>423</v>
      </c>
      <c r="H256" s="265">
        <v>7</v>
      </c>
      <c r="I256" s="266"/>
      <c r="J256" s="267">
        <f>ROUND(I256*H256,2)</f>
        <v>0</v>
      </c>
      <c r="K256" s="263" t="s">
        <v>19</v>
      </c>
      <c r="L256" s="268"/>
      <c r="M256" s="269" t="s">
        <v>19</v>
      </c>
      <c r="N256" s="270" t="s">
        <v>43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231</v>
      </c>
      <c r="AT256" s="216" t="s">
        <v>375</v>
      </c>
      <c r="AU256" s="216" t="s">
        <v>80</v>
      </c>
      <c r="AY256" s="18" t="s">
        <v>123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80</v>
      </c>
      <c r="BK256" s="217">
        <f>ROUND(I256*H256,2)</f>
        <v>0</v>
      </c>
      <c r="BL256" s="18" t="s">
        <v>149</v>
      </c>
      <c r="BM256" s="216" t="s">
        <v>698</v>
      </c>
    </row>
    <row r="257" s="2" customFormat="1">
      <c r="A257" s="39"/>
      <c r="B257" s="40"/>
      <c r="C257" s="41"/>
      <c r="D257" s="218" t="s">
        <v>133</v>
      </c>
      <c r="E257" s="41"/>
      <c r="F257" s="219" t="s">
        <v>1310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133</v>
      </c>
      <c r="AU257" s="18" t="s">
        <v>80</v>
      </c>
    </row>
    <row r="258" s="2" customFormat="1" ht="16.5" customHeight="1">
      <c r="A258" s="39"/>
      <c r="B258" s="40"/>
      <c r="C258" s="261" t="s">
        <v>466</v>
      </c>
      <c r="D258" s="261" t="s">
        <v>375</v>
      </c>
      <c r="E258" s="262" t="s">
        <v>1311</v>
      </c>
      <c r="F258" s="263" t="s">
        <v>1312</v>
      </c>
      <c r="G258" s="264" t="s">
        <v>423</v>
      </c>
      <c r="H258" s="265">
        <v>7</v>
      </c>
      <c r="I258" s="266"/>
      <c r="J258" s="267">
        <f>ROUND(I258*H258,2)</f>
        <v>0</v>
      </c>
      <c r="K258" s="263" t="s">
        <v>19</v>
      </c>
      <c r="L258" s="268"/>
      <c r="M258" s="269" t="s">
        <v>19</v>
      </c>
      <c r="N258" s="270" t="s">
        <v>43</v>
      </c>
      <c r="O258" s="85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6" t="s">
        <v>231</v>
      </c>
      <c r="AT258" s="216" t="s">
        <v>375</v>
      </c>
      <c r="AU258" s="216" t="s">
        <v>80</v>
      </c>
      <c r="AY258" s="18" t="s">
        <v>123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80</v>
      </c>
      <c r="BK258" s="217">
        <f>ROUND(I258*H258,2)</f>
        <v>0</v>
      </c>
      <c r="BL258" s="18" t="s">
        <v>149</v>
      </c>
      <c r="BM258" s="216" t="s">
        <v>708</v>
      </c>
    </row>
    <row r="259" s="2" customFormat="1">
      <c r="A259" s="39"/>
      <c r="B259" s="40"/>
      <c r="C259" s="41"/>
      <c r="D259" s="218" t="s">
        <v>133</v>
      </c>
      <c r="E259" s="41"/>
      <c r="F259" s="219" t="s">
        <v>1312</v>
      </c>
      <c r="G259" s="41"/>
      <c r="H259" s="41"/>
      <c r="I259" s="220"/>
      <c r="J259" s="41"/>
      <c r="K259" s="41"/>
      <c r="L259" s="45"/>
      <c r="M259" s="221"/>
      <c r="N259" s="222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133</v>
      </c>
      <c r="AU259" s="18" t="s">
        <v>80</v>
      </c>
    </row>
    <row r="260" s="2" customFormat="1" ht="16.5" customHeight="1">
      <c r="A260" s="39"/>
      <c r="B260" s="40"/>
      <c r="C260" s="205" t="s">
        <v>472</v>
      </c>
      <c r="D260" s="205" t="s">
        <v>126</v>
      </c>
      <c r="E260" s="206" t="s">
        <v>1313</v>
      </c>
      <c r="F260" s="207" t="s">
        <v>1314</v>
      </c>
      <c r="G260" s="208" t="s">
        <v>423</v>
      </c>
      <c r="H260" s="209">
        <v>1</v>
      </c>
      <c r="I260" s="210"/>
      <c r="J260" s="211">
        <f>ROUND(I260*H260,2)</f>
        <v>0</v>
      </c>
      <c r="K260" s="207" t="s">
        <v>19</v>
      </c>
      <c r="L260" s="45"/>
      <c r="M260" s="212" t="s">
        <v>19</v>
      </c>
      <c r="N260" s="213" t="s">
        <v>43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149</v>
      </c>
      <c r="AT260" s="216" t="s">
        <v>126</v>
      </c>
      <c r="AU260" s="216" t="s">
        <v>80</v>
      </c>
      <c r="AY260" s="18" t="s">
        <v>123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80</v>
      </c>
      <c r="BK260" s="217">
        <f>ROUND(I260*H260,2)</f>
        <v>0</v>
      </c>
      <c r="BL260" s="18" t="s">
        <v>149</v>
      </c>
      <c r="BM260" s="216" t="s">
        <v>720</v>
      </c>
    </row>
    <row r="261" s="2" customFormat="1">
      <c r="A261" s="39"/>
      <c r="B261" s="40"/>
      <c r="C261" s="41"/>
      <c r="D261" s="218" t="s">
        <v>133</v>
      </c>
      <c r="E261" s="41"/>
      <c r="F261" s="219" t="s">
        <v>1314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133</v>
      </c>
      <c r="AU261" s="18" t="s">
        <v>80</v>
      </c>
    </row>
    <row r="262" s="12" customFormat="1" ht="25.92" customHeight="1">
      <c r="A262" s="12"/>
      <c r="B262" s="189"/>
      <c r="C262" s="190"/>
      <c r="D262" s="191" t="s">
        <v>71</v>
      </c>
      <c r="E262" s="192" t="s">
        <v>810</v>
      </c>
      <c r="F262" s="192" t="s">
        <v>1315</v>
      </c>
      <c r="G262" s="190"/>
      <c r="H262" s="190"/>
      <c r="I262" s="193"/>
      <c r="J262" s="194">
        <f>BK262</f>
        <v>0</v>
      </c>
      <c r="K262" s="190"/>
      <c r="L262" s="195"/>
      <c r="M262" s="196"/>
      <c r="N262" s="197"/>
      <c r="O262" s="197"/>
      <c r="P262" s="198">
        <f>SUM(P263:P264)</f>
        <v>0</v>
      </c>
      <c r="Q262" s="197"/>
      <c r="R262" s="198">
        <f>SUM(R263:R264)</f>
        <v>0</v>
      </c>
      <c r="S262" s="197"/>
      <c r="T262" s="199">
        <f>SUM(T263:T264)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0" t="s">
        <v>80</v>
      </c>
      <c r="AT262" s="201" t="s">
        <v>71</v>
      </c>
      <c r="AU262" s="201" t="s">
        <v>72</v>
      </c>
      <c r="AY262" s="200" t="s">
        <v>123</v>
      </c>
      <c r="BK262" s="202">
        <f>SUM(BK263:BK264)</f>
        <v>0</v>
      </c>
    </row>
    <row r="263" s="2" customFormat="1" ht="16.5" customHeight="1">
      <c r="A263" s="39"/>
      <c r="B263" s="40"/>
      <c r="C263" s="205" t="s">
        <v>478</v>
      </c>
      <c r="D263" s="205" t="s">
        <v>126</v>
      </c>
      <c r="E263" s="206" t="s">
        <v>1316</v>
      </c>
      <c r="F263" s="207" t="s">
        <v>1317</v>
      </c>
      <c r="G263" s="208" t="s">
        <v>423</v>
      </c>
      <c r="H263" s="209">
        <v>3</v>
      </c>
      <c r="I263" s="210"/>
      <c r="J263" s="211">
        <f>ROUND(I263*H263,2)</f>
        <v>0</v>
      </c>
      <c r="K263" s="207" t="s">
        <v>19</v>
      </c>
      <c r="L263" s="45"/>
      <c r="M263" s="212" t="s">
        <v>19</v>
      </c>
      <c r="N263" s="213" t="s">
        <v>43</v>
      </c>
      <c r="O263" s="85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149</v>
      </c>
      <c r="AT263" s="216" t="s">
        <v>126</v>
      </c>
      <c r="AU263" s="216" t="s">
        <v>80</v>
      </c>
      <c r="AY263" s="18" t="s">
        <v>123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80</v>
      </c>
      <c r="BK263" s="217">
        <f>ROUND(I263*H263,2)</f>
        <v>0</v>
      </c>
      <c r="BL263" s="18" t="s">
        <v>149</v>
      </c>
      <c r="BM263" s="216" t="s">
        <v>736</v>
      </c>
    </row>
    <row r="264" s="2" customFormat="1">
      <c r="A264" s="39"/>
      <c r="B264" s="40"/>
      <c r="C264" s="41"/>
      <c r="D264" s="218" t="s">
        <v>133</v>
      </c>
      <c r="E264" s="41"/>
      <c r="F264" s="219" t="s">
        <v>1317</v>
      </c>
      <c r="G264" s="41"/>
      <c r="H264" s="41"/>
      <c r="I264" s="220"/>
      <c r="J264" s="41"/>
      <c r="K264" s="41"/>
      <c r="L264" s="45"/>
      <c r="M264" s="221"/>
      <c r="N264" s="222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133</v>
      </c>
      <c r="AU264" s="18" t="s">
        <v>80</v>
      </c>
    </row>
    <row r="265" s="12" customFormat="1" ht="25.92" customHeight="1">
      <c r="A265" s="12"/>
      <c r="B265" s="189"/>
      <c r="C265" s="190"/>
      <c r="D265" s="191" t="s">
        <v>71</v>
      </c>
      <c r="E265" s="192" t="s">
        <v>1318</v>
      </c>
      <c r="F265" s="192" t="s">
        <v>1319</v>
      </c>
      <c r="G265" s="190"/>
      <c r="H265" s="190"/>
      <c r="I265" s="193"/>
      <c r="J265" s="194">
        <f>BK265</f>
        <v>0</v>
      </c>
      <c r="K265" s="190"/>
      <c r="L265" s="195"/>
      <c r="M265" s="196"/>
      <c r="N265" s="197"/>
      <c r="O265" s="197"/>
      <c r="P265" s="198">
        <f>SUM(P266:P267)</f>
        <v>0</v>
      </c>
      <c r="Q265" s="197"/>
      <c r="R265" s="198">
        <f>SUM(R266:R267)</f>
        <v>0</v>
      </c>
      <c r="S265" s="197"/>
      <c r="T265" s="199">
        <f>SUM(T266:T267)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00" t="s">
        <v>80</v>
      </c>
      <c r="AT265" s="201" t="s">
        <v>71</v>
      </c>
      <c r="AU265" s="201" t="s">
        <v>72</v>
      </c>
      <c r="AY265" s="200" t="s">
        <v>123</v>
      </c>
      <c r="BK265" s="202">
        <f>SUM(BK266:BK267)</f>
        <v>0</v>
      </c>
    </row>
    <row r="266" s="2" customFormat="1" ht="16.5" customHeight="1">
      <c r="A266" s="39"/>
      <c r="B266" s="40"/>
      <c r="C266" s="205" t="s">
        <v>484</v>
      </c>
      <c r="D266" s="205" t="s">
        <v>126</v>
      </c>
      <c r="E266" s="206" t="s">
        <v>1320</v>
      </c>
      <c r="F266" s="207" t="s">
        <v>1321</v>
      </c>
      <c r="G266" s="208" t="s">
        <v>354</v>
      </c>
      <c r="H266" s="209">
        <v>184.589</v>
      </c>
      <c r="I266" s="210"/>
      <c r="J266" s="211">
        <f>ROUND(I266*H266,2)</f>
        <v>0</v>
      </c>
      <c r="K266" s="207" t="s">
        <v>19</v>
      </c>
      <c r="L266" s="45"/>
      <c r="M266" s="212" t="s">
        <v>19</v>
      </c>
      <c r="N266" s="213" t="s">
        <v>43</v>
      </c>
      <c r="O266" s="85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149</v>
      </c>
      <c r="AT266" s="216" t="s">
        <v>126</v>
      </c>
      <c r="AU266" s="216" t="s">
        <v>80</v>
      </c>
      <c r="AY266" s="18" t="s">
        <v>123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80</v>
      </c>
      <c r="BK266" s="217">
        <f>ROUND(I266*H266,2)</f>
        <v>0</v>
      </c>
      <c r="BL266" s="18" t="s">
        <v>149</v>
      </c>
      <c r="BM266" s="216" t="s">
        <v>750</v>
      </c>
    </row>
    <row r="267" s="2" customFormat="1">
      <c r="A267" s="39"/>
      <c r="B267" s="40"/>
      <c r="C267" s="41"/>
      <c r="D267" s="218" t="s">
        <v>133</v>
      </c>
      <c r="E267" s="41"/>
      <c r="F267" s="219" t="s">
        <v>1321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133</v>
      </c>
      <c r="AU267" s="18" t="s">
        <v>80</v>
      </c>
    </row>
    <row r="268" s="12" customFormat="1" ht="25.92" customHeight="1">
      <c r="A268" s="12"/>
      <c r="B268" s="189"/>
      <c r="C268" s="190"/>
      <c r="D268" s="191" t="s">
        <v>71</v>
      </c>
      <c r="E268" s="192" t="s">
        <v>912</v>
      </c>
      <c r="F268" s="192" t="s">
        <v>1322</v>
      </c>
      <c r="G268" s="190"/>
      <c r="H268" s="190"/>
      <c r="I268" s="193"/>
      <c r="J268" s="194">
        <f>BK268</f>
        <v>0</v>
      </c>
      <c r="K268" s="190"/>
      <c r="L268" s="195"/>
      <c r="M268" s="196"/>
      <c r="N268" s="197"/>
      <c r="O268" s="197"/>
      <c r="P268" s="198">
        <f>SUM(P269:P288)</f>
        <v>0</v>
      </c>
      <c r="Q268" s="197"/>
      <c r="R268" s="198">
        <f>SUM(R269:R288)</f>
        <v>0</v>
      </c>
      <c r="S268" s="197"/>
      <c r="T268" s="199">
        <f>SUM(T269:T288)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0" t="s">
        <v>80</v>
      </c>
      <c r="AT268" s="201" t="s">
        <v>71</v>
      </c>
      <c r="AU268" s="201" t="s">
        <v>72</v>
      </c>
      <c r="AY268" s="200" t="s">
        <v>123</v>
      </c>
      <c r="BK268" s="202">
        <f>SUM(BK269:BK288)</f>
        <v>0</v>
      </c>
    </row>
    <row r="269" s="2" customFormat="1" ht="16.5" customHeight="1">
      <c r="A269" s="39"/>
      <c r="B269" s="40"/>
      <c r="C269" s="261" t="s">
        <v>490</v>
      </c>
      <c r="D269" s="261" t="s">
        <v>375</v>
      </c>
      <c r="E269" s="262" t="s">
        <v>1323</v>
      </c>
      <c r="F269" s="263" t="s">
        <v>1324</v>
      </c>
      <c r="G269" s="264" t="s">
        <v>423</v>
      </c>
      <c r="H269" s="265">
        <v>3</v>
      </c>
      <c r="I269" s="266"/>
      <c r="J269" s="267">
        <f>ROUND(I269*H269,2)</f>
        <v>0</v>
      </c>
      <c r="K269" s="263" t="s">
        <v>19</v>
      </c>
      <c r="L269" s="268"/>
      <c r="M269" s="269" t="s">
        <v>19</v>
      </c>
      <c r="N269" s="270" t="s">
        <v>43</v>
      </c>
      <c r="O269" s="85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6" t="s">
        <v>231</v>
      </c>
      <c r="AT269" s="216" t="s">
        <v>375</v>
      </c>
      <c r="AU269" s="216" t="s">
        <v>80</v>
      </c>
      <c r="AY269" s="18" t="s">
        <v>123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8" t="s">
        <v>80</v>
      </c>
      <c r="BK269" s="217">
        <f>ROUND(I269*H269,2)</f>
        <v>0</v>
      </c>
      <c r="BL269" s="18" t="s">
        <v>149</v>
      </c>
      <c r="BM269" s="216" t="s">
        <v>762</v>
      </c>
    </row>
    <row r="270" s="2" customFormat="1">
      <c r="A270" s="39"/>
      <c r="B270" s="40"/>
      <c r="C270" s="41"/>
      <c r="D270" s="218" t="s">
        <v>133</v>
      </c>
      <c r="E270" s="41"/>
      <c r="F270" s="219" t="s">
        <v>1324</v>
      </c>
      <c r="G270" s="41"/>
      <c r="H270" s="41"/>
      <c r="I270" s="220"/>
      <c r="J270" s="41"/>
      <c r="K270" s="41"/>
      <c r="L270" s="45"/>
      <c r="M270" s="221"/>
      <c r="N270" s="222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133</v>
      </c>
      <c r="AU270" s="18" t="s">
        <v>80</v>
      </c>
    </row>
    <row r="271" s="2" customFormat="1" ht="16.5" customHeight="1">
      <c r="A271" s="39"/>
      <c r="B271" s="40"/>
      <c r="C271" s="261" t="s">
        <v>496</v>
      </c>
      <c r="D271" s="261" t="s">
        <v>375</v>
      </c>
      <c r="E271" s="262" t="s">
        <v>1325</v>
      </c>
      <c r="F271" s="263" t="s">
        <v>1326</v>
      </c>
      <c r="G271" s="264" t="s">
        <v>423</v>
      </c>
      <c r="H271" s="265">
        <v>3</v>
      </c>
      <c r="I271" s="266"/>
      <c r="J271" s="267">
        <f>ROUND(I271*H271,2)</f>
        <v>0</v>
      </c>
      <c r="K271" s="263" t="s">
        <v>19</v>
      </c>
      <c r="L271" s="268"/>
      <c r="M271" s="269" t="s">
        <v>19</v>
      </c>
      <c r="N271" s="270" t="s">
        <v>43</v>
      </c>
      <c r="O271" s="85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231</v>
      </c>
      <c r="AT271" s="216" t="s">
        <v>375</v>
      </c>
      <c r="AU271" s="216" t="s">
        <v>80</v>
      </c>
      <c r="AY271" s="18" t="s">
        <v>123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80</v>
      </c>
      <c r="BK271" s="217">
        <f>ROUND(I271*H271,2)</f>
        <v>0</v>
      </c>
      <c r="BL271" s="18" t="s">
        <v>149</v>
      </c>
      <c r="BM271" s="216" t="s">
        <v>777</v>
      </c>
    </row>
    <row r="272" s="2" customFormat="1">
      <c r="A272" s="39"/>
      <c r="B272" s="40"/>
      <c r="C272" s="41"/>
      <c r="D272" s="218" t="s">
        <v>133</v>
      </c>
      <c r="E272" s="41"/>
      <c r="F272" s="219" t="s">
        <v>1326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133</v>
      </c>
      <c r="AU272" s="18" t="s">
        <v>80</v>
      </c>
    </row>
    <row r="273" s="2" customFormat="1" ht="16.5" customHeight="1">
      <c r="A273" s="39"/>
      <c r="B273" s="40"/>
      <c r="C273" s="261" t="s">
        <v>502</v>
      </c>
      <c r="D273" s="261" t="s">
        <v>375</v>
      </c>
      <c r="E273" s="262" t="s">
        <v>1327</v>
      </c>
      <c r="F273" s="263" t="s">
        <v>1328</v>
      </c>
      <c r="G273" s="264" t="s">
        <v>423</v>
      </c>
      <c r="H273" s="265">
        <v>3</v>
      </c>
      <c r="I273" s="266"/>
      <c r="J273" s="267">
        <f>ROUND(I273*H273,2)</f>
        <v>0</v>
      </c>
      <c r="K273" s="263" t="s">
        <v>19</v>
      </c>
      <c r="L273" s="268"/>
      <c r="M273" s="269" t="s">
        <v>19</v>
      </c>
      <c r="N273" s="270" t="s">
        <v>43</v>
      </c>
      <c r="O273" s="85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231</v>
      </c>
      <c r="AT273" s="216" t="s">
        <v>375</v>
      </c>
      <c r="AU273" s="216" t="s">
        <v>80</v>
      </c>
      <c r="AY273" s="18" t="s">
        <v>123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80</v>
      </c>
      <c r="BK273" s="217">
        <f>ROUND(I273*H273,2)</f>
        <v>0</v>
      </c>
      <c r="BL273" s="18" t="s">
        <v>149</v>
      </c>
      <c r="BM273" s="216" t="s">
        <v>789</v>
      </c>
    </row>
    <row r="274" s="2" customFormat="1">
      <c r="A274" s="39"/>
      <c r="B274" s="40"/>
      <c r="C274" s="41"/>
      <c r="D274" s="218" t="s">
        <v>133</v>
      </c>
      <c r="E274" s="41"/>
      <c r="F274" s="219" t="s">
        <v>1328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133</v>
      </c>
      <c r="AU274" s="18" t="s">
        <v>80</v>
      </c>
    </row>
    <row r="275" s="2" customFormat="1" ht="16.5" customHeight="1">
      <c r="A275" s="39"/>
      <c r="B275" s="40"/>
      <c r="C275" s="261" t="s">
        <v>509</v>
      </c>
      <c r="D275" s="261" t="s">
        <v>375</v>
      </c>
      <c r="E275" s="262" t="s">
        <v>1329</v>
      </c>
      <c r="F275" s="263" t="s">
        <v>1330</v>
      </c>
      <c r="G275" s="264" t="s">
        <v>423</v>
      </c>
      <c r="H275" s="265">
        <v>3</v>
      </c>
      <c r="I275" s="266"/>
      <c r="J275" s="267">
        <f>ROUND(I275*H275,2)</f>
        <v>0</v>
      </c>
      <c r="K275" s="263" t="s">
        <v>19</v>
      </c>
      <c r="L275" s="268"/>
      <c r="M275" s="269" t="s">
        <v>19</v>
      </c>
      <c r="N275" s="270" t="s">
        <v>43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231</v>
      </c>
      <c r="AT275" s="216" t="s">
        <v>375</v>
      </c>
      <c r="AU275" s="216" t="s">
        <v>80</v>
      </c>
      <c r="AY275" s="18" t="s">
        <v>123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80</v>
      </c>
      <c r="BK275" s="217">
        <f>ROUND(I275*H275,2)</f>
        <v>0</v>
      </c>
      <c r="BL275" s="18" t="s">
        <v>149</v>
      </c>
      <c r="BM275" s="216" t="s">
        <v>803</v>
      </c>
    </row>
    <row r="276" s="2" customFormat="1">
      <c r="A276" s="39"/>
      <c r="B276" s="40"/>
      <c r="C276" s="41"/>
      <c r="D276" s="218" t="s">
        <v>133</v>
      </c>
      <c r="E276" s="41"/>
      <c r="F276" s="219" t="s">
        <v>1330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133</v>
      </c>
      <c r="AU276" s="18" t="s">
        <v>80</v>
      </c>
    </row>
    <row r="277" s="2" customFormat="1" ht="16.5" customHeight="1">
      <c r="A277" s="39"/>
      <c r="B277" s="40"/>
      <c r="C277" s="261" t="s">
        <v>515</v>
      </c>
      <c r="D277" s="261" t="s">
        <v>375</v>
      </c>
      <c r="E277" s="262" t="s">
        <v>1331</v>
      </c>
      <c r="F277" s="263" t="s">
        <v>1332</v>
      </c>
      <c r="G277" s="264" t="s">
        <v>423</v>
      </c>
      <c r="H277" s="265">
        <v>1</v>
      </c>
      <c r="I277" s="266"/>
      <c r="J277" s="267">
        <f>ROUND(I277*H277,2)</f>
        <v>0</v>
      </c>
      <c r="K277" s="263" t="s">
        <v>19</v>
      </c>
      <c r="L277" s="268"/>
      <c r="M277" s="269" t="s">
        <v>19</v>
      </c>
      <c r="N277" s="270" t="s">
        <v>43</v>
      </c>
      <c r="O277" s="85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6" t="s">
        <v>231</v>
      </c>
      <c r="AT277" s="216" t="s">
        <v>375</v>
      </c>
      <c r="AU277" s="216" t="s">
        <v>80</v>
      </c>
      <c r="AY277" s="18" t="s">
        <v>123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8" t="s">
        <v>80</v>
      </c>
      <c r="BK277" s="217">
        <f>ROUND(I277*H277,2)</f>
        <v>0</v>
      </c>
      <c r="BL277" s="18" t="s">
        <v>149</v>
      </c>
      <c r="BM277" s="216" t="s">
        <v>816</v>
      </c>
    </row>
    <row r="278" s="2" customFormat="1">
      <c r="A278" s="39"/>
      <c r="B278" s="40"/>
      <c r="C278" s="41"/>
      <c r="D278" s="218" t="s">
        <v>133</v>
      </c>
      <c r="E278" s="41"/>
      <c r="F278" s="219" t="s">
        <v>1332</v>
      </c>
      <c r="G278" s="41"/>
      <c r="H278" s="41"/>
      <c r="I278" s="220"/>
      <c r="J278" s="41"/>
      <c r="K278" s="41"/>
      <c r="L278" s="45"/>
      <c r="M278" s="221"/>
      <c r="N278" s="222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133</v>
      </c>
      <c r="AU278" s="18" t="s">
        <v>80</v>
      </c>
    </row>
    <row r="279" s="2" customFormat="1" ht="16.5" customHeight="1">
      <c r="A279" s="39"/>
      <c r="B279" s="40"/>
      <c r="C279" s="261" t="s">
        <v>522</v>
      </c>
      <c r="D279" s="261" t="s">
        <v>375</v>
      </c>
      <c r="E279" s="262" t="s">
        <v>1333</v>
      </c>
      <c r="F279" s="263" t="s">
        <v>1334</v>
      </c>
      <c r="G279" s="264" t="s">
        <v>423</v>
      </c>
      <c r="H279" s="265">
        <v>1</v>
      </c>
      <c r="I279" s="266"/>
      <c r="J279" s="267">
        <f>ROUND(I279*H279,2)</f>
        <v>0</v>
      </c>
      <c r="K279" s="263" t="s">
        <v>19</v>
      </c>
      <c r="L279" s="268"/>
      <c r="M279" s="269" t="s">
        <v>19</v>
      </c>
      <c r="N279" s="270" t="s">
        <v>43</v>
      </c>
      <c r="O279" s="85"/>
      <c r="P279" s="214">
        <f>O279*H279</f>
        <v>0</v>
      </c>
      <c r="Q279" s="214">
        <v>0</v>
      </c>
      <c r="R279" s="214">
        <f>Q279*H279</f>
        <v>0</v>
      </c>
      <c r="S279" s="214">
        <v>0</v>
      </c>
      <c r="T279" s="215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6" t="s">
        <v>231</v>
      </c>
      <c r="AT279" s="216" t="s">
        <v>375</v>
      </c>
      <c r="AU279" s="216" t="s">
        <v>80</v>
      </c>
      <c r="AY279" s="18" t="s">
        <v>123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80</v>
      </c>
      <c r="BK279" s="217">
        <f>ROUND(I279*H279,2)</f>
        <v>0</v>
      </c>
      <c r="BL279" s="18" t="s">
        <v>149</v>
      </c>
      <c r="BM279" s="216" t="s">
        <v>829</v>
      </c>
    </row>
    <row r="280" s="2" customFormat="1">
      <c r="A280" s="39"/>
      <c r="B280" s="40"/>
      <c r="C280" s="41"/>
      <c r="D280" s="218" t="s">
        <v>133</v>
      </c>
      <c r="E280" s="41"/>
      <c r="F280" s="219" t="s">
        <v>1334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133</v>
      </c>
      <c r="AU280" s="18" t="s">
        <v>80</v>
      </c>
    </row>
    <row r="281" s="2" customFormat="1" ht="16.5" customHeight="1">
      <c r="A281" s="39"/>
      <c r="B281" s="40"/>
      <c r="C281" s="261" t="s">
        <v>528</v>
      </c>
      <c r="D281" s="261" t="s">
        <v>375</v>
      </c>
      <c r="E281" s="262" t="s">
        <v>1335</v>
      </c>
      <c r="F281" s="263" t="s">
        <v>1336</v>
      </c>
      <c r="G281" s="264" t="s">
        <v>423</v>
      </c>
      <c r="H281" s="265">
        <v>2</v>
      </c>
      <c r="I281" s="266"/>
      <c r="J281" s="267">
        <f>ROUND(I281*H281,2)</f>
        <v>0</v>
      </c>
      <c r="K281" s="263" t="s">
        <v>19</v>
      </c>
      <c r="L281" s="268"/>
      <c r="M281" s="269" t="s">
        <v>19</v>
      </c>
      <c r="N281" s="270" t="s">
        <v>43</v>
      </c>
      <c r="O281" s="85"/>
      <c r="P281" s="214">
        <f>O281*H281</f>
        <v>0</v>
      </c>
      <c r="Q281" s="214">
        <v>0</v>
      </c>
      <c r="R281" s="214">
        <f>Q281*H281</f>
        <v>0</v>
      </c>
      <c r="S281" s="214">
        <v>0</v>
      </c>
      <c r="T281" s="215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6" t="s">
        <v>231</v>
      </c>
      <c r="AT281" s="216" t="s">
        <v>375</v>
      </c>
      <c r="AU281" s="216" t="s">
        <v>80</v>
      </c>
      <c r="AY281" s="18" t="s">
        <v>123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8" t="s">
        <v>80</v>
      </c>
      <c r="BK281" s="217">
        <f>ROUND(I281*H281,2)</f>
        <v>0</v>
      </c>
      <c r="BL281" s="18" t="s">
        <v>149</v>
      </c>
      <c r="BM281" s="216" t="s">
        <v>843</v>
      </c>
    </row>
    <row r="282" s="2" customFormat="1">
      <c r="A282" s="39"/>
      <c r="B282" s="40"/>
      <c r="C282" s="41"/>
      <c r="D282" s="218" t="s">
        <v>133</v>
      </c>
      <c r="E282" s="41"/>
      <c r="F282" s="219" t="s">
        <v>1336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133</v>
      </c>
      <c r="AU282" s="18" t="s">
        <v>80</v>
      </c>
    </row>
    <row r="283" s="2" customFormat="1" ht="16.5" customHeight="1">
      <c r="A283" s="39"/>
      <c r="B283" s="40"/>
      <c r="C283" s="261" t="s">
        <v>535</v>
      </c>
      <c r="D283" s="261" t="s">
        <v>375</v>
      </c>
      <c r="E283" s="262" t="s">
        <v>1327</v>
      </c>
      <c r="F283" s="263" t="s">
        <v>1328</v>
      </c>
      <c r="G283" s="264" t="s">
        <v>423</v>
      </c>
      <c r="H283" s="265">
        <v>2</v>
      </c>
      <c r="I283" s="266"/>
      <c r="J283" s="267">
        <f>ROUND(I283*H283,2)</f>
        <v>0</v>
      </c>
      <c r="K283" s="263" t="s">
        <v>19</v>
      </c>
      <c r="L283" s="268"/>
      <c r="M283" s="269" t="s">
        <v>19</v>
      </c>
      <c r="N283" s="270" t="s">
        <v>43</v>
      </c>
      <c r="O283" s="85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6" t="s">
        <v>231</v>
      </c>
      <c r="AT283" s="216" t="s">
        <v>375</v>
      </c>
      <c r="AU283" s="216" t="s">
        <v>80</v>
      </c>
      <c r="AY283" s="18" t="s">
        <v>123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8" t="s">
        <v>80</v>
      </c>
      <c r="BK283" s="217">
        <f>ROUND(I283*H283,2)</f>
        <v>0</v>
      </c>
      <c r="BL283" s="18" t="s">
        <v>149</v>
      </c>
      <c r="BM283" s="216" t="s">
        <v>855</v>
      </c>
    </row>
    <row r="284" s="2" customFormat="1">
      <c r="A284" s="39"/>
      <c r="B284" s="40"/>
      <c r="C284" s="41"/>
      <c r="D284" s="218" t="s">
        <v>133</v>
      </c>
      <c r="E284" s="41"/>
      <c r="F284" s="219" t="s">
        <v>1328</v>
      </c>
      <c r="G284" s="41"/>
      <c r="H284" s="41"/>
      <c r="I284" s="220"/>
      <c r="J284" s="41"/>
      <c r="K284" s="41"/>
      <c r="L284" s="45"/>
      <c r="M284" s="221"/>
      <c r="N284" s="222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133</v>
      </c>
      <c r="AU284" s="18" t="s">
        <v>80</v>
      </c>
    </row>
    <row r="285" s="2" customFormat="1" ht="16.5" customHeight="1">
      <c r="A285" s="39"/>
      <c r="B285" s="40"/>
      <c r="C285" s="261" t="s">
        <v>540</v>
      </c>
      <c r="D285" s="261" t="s">
        <v>375</v>
      </c>
      <c r="E285" s="262" t="s">
        <v>1325</v>
      </c>
      <c r="F285" s="263" t="s">
        <v>1326</v>
      </c>
      <c r="G285" s="264" t="s">
        <v>423</v>
      </c>
      <c r="H285" s="265">
        <v>4</v>
      </c>
      <c r="I285" s="266"/>
      <c r="J285" s="267">
        <f>ROUND(I285*H285,2)</f>
        <v>0</v>
      </c>
      <c r="K285" s="263" t="s">
        <v>19</v>
      </c>
      <c r="L285" s="268"/>
      <c r="M285" s="269" t="s">
        <v>19</v>
      </c>
      <c r="N285" s="270" t="s">
        <v>43</v>
      </c>
      <c r="O285" s="85"/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6" t="s">
        <v>231</v>
      </c>
      <c r="AT285" s="216" t="s">
        <v>375</v>
      </c>
      <c r="AU285" s="216" t="s">
        <v>80</v>
      </c>
      <c r="AY285" s="18" t="s">
        <v>123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80</v>
      </c>
      <c r="BK285" s="217">
        <f>ROUND(I285*H285,2)</f>
        <v>0</v>
      </c>
      <c r="BL285" s="18" t="s">
        <v>149</v>
      </c>
      <c r="BM285" s="216" t="s">
        <v>874</v>
      </c>
    </row>
    <row r="286" s="2" customFormat="1">
      <c r="A286" s="39"/>
      <c r="B286" s="40"/>
      <c r="C286" s="41"/>
      <c r="D286" s="218" t="s">
        <v>133</v>
      </c>
      <c r="E286" s="41"/>
      <c r="F286" s="219" t="s">
        <v>1326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133</v>
      </c>
      <c r="AU286" s="18" t="s">
        <v>80</v>
      </c>
    </row>
    <row r="287" s="2" customFormat="1" ht="16.5" customHeight="1">
      <c r="A287" s="39"/>
      <c r="B287" s="40"/>
      <c r="C287" s="261" t="s">
        <v>545</v>
      </c>
      <c r="D287" s="261" t="s">
        <v>375</v>
      </c>
      <c r="E287" s="262" t="s">
        <v>1337</v>
      </c>
      <c r="F287" s="263" t="s">
        <v>1338</v>
      </c>
      <c r="G287" s="264" t="s">
        <v>423</v>
      </c>
      <c r="H287" s="265">
        <v>6</v>
      </c>
      <c r="I287" s="266"/>
      <c r="J287" s="267">
        <f>ROUND(I287*H287,2)</f>
        <v>0</v>
      </c>
      <c r="K287" s="263" t="s">
        <v>19</v>
      </c>
      <c r="L287" s="268"/>
      <c r="M287" s="269" t="s">
        <v>19</v>
      </c>
      <c r="N287" s="270" t="s">
        <v>43</v>
      </c>
      <c r="O287" s="85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16" t="s">
        <v>231</v>
      </c>
      <c r="AT287" s="216" t="s">
        <v>375</v>
      </c>
      <c r="AU287" s="216" t="s">
        <v>80</v>
      </c>
      <c r="AY287" s="18" t="s">
        <v>123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8" t="s">
        <v>80</v>
      </c>
      <c r="BK287" s="217">
        <f>ROUND(I287*H287,2)</f>
        <v>0</v>
      </c>
      <c r="BL287" s="18" t="s">
        <v>149</v>
      </c>
      <c r="BM287" s="216" t="s">
        <v>887</v>
      </c>
    </row>
    <row r="288" s="2" customFormat="1">
      <c r="A288" s="39"/>
      <c r="B288" s="40"/>
      <c r="C288" s="41"/>
      <c r="D288" s="218" t="s">
        <v>133</v>
      </c>
      <c r="E288" s="41"/>
      <c r="F288" s="219" t="s">
        <v>1338</v>
      </c>
      <c r="G288" s="41"/>
      <c r="H288" s="41"/>
      <c r="I288" s="220"/>
      <c r="J288" s="41"/>
      <c r="K288" s="41"/>
      <c r="L288" s="45"/>
      <c r="M288" s="257"/>
      <c r="N288" s="258"/>
      <c r="O288" s="259"/>
      <c r="P288" s="259"/>
      <c r="Q288" s="259"/>
      <c r="R288" s="259"/>
      <c r="S288" s="259"/>
      <c r="T288" s="260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133</v>
      </c>
      <c r="AU288" s="18" t="s">
        <v>80</v>
      </c>
    </row>
    <row r="289" s="2" customFormat="1" ht="6.96" customHeight="1">
      <c r="A289" s="39"/>
      <c r="B289" s="60"/>
      <c r="C289" s="61"/>
      <c r="D289" s="61"/>
      <c r="E289" s="61"/>
      <c r="F289" s="61"/>
      <c r="G289" s="61"/>
      <c r="H289" s="61"/>
      <c r="I289" s="61"/>
      <c r="J289" s="61"/>
      <c r="K289" s="61"/>
      <c r="L289" s="45"/>
      <c r="M289" s="39"/>
      <c r="O289" s="39"/>
      <c r="P289" s="39"/>
      <c r="Q289" s="39"/>
      <c r="R289" s="39"/>
      <c r="S289" s="39"/>
      <c r="T289" s="39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</row>
  </sheetData>
  <sheetProtection sheet="1" autoFilter="0" formatColumns="0" formatRows="0" objects="1" scenarios="1" spinCount="100000" saltValue="yOPtrRVTcGs0n7dTadM/mJkuh0mPVvPtUFycUcl9SOfFIT/tmXLByMlwszQoijq/3b2Oi2qV+i2Z99kSVeOepQ==" hashValue="H0SNjiZbfvVYSKhazbQwPq70RYmZfGl+LCM2VQff6bf560mztpwtbI5iy4ivL4TpAkZ1DT5ea9DHH6nbGgjyeA==" algorithmName="SHA-512" password="CC35"/>
  <autoFilter ref="C91:K288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1" customWidth="1"/>
    <col min="2" max="2" width="1.667969" style="271" customWidth="1"/>
    <col min="3" max="4" width="5" style="271" customWidth="1"/>
    <col min="5" max="5" width="11.66016" style="271" customWidth="1"/>
    <col min="6" max="6" width="9.160156" style="271" customWidth="1"/>
    <col min="7" max="7" width="5" style="271" customWidth="1"/>
    <col min="8" max="8" width="77.83203" style="271" customWidth="1"/>
    <col min="9" max="10" width="20" style="271" customWidth="1"/>
    <col min="11" max="11" width="1.667969" style="271" customWidth="1"/>
  </cols>
  <sheetData>
    <row r="1" s="1" customFormat="1" ht="37.5" customHeight="1"/>
    <row r="2" s="1" customFormat="1" ht="7.5" customHeight="1">
      <c r="B2" s="272"/>
      <c r="C2" s="273"/>
      <c r="D2" s="273"/>
      <c r="E2" s="273"/>
      <c r="F2" s="273"/>
      <c r="G2" s="273"/>
      <c r="H2" s="273"/>
      <c r="I2" s="273"/>
      <c r="J2" s="273"/>
      <c r="K2" s="274"/>
    </row>
    <row r="3" s="16" customFormat="1" ht="45" customHeight="1">
      <c r="B3" s="275"/>
      <c r="C3" s="276" t="s">
        <v>1339</v>
      </c>
      <c r="D3" s="276"/>
      <c r="E3" s="276"/>
      <c r="F3" s="276"/>
      <c r="G3" s="276"/>
      <c r="H3" s="276"/>
      <c r="I3" s="276"/>
      <c r="J3" s="276"/>
      <c r="K3" s="277"/>
    </row>
    <row r="4" s="1" customFormat="1" ht="25.5" customHeight="1">
      <c r="B4" s="278"/>
      <c r="C4" s="279" t="s">
        <v>1340</v>
      </c>
      <c r="D4" s="279"/>
      <c r="E4" s="279"/>
      <c r="F4" s="279"/>
      <c r="G4" s="279"/>
      <c r="H4" s="279"/>
      <c r="I4" s="279"/>
      <c r="J4" s="279"/>
      <c r="K4" s="280"/>
    </row>
    <row r="5" s="1" customFormat="1" ht="5.25" customHeight="1">
      <c r="B5" s="278"/>
      <c r="C5" s="281"/>
      <c r="D5" s="281"/>
      <c r="E5" s="281"/>
      <c r="F5" s="281"/>
      <c r="G5" s="281"/>
      <c r="H5" s="281"/>
      <c r="I5" s="281"/>
      <c r="J5" s="281"/>
      <c r="K5" s="280"/>
    </row>
    <row r="6" s="1" customFormat="1" ht="15" customHeight="1">
      <c r="B6" s="278"/>
      <c r="C6" s="282" t="s">
        <v>1341</v>
      </c>
      <c r="D6" s="282"/>
      <c r="E6" s="282"/>
      <c r="F6" s="282"/>
      <c r="G6" s="282"/>
      <c r="H6" s="282"/>
      <c r="I6" s="282"/>
      <c r="J6" s="282"/>
      <c r="K6" s="280"/>
    </row>
    <row r="7" s="1" customFormat="1" ht="15" customHeight="1">
      <c r="B7" s="283"/>
      <c r="C7" s="282" t="s">
        <v>1342</v>
      </c>
      <c r="D7" s="282"/>
      <c r="E7" s="282"/>
      <c r="F7" s="282"/>
      <c r="G7" s="282"/>
      <c r="H7" s="282"/>
      <c r="I7" s="282"/>
      <c r="J7" s="282"/>
      <c r="K7" s="280"/>
    </row>
    <row r="8" s="1" customFormat="1" ht="12.75" customHeight="1">
      <c r="B8" s="283"/>
      <c r="C8" s="282"/>
      <c r="D8" s="282"/>
      <c r="E8" s="282"/>
      <c r="F8" s="282"/>
      <c r="G8" s="282"/>
      <c r="H8" s="282"/>
      <c r="I8" s="282"/>
      <c r="J8" s="282"/>
      <c r="K8" s="280"/>
    </row>
    <row r="9" s="1" customFormat="1" ht="15" customHeight="1">
      <c r="B9" s="283"/>
      <c r="C9" s="282" t="s">
        <v>1343</v>
      </c>
      <c r="D9" s="282"/>
      <c r="E9" s="282"/>
      <c r="F9" s="282"/>
      <c r="G9" s="282"/>
      <c r="H9" s="282"/>
      <c r="I9" s="282"/>
      <c r="J9" s="282"/>
      <c r="K9" s="280"/>
    </row>
    <row r="10" s="1" customFormat="1" ht="15" customHeight="1">
      <c r="B10" s="283"/>
      <c r="C10" s="282"/>
      <c r="D10" s="282" t="s">
        <v>1344</v>
      </c>
      <c r="E10" s="282"/>
      <c r="F10" s="282"/>
      <c r="G10" s="282"/>
      <c r="H10" s="282"/>
      <c r="I10" s="282"/>
      <c r="J10" s="282"/>
      <c r="K10" s="280"/>
    </row>
    <row r="11" s="1" customFormat="1" ht="15" customHeight="1">
      <c r="B11" s="283"/>
      <c r="C11" s="284"/>
      <c r="D11" s="282" t="s">
        <v>1345</v>
      </c>
      <c r="E11" s="282"/>
      <c r="F11" s="282"/>
      <c r="G11" s="282"/>
      <c r="H11" s="282"/>
      <c r="I11" s="282"/>
      <c r="J11" s="282"/>
      <c r="K11" s="280"/>
    </row>
    <row r="12" s="1" customFormat="1" ht="15" customHeight="1">
      <c r="B12" s="283"/>
      <c r="C12" s="284"/>
      <c r="D12" s="282"/>
      <c r="E12" s="282"/>
      <c r="F12" s="282"/>
      <c r="G12" s="282"/>
      <c r="H12" s="282"/>
      <c r="I12" s="282"/>
      <c r="J12" s="282"/>
      <c r="K12" s="280"/>
    </row>
    <row r="13" s="1" customFormat="1" ht="15" customHeight="1">
      <c r="B13" s="283"/>
      <c r="C13" s="284"/>
      <c r="D13" s="285" t="s">
        <v>1346</v>
      </c>
      <c r="E13" s="282"/>
      <c r="F13" s="282"/>
      <c r="G13" s="282"/>
      <c r="H13" s="282"/>
      <c r="I13" s="282"/>
      <c r="J13" s="282"/>
      <c r="K13" s="280"/>
    </row>
    <row r="14" s="1" customFormat="1" ht="12.75" customHeight="1">
      <c r="B14" s="283"/>
      <c r="C14" s="284"/>
      <c r="D14" s="284"/>
      <c r="E14" s="284"/>
      <c r="F14" s="284"/>
      <c r="G14" s="284"/>
      <c r="H14" s="284"/>
      <c r="I14" s="284"/>
      <c r="J14" s="284"/>
      <c r="K14" s="280"/>
    </row>
    <row r="15" s="1" customFormat="1" ht="15" customHeight="1">
      <c r="B15" s="283"/>
      <c r="C15" s="284"/>
      <c r="D15" s="282" t="s">
        <v>1347</v>
      </c>
      <c r="E15" s="282"/>
      <c r="F15" s="282"/>
      <c r="G15" s="282"/>
      <c r="H15" s="282"/>
      <c r="I15" s="282"/>
      <c r="J15" s="282"/>
      <c r="K15" s="280"/>
    </row>
    <row r="16" s="1" customFormat="1" ht="15" customHeight="1">
      <c r="B16" s="283"/>
      <c r="C16" s="284"/>
      <c r="D16" s="282" t="s">
        <v>1348</v>
      </c>
      <c r="E16" s="282"/>
      <c r="F16" s="282"/>
      <c r="G16" s="282"/>
      <c r="H16" s="282"/>
      <c r="I16" s="282"/>
      <c r="J16" s="282"/>
      <c r="K16" s="280"/>
    </row>
    <row r="17" s="1" customFormat="1" ht="15" customHeight="1">
      <c r="B17" s="283"/>
      <c r="C17" s="284"/>
      <c r="D17" s="282" t="s">
        <v>1349</v>
      </c>
      <c r="E17" s="282"/>
      <c r="F17" s="282"/>
      <c r="G17" s="282"/>
      <c r="H17" s="282"/>
      <c r="I17" s="282"/>
      <c r="J17" s="282"/>
      <c r="K17" s="280"/>
    </row>
    <row r="18" s="1" customFormat="1" ht="15" customHeight="1">
      <c r="B18" s="283"/>
      <c r="C18" s="284"/>
      <c r="D18" s="284"/>
      <c r="E18" s="286" t="s">
        <v>79</v>
      </c>
      <c r="F18" s="282" t="s">
        <v>1350</v>
      </c>
      <c r="G18" s="282"/>
      <c r="H18" s="282"/>
      <c r="I18" s="282"/>
      <c r="J18" s="282"/>
      <c r="K18" s="280"/>
    </row>
    <row r="19" s="1" customFormat="1" ht="15" customHeight="1">
      <c r="B19" s="283"/>
      <c r="C19" s="284"/>
      <c r="D19" s="284"/>
      <c r="E19" s="286" t="s">
        <v>1351</v>
      </c>
      <c r="F19" s="282" t="s">
        <v>1352</v>
      </c>
      <c r="G19" s="282"/>
      <c r="H19" s="282"/>
      <c r="I19" s="282"/>
      <c r="J19" s="282"/>
      <c r="K19" s="280"/>
    </row>
    <row r="20" s="1" customFormat="1" ht="15" customHeight="1">
      <c r="B20" s="283"/>
      <c r="C20" s="284"/>
      <c r="D20" s="284"/>
      <c r="E20" s="286" t="s">
        <v>1353</v>
      </c>
      <c r="F20" s="282" t="s">
        <v>1354</v>
      </c>
      <c r="G20" s="282"/>
      <c r="H20" s="282"/>
      <c r="I20" s="282"/>
      <c r="J20" s="282"/>
      <c r="K20" s="280"/>
    </row>
    <row r="21" s="1" customFormat="1" ht="15" customHeight="1">
      <c r="B21" s="283"/>
      <c r="C21" s="284"/>
      <c r="D21" s="284"/>
      <c r="E21" s="286" t="s">
        <v>1355</v>
      </c>
      <c r="F21" s="282" t="s">
        <v>78</v>
      </c>
      <c r="G21" s="282"/>
      <c r="H21" s="282"/>
      <c r="I21" s="282"/>
      <c r="J21" s="282"/>
      <c r="K21" s="280"/>
    </row>
    <row r="22" s="1" customFormat="1" ht="15" customHeight="1">
      <c r="B22" s="283"/>
      <c r="C22" s="284"/>
      <c r="D22" s="284"/>
      <c r="E22" s="286" t="s">
        <v>1356</v>
      </c>
      <c r="F22" s="282" t="s">
        <v>1357</v>
      </c>
      <c r="G22" s="282"/>
      <c r="H22" s="282"/>
      <c r="I22" s="282"/>
      <c r="J22" s="282"/>
      <c r="K22" s="280"/>
    </row>
    <row r="23" s="1" customFormat="1" ht="15" customHeight="1">
      <c r="B23" s="283"/>
      <c r="C23" s="284"/>
      <c r="D23" s="284"/>
      <c r="E23" s="286" t="s">
        <v>1358</v>
      </c>
      <c r="F23" s="282" t="s">
        <v>1359</v>
      </c>
      <c r="G23" s="282"/>
      <c r="H23" s="282"/>
      <c r="I23" s="282"/>
      <c r="J23" s="282"/>
      <c r="K23" s="280"/>
    </row>
    <row r="24" s="1" customFormat="1" ht="12.75" customHeight="1">
      <c r="B24" s="283"/>
      <c r="C24" s="284"/>
      <c r="D24" s="284"/>
      <c r="E24" s="284"/>
      <c r="F24" s="284"/>
      <c r="G24" s="284"/>
      <c r="H24" s="284"/>
      <c r="I24" s="284"/>
      <c r="J24" s="284"/>
      <c r="K24" s="280"/>
    </row>
    <row r="25" s="1" customFormat="1" ht="15" customHeight="1">
      <c r="B25" s="283"/>
      <c r="C25" s="282" t="s">
        <v>1360</v>
      </c>
      <c r="D25" s="282"/>
      <c r="E25" s="282"/>
      <c r="F25" s="282"/>
      <c r="G25" s="282"/>
      <c r="H25" s="282"/>
      <c r="I25" s="282"/>
      <c r="J25" s="282"/>
      <c r="K25" s="280"/>
    </row>
    <row r="26" s="1" customFormat="1" ht="15" customHeight="1">
      <c r="B26" s="283"/>
      <c r="C26" s="282" t="s">
        <v>1361</v>
      </c>
      <c r="D26" s="282"/>
      <c r="E26" s="282"/>
      <c r="F26" s="282"/>
      <c r="G26" s="282"/>
      <c r="H26" s="282"/>
      <c r="I26" s="282"/>
      <c r="J26" s="282"/>
      <c r="K26" s="280"/>
    </row>
    <row r="27" s="1" customFormat="1" ht="15" customHeight="1">
      <c r="B27" s="283"/>
      <c r="C27" s="282"/>
      <c r="D27" s="282" t="s">
        <v>1362</v>
      </c>
      <c r="E27" s="282"/>
      <c r="F27" s="282"/>
      <c r="G27" s="282"/>
      <c r="H27" s="282"/>
      <c r="I27" s="282"/>
      <c r="J27" s="282"/>
      <c r="K27" s="280"/>
    </row>
    <row r="28" s="1" customFormat="1" ht="15" customHeight="1">
      <c r="B28" s="283"/>
      <c r="C28" s="284"/>
      <c r="D28" s="282" t="s">
        <v>1363</v>
      </c>
      <c r="E28" s="282"/>
      <c r="F28" s="282"/>
      <c r="G28" s="282"/>
      <c r="H28" s="282"/>
      <c r="I28" s="282"/>
      <c r="J28" s="282"/>
      <c r="K28" s="280"/>
    </row>
    <row r="29" s="1" customFormat="1" ht="12.75" customHeight="1">
      <c r="B29" s="283"/>
      <c r="C29" s="284"/>
      <c r="D29" s="284"/>
      <c r="E29" s="284"/>
      <c r="F29" s="284"/>
      <c r="G29" s="284"/>
      <c r="H29" s="284"/>
      <c r="I29" s="284"/>
      <c r="J29" s="284"/>
      <c r="K29" s="280"/>
    </row>
    <row r="30" s="1" customFormat="1" ht="15" customHeight="1">
      <c r="B30" s="283"/>
      <c r="C30" s="284"/>
      <c r="D30" s="282" t="s">
        <v>1364</v>
      </c>
      <c r="E30" s="282"/>
      <c r="F30" s="282"/>
      <c r="G30" s="282"/>
      <c r="H30" s="282"/>
      <c r="I30" s="282"/>
      <c r="J30" s="282"/>
      <c r="K30" s="280"/>
    </row>
    <row r="31" s="1" customFormat="1" ht="15" customHeight="1">
      <c r="B31" s="283"/>
      <c r="C31" s="284"/>
      <c r="D31" s="282" t="s">
        <v>1365</v>
      </c>
      <c r="E31" s="282"/>
      <c r="F31" s="282"/>
      <c r="G31" s="282"/>
      <c r="H31" s="282"/>
      <c r="I31" s="282"/>
      <c r="J31" s="282"/>
      <c r="K31" s="280"/>
    </row>
    <row r="32" s="1" customFormat="1" ht="12.75" customHeight="1">
      <c r="B32" s="283"/>
      <c r="C32" s="284"/>
      <c r="D32" s="284"/>
      <c r="E32" s="284"/>
      <c r="F32" s="284"/>
      <c r="G32" s="284"/>
      <c r="H32" s="284"/>
      <c r="I32" s="284"/>
      <c r="J32" s="284"/>
      <c r="K32" s="280"/>
    </row>
    <row r="33" s="1" customFormat="1" ht="15" customHeight="1">
      <c r="B33" s="283"/>
      <c r="C33" s="284"/>
      <c r="D33" s="282" t="s">
        <v>1366</v>
      </c>
      <c r="E33" s="282"/>
      <c r="F33" s="282"/>
      <c r="G33" s="282"/>
      <c r="H33" s="282"/>
      <c r="I33" s="282"/>
      <c r="J33" s="282"/>
      <c r="K33" s="280"/>
    </row>
    <row r="34" s="1" customFormat="1" ht="15" customHeight="1">
      <c r="B34" s="283"/>
      <c r="C34" s="284"/>
      <c r="D34" s="282" t="s">
        <v>1367</v>
      </c>
      <c r="E34" s="282"/>
      <c r="F34" s="282"/>
      <c r="G34" s="282"/>
      <c r="H34" s="282"/>
      <c r="I34" s="282"/>
      <c r="J34" s="282"/>
      <c r="K34" s="280"/>
    </row>
    <row r="35" s="1" customFormat="1" ht="15" customHeight="1">
      <c r="B35" s="283"/>
      <c r="C35" s="284"/>
      <c r="D35" s="282" t="s">
        <v>1368</v>
      </c>
      <c r="E35" s="282"/>
      <c r="F35" s="282"/>
      <c r="G35" s="282"/>
      <c r="H35" s="282"/>
      <c r="I35" s="282"/>
      <c r="J35" s="282"/>
      <c r="K35" s="280"/>
    </row>
    <row r="36" s="1" customFormat="1" ht="15" customHeight="1">
      <c r="B36" s="283"/>
      <c r="C36" s="284"/>
      <c r="D36" s="282"/>
      <c r="E36" s="285" t="s">
        <v>108</v>
      </c>
      <c r="F36" s="282"/>
      <c r="G36" s="282" t="s">
        <v>1369</v>
      </c>
      <c r="H36" s="282"/>
      <c r="I36" s="282"/>
      <c r="J36" s="282"/>
      <c r="K36" s="280"/>
    </row>
    <row r="37" s="1" customFormat="1" ht="30.75" customHeight="1">
      <c r="B37" s="283"/>
      <c r="C37" s="284"/>
      <c r="D37" s="282"/>
      <c r="E37" s="285" t="s">
        <v>1370</v>
      </c>
      <c r="F37" s="282"/>
      <c r="G37" s="282" t="s">
        <v>1371</v>
      </c>
      <c r="H37" s="282"/>
      <c r="I37" s="282"/>
      <c r="J37" s="282"/>
      <c r="K37" s="280"/>
    </row>
    <row r="38" s="1" customFormat="1" ht="15" customHeight="1">
      <c r="B38" s="283"/>
      <c r="C38" s="284"/>
      <c r="D38" s="282"/>
      <c r="E38" s="285" t="s">
        <v>53</v>
      </c>
      <c r="F38" s="282"/>
      <c r="G38" s="282" t="s">
        <v>1372</v>
      </c>
      <c r="H38" s="282"/>
      <c r="I38" s="282"/>
      <c r="J38" s="282"/>
      <c r="K38" s="280"/>
    </row>
    <row r="39" s="1" customFormat="1" ht="15" customHeight="1">
      <c r="B39" s="283"/>
      <c r="C39" s="284"/>
      <c r="D39" s="282"/>
      <c r="E39" s="285" t="s">
        <v>54</v>
      </c>
      <c r="F39" s="282"/>
      <c r="G39" s="282" t="s">
        <v>1373</v>
      </c>
      <c r="H39" s="282"/>
      <c r="I39" s="282"/>
      <c r="J39" s="282"/>
      <c r="K39" s="280"/>
    </row>
    <row r="40" s="1" customFormat="1" ht="15" customHeight="1">
      <c r="B40" s="283"/>
      <c r="C40" s="284"/>
      <c r="D40" s="282"/>
      <c r="E40" s="285" t="s">
        <v>109</v>
      </c>
      <c r="F40" s="282"/>
      <c r="G40" s="282" t="s">
        <v>1374</v>
      </c>
      <c r="H40" s="282"/>
      <c r="I40" s="282"/>
      <c r="J40" s="282"/>
      <c r="K40" s="280"/>
    </row>
    <row r="41" s="1" customFormat="1" ht="15" customHeight="1">
      <c r="B41" s="283"/>
      <c r="C41" s="284"/>
      <c r="D41" s="282"/>
      <c r="E41" s="285" t="s">
        <v>110</v>
      </c>
      <c r="F41" s="282"/>
      <c r="G41" s="282" t="s">
        <v>1375</v>
      </c>
      <c r="H41" s="282"/>
      <c r="I41" s="282"/>
      <c r="J41" s="282"/>
      <c r="K41" s="280"/>
    </row>
    <row r="42" s="1" customFormat="1" ht="15" customHeight="1">
      <c r="B42" s="283"/>
      <c r="C42" s="284"/>
      <c r="D42" s="282"/>
      <c r="E42" s="285" t="s">
        <v>1376</v>
      </c>
      <c r="F42" s="282"/>
      <c r="G42" s="282" t="s">
        <v>1377</v>
      </c>
      <c r="H42" s="282"/>
      <c r="I42" s="282"/>
      <c r="J42" s="282"/>
      <c r="K42" s="280"/>
    </row>
    <row r="43" s="1" customFormat="1" ht="15" customHeight="1">
      <c r="B43" s="283"/>
      <c r="C43" s="284"/>
      <c r="D43" s="282"/>
      <c r="E43" s="285"/>
      <c r="F43" s="282"/>
      <c r="G43" s="282" t="s">
        <v>1378</v>
      </c>
      <c r="H43" s="282"/>
      <c r="I43" s="282"/>
      <c r="J43" s="282"/>
      <c r="K43" s="280"/>
    </row>
    <row r="44" s="1" customFormat="1" ht="15" customHeight="1">
      <c r="B44" s="283"/>
      <c r="C44" s="284"/>
      <c r="D44" s="282"/>
      <c r="E44" s="285" t="s">
        <v>1379</v>
      </c>
      <c r="F44" s="282"/>
      <c r="G44" s="282" t="s">
        <v>1380</v>
      </c>
      <c r="H44" s="282"/>
      <c r="I44" s="282"/>
      <c r="J44" s="282"/>
      <c r="K44" s="280"/>
    </row>
    <row r="45" s="1" customFormat="1" ht="15" customHeight="1">
      <c r="B45" s="283"/>
      <c r="C45" s="284"/>
      <c r="D45" s="282"/>
      <c r="E45" s="285" t="s">
        <v>112</v>
      </c>
      <c r="F45" s="282"/>
      <c r="G45" s="282" t="s">
        <v>1381</v>
      </c>
      <c r="H45" s="282"/>
      <c r="I45" s="282"/>
      <c r="J45" s="282"/>
      <c r="K45" s="280"/>
    </row>
    <row r="46" s="1" customFormat="1" ht="12.75" customHeight="1">
      <c r="B46" s="283"/>
      <c r="C46" s="284"/>
      <c r="D46" s="282"/>
      <c r="E46" s="282"/>
      <c r="F46" s="282"/>
      <c r="G46" s="282"/>
      <c r="H46" s="282"/>
      <c r="I46" s="282"/>
      <c r="J46" s="282"/>
      <c r="K46" s="280"/>
    </row>
    <row r="47" s="1" customFormat="1" ht="15" customHeight="1">
      <c r="B47" s="283"/>
      <c r="C47" s="284"/>
      <c r="D47" s="282" t="s">
        <v>1382</v>
      </c>
      <c r="E47" s="282"/>
      <c r="F47" s="282"/>
      <c r="G47" s="282"/>
      <c r="H47" s="282"/>
      <c r="I47" s="282"/>
      <c r="J47" s="282"/>
      <c r="K47" s="280"/>
    </row>
    <row r="48" s="1" customFormat="1" ht="15" customHeight="1">
      <c r="B48" s="283"/>
      <c r="C48" s="284"/>
      <c r="D48" s="284"/>
      <c r="E48" s="282" t="s">
        <v>1383</v>
      </c>
      <c r="F48" s="282"/>
      <c r="G48" s="282"/>
      <c r="H48" s="282"/>
      <c r="I48" s="282"/>
      <c r="J48" s="282"/>
      <c r="K48" s="280"/>
    </row>
    <row r="49" s="1" customFormat="1" ht="15" customHeight="1">
      <c r="B49" s="283"/>
      <c r="C49" s="284"/>
      <c r="D49" s="284"/>
      <c r="E49" s="282" t="s">
        <v>1384</v>
      </c>
      <c r="F49" s="282"/>
      <c r="G49" s="282"/>
      <c r="H49" s="282"/>
      <c r="I49" s="282"/>
      <c r="J49" s="282"/>
      <c r="K49" s="280"/>
    </row>
    <row r="50" s="1" customFormat="1" ht="15" customHeight="1">
      <c r="B50" s="283"/>
      <c r="C50" s="284"/>
      <c r="D50" s="284"/>
      <c r="E50" s="282" t="s">
        <v>1385</v>
      </c>
      <c r="F50" s="282"/>
      <c r="G50" s="282"/>
      <c r="H50" s="282"/>
      <c r="I50" s="282"/>
      <c r="J50" s="282"/>
      <c r="K50" s="280"/>
    </row>
    <row r="51" s="1" customFormat="1" ht="15" customHeight="1">
      <c r="B51" s="283"/>
      <c r="C51" s="284"/>
      <c r="D51" s="282" t="s">
        <v>1386</v>
      </c>
      <c r="E51" s="282"/>
      <c r="F51" s="282"/>
      <c r="G51" s="282"/>
      <c r="H51" s="282"/>
      <c r="I51" s="282"/>
      <c r="J51" s="282"/>
      <c r="K51" s="280"/>
    </row>
    <row r="52" s="1" customFormat="1" ht="25.5" customHeight="1">
      <c r="B52" s="278"/>
      <c r="C52" s="279" t="s">
        <v>1387</v>
      </c>
      <c r="D52" s="279"/>
      <c r="E52" s="279"/>
      <c r="F52" s="279"/>
      <c r="G52" s="279"/>
      <c r="H52" s="279"/>
      <c r="I52" s="279"/>
      <c r="J52" s="279"/>
      <c r="K52" s="280"/>
    </row>
    <row r="53" s="1" customFormat="1" ht="5.25" customHeight="1">
      <c r="B53" s="278"/>
      <c r="C53" s="281"/>
      <c r="D53" s="281"/>
      <c r="E53" s="281"/>
      <c r="F53" s="281"/>
      <c r="G53" s="281"/>
      <c r="H53" s="281"/>
      <c r="I53" s="281"/>
      <c r="J53" s="281"/>
      <c r="K53" s="280"/>
    </row>
    <row r="54" s="1" customFormat="1" ht="15" customHeight="1">
      <c r="B54" s="278"/>
      <c r="C54" s="282" t="s">
        <v>1388</v>
      </c>
      <c r="D54" s="282"/>
      <c r="E54" s="282"/>
      <c r="F54" s="282"/>
      <c r="G54" s="282"/>
      <c r="H54" s="282"/>
      <c r="I54" s="282"/>
      <c r="J54" s="282"/>
      <c r="K54" s="280"/>
    </row>
    <row r="55" s="1" customFormat="1" ht="15" customHeight="1">
      <c r="B55" s="278"/>
      <c r="C55" s="282" t="s">
        <v>1389</v>
      </c>
      <c r="D55" s="282"/>
      <c r="E55" s="282"/>
      <c r="F55" s="282"/>
      <c r="G55" s="282"/>
      <c r="H55" s="282"/>
      <c r="I55" s="282"/>
      <c r="J55" s="282"/>
      <c r="K55" s="280"/>
    </row>
    <row r="56" s="1" customFormat="1" ht="12.75" customHeight="1">
      <c r="B56" s="278"/>
      <c r="C56" s="282"/>
      <c r="D56" s="282"/>
      <c r="E56" s="282"/>
      <c r="F56" s="282"/>
      <c r="G56" s="282"/>
      <c r="H56" s="282"/>
      <c r="I56" s="282"/>
      <c r="J56" s="282"/>
      <c r="K56" s="280"/>
    </row>
    <row r="57" s="1" customFormat="1" ht="15" customHeight="1">
      <c r="B57" s="278"/>
      <c r="C57" s="282" t="s">
        <v>1390</v>
      </c>
      <c r="D57" s="282"/>
      <c r="E57" s="282"/>
      <c r="F57" s="282"/>
      <c r="G57" s="282"/>
      <c r="H57" s="282"/>
      <c r="I57" s="282"/>
      <c r="J57" s="282"/>
      <c r="K57" s="280"/>
    </row>
    <row r="58" s="1" customFormat="1" ht="15" customHeight="1">
      <c r="B58" s="278"/>
      <c r="C58" s="284"/>
      <c r="D58" s="282" t="s">
        <v>1391</v>
      </c>
      <c r="E58" s="282"/>
      <c r="F58" s="282"/>
      <c r="G58" s="282"/>
      <c r="H58" s="282"/>
      <c r="I58" s="282"/>
      <c r="J58" s="282"/>
      <c r="K58" s="280"/>
    </row>
    <row r="59" s="1" customFormat="1" ht="15" customHeight="1">
      <c r="B59" s="278"/>
      <c r="C59" s="284"/>
      <c r="D59" s="282" t="s">
        <v>1392</v>
      </c>
      <c r="E59" s="282"/>
      <c r="F59" s="282"/>
      <c r="G59" s="282"/>
      <c r="H59" s="282"/>
      <c r="I59" s="282"/>
      <c r="J59" s="282"/>
      <c r="K59" s="280"/>
    </row>
    <row r="60" s="1" customFormat="1" ht="15" customHeight="1">
      <c r="B60" s="278"/>
      <c r="C60" s="284"/>
      <c r="D60" s="282" t="s">
        <v>1393</v>
      </c>
      <c r="E60" s="282"/>
      <c r="F60" s="282"/>
      <c r="G60" s="282"/>
      <c r="H60" s="282"/>
      <c r="I60" s="282"/>
      <c r="J60" s="282"/>
      <c r="K60" s="280"/>
    </row>
    <row r="61" s="1" customFormat="1" ht="15" customHeight="1">
      <c r="B61" s="278"/>
      <c r="C61" s="284"/>
      <c r="D61" s="282" t="s">
        <v>1394</v>
      </c>
      <c r="E61" s="282"/>
      <c r="F61" s="282"/>
      <c r="G61" s="282"/>
      <c r="H61" s="282"/>
      <c r="I61" s="282"/>
      <c r="J61" s="282"/>
      <c r="K61" s="280"/>
    </row>
    <row r="62" s="1" customFormat="1" ht="15" customHeight="1">
      <c r="B62" s="278"/>
      <c r="C62" s="284"/>
      <c r="D62" s="287" t="s">
        <v>1395</v>
      </c>
      <c r="E62" s="287"/>
      <c r="F62" s="287"/>
      <c r="G62" s="287"/>
      <c r="H62" s="287"/>
      <c r="I62" s="287"/>
      <c r="J62" s="287"/>
      <c r="K62" s="280"/>
    </row>
    <row r="63" s="1" customFormat="1" ht="15" customHeight="1">
      <c r="B63" s="278"/>
      <c r="C63" s="284"/>
      <c r="D63" s="282" t="s">
        <v>1396</v>
      </c>
      <c r="E63" s="282"/>
      <c r="F63" s="282"/>
      <c r="G63" s="282"/>
      <c r="H63" s="282"/>
      <c r="I63" s="282"/>
      <c r="J63" s="282"/>
      <c r="K63" s="280"/>
    </row>
    <row r="64" s="1" customFormat="1" ht="12.75" customHeight="1">
      <c r="B64" s="278"/>
      <c r="C64" s="284"/>
      <c r="D64" s="284"/>
      <c r="E64" s="288"/>
      <c r="F64" s="284"/>
      <c r="G64" s="284"/>
      <c r="H64" s="284"/>
      <c r="I64" s="284"/>
      <c r="J64" s="284"/>
      <c r="K64" s="280"/>
    </row>
    <row r="65" s="1" customFormat="1" ht="15" customHeight="1">
      <c r="B65" s="278"/>
      <c r="C65" s="284"/>
      <c r="D65" s="282" t="s">
        <v>1397</v>
      </c>
      <c r="E65" s="282"/>
      <c r="F65" s="282"/>
      <c r="G65" s="282"/>
      <c r="H65" s="282"/>
      <c r="I65" s="282"/>
      <c r="J65" s="282"/>
      <c r="K65" s="280"/>
    </row>
    <row r="66" s="1" customFormat="1" ht="15" customHeight="1">
      <c r="B66" s="278"/>
      <c r="C66" s="284"/>
      <c r="D66" s="287" t="s">
        <v>1398</v>
      </c>
      <c r="E66" s="287"/>
      <c r="F66" s="287"/>
      <c r="G66" s="287"/>
      <c r="H66" s="287"/>
      <c r="I66" s="287"/>
      <c r="J66" s="287"/>
      <c r="K66" s="280"/>
    </row>
    <row r="67" s="1" customFormat="1" ht="15" customHeight="1">
      <c r="B67" s="278"/>
      <c r="C67" s="284"/>
      <c r="D67" s="282" t="s">
        <v>1399</v>
      </c>
      <c r="E67" s="282"/>
      <c r="F67" s="282"/>
      <c r="G67" s="282"/>
      <c r="H67" s="282"/>
      <c r="I67" s="282"/>
      <c r="J67" s="282"/>
      <c r="K67" s="280"/>
    </row>
    <row r="68" s="1" customFormat="1" ht="15" customHeight="1">
      <c r="B68" s="278"/>
      <c r="C68" s="284"/>
      <c r="D68" s="282" t="s">
        <v>1400</v>
      </c>
      <c r="E68" s="282"/>
      <c r="F68" s="282"/>
      <c r="G68" s="282"/>
      <c r="H68" s="282"/>
      <c r="I68" s="282"/>
      <c r="J68" s="282"/>
      <c r="K68" s="280"/>
    </row>
    <row r="69" s="1" customFormat="1" ht="15" customHeight="1">
      <c r="B69" s="278"/>
      <c r="C69" s="284"/>
      <c r="D69" s="282" t="s">
        <v>1401</v>
      </c>
      <c r="E69" s="282"/>
      <c r="F69" s="282"/>
      <c r="G69" s="282"/>
      <c r="H69" s="282"/>
      <c r="I69" s="282"/>
      <c r="J69" s="282"/>
      <c r="K69" s="280"/>
    </row>
    <row r="70" s="1" customFormat="1" ht="15" customHeight="1">
      <c r="B70" s="278"/>
      <c r="C70" s="284"/>
      <c r="D70" s="282" t="s">
        <v>1402</v>
      </c>
      <c r="E70" s="282"/>
      <c r="F70" s="282"/>
      <c r="G70" s="282"/>
      <c r="H70" s="282"/>
      <c r="I70" s="282"/>
      <c r="J70" s="282"/>
      <c r="K70" s="280"/>
    </row>
    <row r="71" s="1" customFormat="1" ht="12.75" customHeight="1">
      <c r="B71" s="289"/>
      <c r="C71" s="290"/>
      <c r="D71" s="290"/>
      <c r="E71" s="290"/>
      <c r="F71" s="290"/>
      <c r="G71" s="290"/>
      <c r="H71" s="290"/>
      <c r="I71" s="290"/>
      <c r="J71" s="290"/>
      <c r="K71" s="291"/>
    </row>
    <row r="72" s="1" customFormat="1" ht="18.75" customHeight="1">
      <c r="B72" s="292"/>
      <c r="C72" s="292"/>
      <c r="D72" s="292"/>
      <c r="E72" s="292"/>
      <c r="F72" s="292"/>
      <c r="G72" s="292"/>
      <c r="H72" s="292"/>
      <c r="I72" s="292"/>
      <c r="J72" s="292"/>
      <c r="K72" s="293"/>
    </row>
    <row r="73" s="1" customFormat="1" ht="18.75" customHeight="1">
      <c r="B73" s="293"/>
      <c r="C73" s="293"/>
      <c r="D73" s="293"/>
      <c r="E73" s="293"/>
      <c r="F73" s="293"/>
      <c r="G73" s="293"/>
      <c r="H73" s="293"/>
      <c r="I73" s="293"/>
      <c r="J73" s="293"/>
      <c r="K73" s="293"/>
    </row>
    <row r="74" s="1" customFormat="1" ht="7.5" customHeight="1">
      <c r="B74" s="294"/>
      <c r="C74" s="295"/>
      <c r="D74" s="295"/>
      <c r="E74" s="295"/>
      <c r="F74" s="295"/>
      <c r="G74" s="295"/>
      <c r="H74" s="295"/>
      <c r="I74" s="295"/>
      <c r="J74" s="295"/>
      <c r="K74" s="296"/>
    </row>
    <row r="75" s="1" customFormat="1" ht="45" customHeight="1">
      <c r="B75" s="297"/>
      <c r="C75" s="298" t="s">
        <v>1403</v>
      </c>
      <c r="D75" s="298"/>
      <c r="E75" s="298"/>
      <c r="F75" s="298"/>
      <c r="G75" s="298"/>
      <c r="H75" s="298"/>
      <c r="I75" s="298"/>
      <c r="J75" s="298"/>
      <c r="K75" s="299"/>
    </row>
    <row r="76" s="1" customFormat="1" ht="17.25" customHeight="1">
      <c r="B76" s="297"/>
      <c r="C76" s="300" t="s">
        <v>1404</v>
      </c>
      <c r="D76" s="300"/>
      <c r="E76" s="300"/>
      <c r="F76" s="300" t="s">
        <v>1405</v>
      </c>
      <c r="G76" s="301"/>
      <c r="H76" s="300" t="s">
        <v>54</v>
      </c>
      <c r="I76" s="300" t="s">
        <v>57</v>
      </c>
      <c r="J76" s="300" t="s">
        <v>1406</v>
      </c>
      <c r="K76" s="299"/>
    </row>
    <row r="77" s="1" customFormat="1" ht="17.25" customHeight="1">
      <c r="B77" s="297"/>
      <c r="C77" s="302" t="s">
        <v>1407</v>
      </c>
      <c r="D77" s="302"/>
      <c r="E77" s="302"/>
      <c r="F77" s="303" t="s">
        <v>1408</v>
      </c>
      <c r="G77" s="304"/>
      <c r="H77" s="302"/>
      <c r="I77" s="302"/>
      <c r="J77" s="302" t="s">
        <v>1409</v>
      </c>
      <c r="K77" s="299"/>
    </row>
    <row r="78" s="1" customFormat="1" ht="5.25" customHeight="1">
      <c r="B78" s="297"/>
      <c r="C78" s="305"/>
      <c r="D78" s="305"/>
      <c r="E78" s="305"/>
      <c r="F78" s="305"/>
      <c r="G78" s="306"/>
      <c r="H78" s="305"/>
      <c r="I78" s="305"/>
      <c r="J78" s="305"/>
      <c r="K78" s="299"/>
    </row>
    <row r="79" s="1" customFormat="1" ht="15" customHeight="1">
      <c r="B79" s="297"/>
      <c r="C79" s="285" t="s">
        <v>53</v>
      </c>
      <c r="D79" s="307"/>
      <c r="E79" s="307"/>
      <c r="F79" s="308" t="s">
        <v>1410</v>
      </c>
      <c r="G79" s="309"/>
      <c r="H79" s="285" t="s">
        <v>1411</v>
      </c>
      <c r="I79" s="285" t="s">
        <v>1412</v>
      </c>
      <c r="J79" s="285">
        <v>20</v>
      </c>
      <c r="K79" s="299"/>
    </row>
    <row r="80" s="1" customFormat="1" ht="15" customHeight="1">
      <c r="B80" s="297"/>
      <c r="C80" s="285" t="s">
        <v>1413</v>
      </c>
      <c r="D80" s="285"/>
      <c r="E80" s="285"/>
      <c r="F80" s="308" t="s">
        <v>1410</v>
      </c>
      <c r="G80" s="309"/>
      <c r="H80" s="285" t="s">
        <v>1414</v>
      </c>
      <c r="I80" s="285" t="s">
        <v>1412</v>
      </c>
      <c r="J80" s="285">
        <v>120</v>
      </c>
      <c r="K80" s="299"/>
    </row>
    <row r="81" s="1" customFormat="1" ht="15" customHeight="1">
      <c r="B81" s="310"/>
      <c r="C81" s="285" t="s">
        <v>1415</v>
      </c>
      <c r="D81" s="285"/>
      <c r="E81" s="285"/>
      <c r="F81" s="308" t="s">
        <v>1416</v>
      </c>
      <c r="G81" s="309"/>
      <c r="H81" s="285" t="s">
        <v>1417</v>
      </c>
      <c r="I81" s="285" t="s">
        <v>1412</v>
      </c>
      <c r="J81" s="285">
        <v>50</v>
      </c>
      <c r="K81" s="299"/>
    </row>
    <row r="82" s="1" customFormat="1" ht="15" customHeight="1">
      <c r="B82" s="310"/>
      <c r="C82" s="285" t="s">
        <v>1418</v>
      </c>
      <c r="D82" s="285"/>
      <c r="E82" s="285"/>
      <c r="F82" s="308" t="s">
        <v>1410</v>
      </c>
      <c r="G82" s="309"/>
      <c r="H82" s="285" t="s">
        <v>1419</v>
      </c>
      <c r="I82" s="285" t="s">
        <v>1420</v>
      </c>
      <c r="J82" s="285"/>
      <c r="K82" s="299"/>
    </row>
    <row r="83" s="1" customFormat="1" ht="15" customHeight="1">
      <c r="B83" s="310"/>
      <c r="C83" s="311" t="s">
        <v>1421</v>
      </c>
      <c r="D83" s="311"/>
      <c r="E83" s="311"/>
      <c r="F83" s="312" t="s">
        <v>1416</v>
      </c>
      <c r="G83" s="311"/>
      <c r="H83" s="311" t="s">
        <v>1422</v>
      </c>
      <c r="I83" s="311" t="s">
        <v>1412</v>
      </c>
      <c r="J83" s="311">
        <v>15</v>
      </c>
      <c r="K83" s="299"/>
    </row>
    <row r="84" s="1" customFormat="1" ht="15" customHeight="1">
      <c r="B84" s="310"/>
      <c r="C84" s="311" t="s">
        <v>1423</v>
      </c>
      <c r="D84" s="311"/>
      <c r="E84" s="311"/>
      <c r="F84" s="312" t="s">
        <v>1416</v>
      </c>
      <c r="G84" s="311"/>
      <c r="H84" s="311" t="s">
        <v>1424</v>
      </c>
      <c r="I84" s="311" t="s">
        <v>1412</v>
      </c>
      <c r="J84" s="311">
        <v>15</v>
      </c>
      <c r="K84" s="299"/>
    </row>
    <row r="85" s="1" customFormat="1" ht="15" customHeight="1">
      <c r="B85" s="310"/>
      <c r="C85" s="311" t="s">
        <v>1425</v>
      </c>
      <c r="D85" s="311"/>
      <c r="E85" s="311"/>
      <c r="F85" s="312" t="s">
        <v>1416</v>
      </c>
      <c r="G85" s="311"/>
      <c r="H85" s="311" t="s">
        <v>1426</v>
      </c>
      <c r="I85" s="311" t="s">
        <v>1412</v>
      </c>
      <c r="J85" s="311">
        <v>20</v>
      </c>
      <c r="K85" s="299"/>
    </row>
    <row r="86" s="1" customFormat="1" ht="15" customHeight="1">
      <c r="B86" s="310"/>
      <c r="C86" s="311" t="s">
        <v>1427</v>
      </c>
      <c r="D86" s="311"/>
      <c r="E86" s="311"/>
      <c r="F86" s="312" t="s">
        <v>1416</v>
      </c>
      <c r="G86" s="311"/>
      <c r="H86" s="311" t="s">
        <v>1428</v>
      </c>
      <c r="I86" s="311" t="s">
        <v>1412</v>
      </c>
      <c r="J86" s="311">
        <v>20</v>
      </c>
      <c r="K86" s="299"/>
    </row>
    <row r="87" s="1" customFormat="1" ht="15" customHeight="1">
      <c r="B87" s="310"/>
      <c r="C87" s="285" t="s">
        <v>1429</v>
      </c>
      <c r="D87" s="285"/>
      <c r="E87" s="285"/>
      <c r="F87" s="308" t="s">
        <v>1416</v>
      </c>
      <c r="G87" s="309"/>
      <c r="H87" s="285" t="s">
        <v>1430</v>
      </c>
      <c r="I87" s="285" t="s">
        <v>1412</v>
      </c>
      <c r="J87" s="285">
        <v>50</v>
      </c>
      <c r="K87" s="299"/>
    </row>
    <row r="88" s="1" customFormat="1" ht="15" customHeight="1">
      <c r="B88" s="310"/>
      <c r="C88" s="285" t="s">
        <v>1431</v>
      </c>
      <c r="D88" s="285"/>
      <c r="E88" s="285"/>
      <c r="F88" s="308" t="s">
        <v>1416</v>
      </c>
      <c r="G88" s="309"/>
      <c r="H88" s="285" t="s">
        <v>1432</v>
      </c>
      <c r="I88" s="285" t="s">
        <v>1412</v>
      </c>
      <c r="J88" s="285">
        <v>20</v>
      </c>
      <c r="K88" s="299"/>
    </row>
    <row r="89" s="1" customFormat="1" ht="15" customHeight="1">
      <c r="B89" s="310"/>
      <c r="C89" s="285" t="s">
        <v>1433</v>
      </c>
      <c r="D89" s="285"/>
      <c r="E89" s="285"/>
      <c r="F89" s="308" t="s">
        <v>1416</v>
      </c>
      <c r="G89" s="309"/>
      <c r="H89" s="285" t="s">
        <v>1434</v>
      </c>
      <c r="I89" s="285" t="s">
        <v>1412</v>
      </c>
      <c r="J89" s="285">
        <v>20</v>
      </c>
      <c r="K89" s="299"/>
    </row>
    <row r="90" s="1" customFormat="1" ht="15" customHeight="1">
      <c r="B90" s="310"/>
      <c r="C90" s="285" t="s">
        <v>1435</v>
      </c>
      <c r="D90" s="285"/>
      <c r="E90" s="285"/>
      <c r="F90" s="308" t="s">
        <v>1416</v>
      </c>
      <c r="G90" s="309"/>
      <c r="H90" s="285" t="s">
        <v>1436</v>
      </c>
      <c r="I90" s="285" t="s">
        <v>1412</v>
      </c>
      <c r="J90" s="285">
        <v>50</v>
      </c>
      <c r="K90" s="299"/>
    </row>
    <row r="91" s="1" customFormat="1" ht="15" customHeight="1">
      <c r="B91" s="310"/>
      <c r="C91" s="285" t="s">
        <v>1437</v>
      </c>
      <c r="D91" s="285"/>
      <c r="E91" s="285"/>
      <c r="F91" s="308" t="s">
        <v>1416</v>
      </c>
      <c r="G91" s="309"/>
      <c r="H91" s="285" t="s">
        <v>1437</v>
      </c>
      <c r="I91" s="285" t="s">
        <v>1412</v>
      </c>
      <c r="J91" s="285">
        <v>50</v>
      </c>
      <c r="K91" s="299"/>
    </row>
    <row r="92" s="1" customFormat="1" ht="15" customHeight="1">
      <c r="B92" s="310"/>
      <c r="C92" s="285" t="s">
        <v>1438</v>
      </c>
      <c r="D92" s="285"/>
      <c r="E92" s="285"/>
      <c r="F92" s="308" t="s">
        <v>1416</v>
      </c>
      <c r="G92" s="309"/>
      <c r="H92" s="285" t="s">
        <v>1439</v>
      </c>
      <c r="I92" s="285" t="s">
        <v>1412</v>
      </c>
      <c r="J92" s="285">
        <v>255</v>
      </c>
      <c r="K92" s="299"/>
    </row>
    <row r="93" s="1" customFormat="1" ht="15" customHeight="1">
      <c r="B93" s="310"/>
      <c r="C93" s="285" t="s">
        <v>1440</v>
      </c>
      <c r="D93" s="285"/>
      <c r="E93" s="285"/>
      <c r="F93" s="308" t="s">
        <v>1410</v>
      </c>
      <c r="G93" s="309"/>
      <c r="H93" s="285" t="s">
        <v>1441</v>
      </c>
      <c r="I93" s="285" t="s">
        <v>1442</v>
      </c>
      <c r="J93" s="285"/>
      <c r="K93" s="299"/>
    </row>
    <row r="94" s="1" customFormat="1" ht="15" customHeight="1">
      <c r="B94" s="310"/>
      <c r="C94" s="285" t="s">
        <v>1443</v>
      </c>
      <c r="D94" s="285"/>
      <c r="E94" s="285"/>
      <c r="F94" s="308" t="s">
        <v>1410</v>
      </c>
      <c r="G94" s="309"/>
      <c r="H94" s="285" t="s">
        <v>1444</v>
      </c>
      <c r="I94" s="285" t="s">
        <v>1445</v>
      </c>
      <c r="J94" s="285"/>
      <c r="K94" s="299"/>
    </row>
    <row r="95" s="1" customFormat="1" ht="15" customHeight="1">
      <c r="B95" s="310"/>
      <c r="C95" s="285" t="s">
        <v>1446</v>
      </c>
      <c r="D95" s="285"/>
      <c r="E95" s="285"/>
      <c r="F95" s="308" t="s">
        <v>1410</v>
      </c>
      <c r="G95" s="309"/>
      <c r="H95" s="285" t="s">
        <v>1446</v>
      </c>
      <c r="I95" s="285" t="s">
        <v>1445</v>
      </c>
      <c r="J95" s="285"/>
      <c r="K95" s="299"/>
    </row>
    <row r="96" s="1" customFormat="1" ht="15" customHeight="1">
      <c r="B96" s="310"/>
      <c r="C96" s="285" t="s">
        <v>38</v>
      </c>
      <c r="D96" s="285"/>
      <c r="E96" s="285"/>
      <c r="F96" s="308" t="s">
        <v>1410</v>
      </c>
      <c r="G96" s="309"/>
      <c r="H96" s="285" t="s">
        <v>1447</v>
      </c>
      <c r="I96" s="285" t="s">
        <v>1445</v>
      </c>
      <c r="J96" s="285"/>
      <c r="K96" s="299"/>
    </row>
    <row r="97" s="1" customFormat="1" ht="15" customHeight="1">
      <c r="B97" s="310"/>
      <c r="C97" s="285" t="s">
        <v>48</v>
      </c>
      <c r="D97" s="285"/>
      <c r="E97" s="285"/>
      <c r="F97" s="308" t="s">
        <v>1410</v>
      </c>
      <c r="G97" s="309"/>
      <c r="H97" s="285" t="s">
        <v>1448</v>
      </c>
      <c r="I97" s="285" t="s">
        <v>1445</v>
      </c>
      <c r="J97" s="285"/>
      <c r="K97" s="299"/>
    </row>
    <row r="98" s="1" customFormat="1" ht="15" customHeight="1">
      <c r="B98" s="313"/>
      <c r="C98" s="314"/>
      <c r="D98" s="314"/>
      <c r="E98" s="314"/>
      <c r="F98" s="314"/>
      <c r="G98" s="314"/>
      <c r="H98" s="314"/>
      <c r="I98" s="314"/>
      <c r="J98" s="314"/>
      <c r="K98" s="315"/>
    </row>
    <row r="99" s="1" customFormat="1" ht="18.75" customHeight="1">
      <c r="B99" s="316"/>
      <c r="C99" s="317"/>
      <c r="D99" s="317"/>
      <c r="E99" s="317"/>
      <c r="F99" s="317"/>
      <c r="G99" s="317"/>
      <c r="H99" s="317"/>
      <c r="I99" s="317"/>
      <c r="J99" s="317"/>
      <c r="K99" s="316"/>
    </row>
    <row r="100" s="1" customFormat="1" ht="18.75" customHeight="1">
      <c r="B100" s="293"/>
      <c r="C100" s="293"/>
      <c r="D100" s="293"/>
      <c r="E100" s="293"/>
      <c r="F100" s="293"/>
      <c r="G100" s="293"/>
      <c r="H100" s="293"/>
      <c r="I100" s="293"/>
      <c r="J100" s="293"/>
      <c r="K100" s="293"/>
    </row>
    <row r="101" s="1" customFormat="1" ht="7.5" customHeight="1">
      <c r="B101" s="294"/>
      <c r="C101" s="295"/>
      <c r="D101" s="295"/>
      <c r="E101" s="295"/>
      <c r="F101" s="295"/>
      <c r="G101" s="295"/>
      <c r="H101" s="295"/>
      <c r="I101" s="295"/>
      <c r="J101" s="295"/>
      <c r="K101" s="296"/>
    </row>
    <row r="102" s="1" customFormat="1" ht="45" customHeight="1">
      <c r="B102" s="297"/>
      <c r="C102" s="298" t="s">
        <v>1449</v>
      </c>
      <c r="D102" s="298"/>
      <c r="E102" s="298"/>
      <c r="F102" s="298"/>
      <c r="G102" s="298"/>
      <c r="H102" s="298"/>
      <c r="I102" s="298"/>
      <c r="J102" s="298"/>
      <c r="K102" s="299"/>
    </row>
    <row r="103" s="1" customFormat="1" ht="17.25" customHeight="1">
      <c r="B103" s="297"/>
      <c r="C103" s="300" t="s">
        <v>1404</v>
      </c>
      <c r="D103" s="300"/>
      <c r="E103" s="300"/>
      <c r="F103" s="300" t="s">
        <v>1405</v>
      </c>
      <c r="G103" s="301"/>
      <c r="H103" s="300" t="s">
        <v>54</v>
      </c>
      <c r="I103" s="300" t="s">
        <v>57</v>
      </c>
      <c r="J103" s="300" t="s">
        <v>1406</v>
      </c>
      <c r="K103" s="299"/>
    </row>
    <row r="104" s="1" customFormat="1" ht="17.25" customHeight="1">
      <c r="B104" s="297"/>
      <c r="C104" s="302" t="s">
        <v>1407</v>
      </c>
      <c r="D104" s="302"/>
      <c r="E104" s="302"/>
      <c r="F104" s="303" t="s">
        <v>1408</v>
      </c>
      <c r="G104" s="304"/>
      <c r="H104" s="302"/>
      <c r="I104" s="302"/>
      <c r="J104" s="302" t="s">
        <v>1409</v>
      </c>
      <c r="K104" s="299"/>
    </row>
    <row r="105" s="1" customFormat="1" ht="5.25" customHeight="1">
      <c r="B105" s="297"/>
      <c r="C105" s="300"/>
      <c r="D105" s="300"/>
      <c r="E105" s="300"/>
      <c r="F105" s="300"/>
      <c r="G105" s="318"/>
      <c r="H105" s="300"/>
      <c r="I105" s="300"/>
      <c r="J105" s="300"/>
      <c r="K105" s="299"/>
    </row>
    <row r="106" s="1" customFormat="1" ht="15" customHeight="1">
      <c r="B106" s="297"/>
      <c r="C106" s="285" t="s">
        <v>53</v>
      </c>
      <c r="D106" s="307"/>
      <c r="E106" s="307"/>
      <c r="F106" s="308" t="s">
        <v>1410</v>
      </c>
      <c r="G106" s="285"/>
      <c r="H106" s="285" t="s">
        <v>1450</v>
      </c>
      <c r="I106" s="285" t="s">
        <v>1412</v>
      </c>
      <c r="J106" s="285">
        <v>20</v>
      </c>
      <c r="K106" s="299"/>
    </row>
    <row r="107" s="1" customFormat="1" ht="15" customHeight="1">
      <c r="B107" s="297"/>
      <c r="C107" s="285" t="s">
        <v>1413</v>
      </c>
      <c r="D107" s="285"/>
      <c r="E107" s="285"/>
      <c r="F107" s="308" t="s">
        <v>1410</v>
      </c>
      <c r="G107" s="285"/>
      <c r="H107" s="285" t="s">
        <v>1450</v>
      </c>
      <c r="I107" s="285" t="s">
        <v>1412</v>
      </c>
      <c r="J107" s="285">
        <v>120</v>
      </c>
      <c r="K107" s="299"/>
    </row>
    <row r="108" s="1" customFormat="1" ht="15" customHeight="1">
      <c r="B108" s="310"/>
      <c r="C108" s="285" t="s">
        <v>1415</v>
      </c>
      <c r="D108" s="285"/>
      <c r="E108" s="285"/>
      <c r="F108" s="308" t="s">
        <v>1416</v>
      </c>
      <c r="G108" s="285"/>
      <c r="H108" s="285" t="s">
        <v>1450</v>
      </c>
      <c r="I108" s="285" t="s">
        <v>1412</v>
      </c>
      <c r="J108" s="285">
        <v>50</v>
      </c>
      <c r="K108" s="299"/>
    </row>
    <row r="109" s="1" customFormat="1" ht="15" customHeight="1">
      <c r="B109" s="310"/>
      <c r="C109" s="285" t="s">
        <v>1418</v>
      </c>
      <c r="D109" s="285"/>
      <c r="E109" s="285"/>
      <c r="F109" s="308" t="s">
        <v>1410</v>
      </c>
      <c r="G109" s="285"/>
      <c r="H109" s="285" t="s">
        <v>1450</v>
      </c>
      <c r="I109" s="285" t="s">
        <v>1420</v>
      </c>
      <c r="J109" s="285"/>
      <c r="K109" s="299"/>
    </row>
    <row r="110" s="1" customFormat="1" ht="15" customHeight="1">
      <c r="B110" s="310"/>
      <c r="C110" s="285" t="s">
        <v>1429</v>
      </c>
      <c r="D110" s="285"/>
      <c r="E110" s="285"/>
      <c r="F110" s="308" t="s">
        <v>1416</v>
      </c>
      <c r="G110" s="285"/>
      <c r="H110" s="285" t="s">
        <v>1450</v>
      </c>
      <c r="I110" s="285" t="s">
        <v>1412</v>
      </c>
      <c r="J110" s="285">
        <v>50</v>
      </c>
      <c r="K110" s="299"/>
    </row>
    <row r="111" s="1" customFormat="1" ht="15" customHeight="1">
      <c r="B111" s="310"/>
      <c r="C111" s="285" t="s">
        <v>1437</v>
      </c>
      <c r="D111" s="285"/>
      <c r="E111" s="285"/>
      <c r="F111" s="308" t="s">
        <v>1416</v>
      </c>
      <c r="G111" s="285"/>
      <c r="H111" s="285" t="s">
        <v>1450</v>
      </c>
      <c r="I111" s="285" t="s">
        <v>1412</v>
      </c>
      <c r="J111" s="285">
        <v>50</v>
      </c>
      <c r="K111" s="299"/>
    </row>
    <row r="112" s="1" customFormat="1" ht="15" customHeight="1">
      <c r="B112" s="310"/>
      <c r="C112" s="285" t="s">
        <v>1435</v>
      </c>
      <c r="D112" s="285"/>
      <c r="E112" s="285"/>
      <c r="F112" s="308" t="s">
        <v>1416</v>
      </c>
      <c r="G112" s="285"/>
      <c r="H112" s="285" t="s">
        <v>1450</v>
      </c>
      <c r="I112" s="285" t="s">
        <v>1412</v>
      </c>
      <c r="J112" s="285">
        <v>50</v>
      </c>
      <c r="K112" s="299"/>
    </row>
    <row r="113" s="1" customFormat="1" ht="15" customHeight="1">
      <c r="B113" s="310"/>
      <c r="C113" s="285" t="s">
        <v>53</v>
      </c>
      <c r="D113" s="285"/>
      <c r="E113" s="285"/>
      <c r="F113" s="308" t="s">
        <v>1410</v>
      </c>
      <c r="G113" s="285"/>
      <c r="H113" s="285" t="s">
        <v>1451</v>
      </c>
      <c r="I113" s="285" t="s">
        <v>1412</v>
      </c>
      <c r="J113" s="285">
        <v>20</v>
      </c>
      <c r="K113" s="299"/>
    </row>
    <row r="114" s="1" customFormat="1" ht="15" customHeight="1">
      <c r="B114" s="310"/>
      <c r="C114" s="285" t="s">
        <v>1452</v>
      </c>
      <c r="D114" s="285"/>
      <c r="E114" s="285"/>
      <c r="F114" s="308" t="s">
        <v>1410</v>
      </c>
      <c r="G114" s="285"/>
      <c r="H114" s="285" t="s">
        <v>1453</v>
      </c>
      <c r="I114" s="285" t="s">
        <v>1412</v>
      </c>
      <c r="J114" s="285">
        <v>120</v>
      </c>
      <c r="K114" s="299"/>
    </row>
    <row r="115" s="1" customFormat="1" ht="15" customHeight="1">
      <c r="B115" s="310"/>
      <c r="C115" s="285" t="s">
        <v>38</v>
      </c>
      <c r="D115" s="285"/>
      <c r="E115" s="285"/>
      <c r="F115" s="308" t="s">
        <v>1410</v>
      </c>
      <c r="G115" s="285"/>
      <c r="H115" s="285" t="s">
        <v>1454</v>
      </c>
      <c r="I115" s="285" t="s">
        <v>1445</v>
      </c>
      <c r="J115" s="285"/>
      <c r="K115" s="299"/>
    </row>
    <row r="116" s="1" customFormat="1" ht="15" customHeight="1">
      <c r="B116" s="310"/>
      <c r="C116" s="285" t="s">
        <v>48</v>
      </c>
      <c r="D116" s="285"/>
      <c r="E116" s="285"/>
      <c r="F116" s="308" t="s">
        <v>1410</v>
      </c>
      <c r="G116" s="285"/>
      <c r="H116" s="285" t="s">
        <v>1455</v>
      </c>
      <c r="I116" s="285" t="s">
        <v>1445</v>
      </c>
      <c r="J116" s="285"/>
      <c r="K116" s="299"/>
    </row>
    <row r="117" s="1" customFormat="1" ht="15" customHeight="1">
      <c r="B117" s="310"/>
      <c r="C117" s="285" t="s">
        <v>57</v>
      </c>
      <c r="D117" s="285"/>
      <c r="E117" s="285"/>
      <c r="F117" s="308" t="s">
        <v>1410</v>
      </c>
      <c r="G117" s="285"/>
      <c r="H117" s="285" t="s">
        <v>1456</v>
      </c>
      <c r="I117" s="285" t="s">
        <v>1457</v>
      </c>
      <c r="J117" s="285"/>
      <c r="K117" s="299"/>
    </row>
    <row r="118" s="1" customFormat="1" ht="15" customHeight="1">
      <c r="B118" s="313"/>
      <c r="C118" s="319"/>
      <c r="D118" s="319"/>
      <c r="E118" s="319"/>
      <c r="F118" s="319"/>
      <c r="G118" s="319"/>
      <c r="H118" s="319"/>
      <c r="I118" s="319"/>
      <c r="J118" s="319"/>
      <c r="K118" s="315"/>
    </row>
    <row r="119" s="1" customFormat="1" ht="18.75" customHeight="1">
      <c r="B119" s="320"/>
      <c r="C119" s="321"/>
      <c r="D119" s="321"/>
      <c r="E119" s="321"/>
      <c r="F119" s="322"/>
      <c r="G119" s="321"/>
      <c r="H119" s="321"/>
      <c r="I119" s="321"/>
      <c r="J119" s="321"/>
      <c r="K119" s="320"/>
    </row>
    <row r="120" s="1" customFormat="1" ht="18.75" customHeight="1">
      <c r="B120" s="293"/>
      <c r="C120" s="293"/>
      <c r="D120" s="293"/>
      <c r="E120" s="293"/>
      <c r="F120" s="293"/>
      <c r="G120" s="293"/>
      <c r="H120" s="293"/>
      <c r="I120" s="293"/>
      <c r="J120" s="293"/>
      <c r="K120" s="293"/>
    </row>
    <row r="121" s="1" customFormat="1" ht="7.5" customHeight="1">
      <c r="B121" s="323"/>
      <c r="C121" s="324"/>
      <c r="D121" s="324"/>
      <c r="E121" s="324"/>
      <c r="F121" s="324"/>
      <c r="G121" s="324"/>
      <c r="H121" s="324"/>
      <c r="I121" s="324"/>
      <c r="J121" s="324"/>
      <c r="K121" s="325"/>
    </row>
    <row r="122" s="1" customFormat="1" ht="45" customHeight="1">
      <c r="B122" s="326"/>
      <c r="C122" s="276" t="s">
        <v>1458</v>
      </c>
      <c r="D122" s="276"/>
      <c r="E122" s="276"/>
      <c r="F122" s="276"/>
      <c r="G122" s="276"/>
      <c r="H122" s="276"/>
      <c r="I122" s="276"/>
      <c r="J122" s="276"/>
      <c r="K122" s="327"/>
    </row>
    <row r="123" s="1" customFormat="1" ht="17.25" customHeight="1">
      <c r="B123" s="328"/>
      <c r="C123" s="300" t="s">
        <v>1404</v>
      </c>
      <c r="D123" s="300"/>
      <c r="E123" s="300"/>
      <c r="F123" s="300" t="s">
        <v>1405</v>
      </c>
      <c r="G123" s="301"/>
      <c r="H123" s="300" t="s">
        <v>54</v>
      </c>
      <c r="I123" s="300" t="s">
        <v>57</v>
      </c>
      <c r="J123" s="300" t="s">
        <v>1406</v>
      </c>
      <c r="K123" s="329"/>
    </row>
    <row r="124" s="1" customFormat="1" ht="17.25" customHeight="1">
      <c r="B124" s="328"/>
      <c r="C124" s="302" t="s">
        <v>1407</v>
      </c>
      <c r="D124" s="302"/>
      <c r="E124" s="302"/>
      <c r="F124" s="303" t="s">
        <v>1408</v>
      </c>
      <c r="G124" s="304"/>
      <c r="H124" s="302"/>
      <c r="I124" s="302"/>
      <c r="J124" s="302" t="s">
        <v>1409</v>
      </c>
      <c r="K124" s="329"/>
    </row>
    <row r="125" s="1" customFormat="1" ht="5.25" customHeight="1">
      <c r="B125" s="330"/>
      <c r="C125" s="305"/>
      <c r="D125" s="305"/>
      <c r="E125" s="305"/>
      <c r="F125" s="305"/>
      <c r="G125" s="331"/>
      <c r="H125" s="305"/>
      <c r="I125" s="305"/>
      <c r="J125" s="305"/>
      <c r="K125" s="332"/>
    </row>
    <row r="126" s="1" customFormat="1" ht="15" customHeight="1">
      <c r="B126" s="330"/>
      <c r="C126" s="285" t="s">
        <v>1413</v>
      </c>
      <c r="D126" s="307"/>
      <c r="E126" s="307"/>
      <c r="F126" s="308" t="s">
        <v>1410</v>
      </c>
      <c r="G126" s="285"/>
      <c r="H126" s="285" t="s">
        <v>1450</v>
      </c>
      <c r="I126" s="285" t="s">
        <v>1412</v>
      </c>
      <c r="J126" s="285">
        <v>120</v>
      </c>
      <c r="K126" s="333"/>
    </row>
    <row r="127" s="1" customFormat="1" ht="15" customHeight="1">
      <c r="B127" s="330"/>
      <c r="C127" s="285" t="s">
        <v>1459</v>
      </c>
      <c r="D127" s="285"/>
      <c r="E127" s="285"/>
      <c r="F127" s="308" t="s">
        <v>1410</v>
      </c>
      <c r="G127" s="285"/>
      <c r="H127" s="285" t="s">
        <v>1460</v>
      </c>
      <c r="I127" s="285" t="s">
        <v>1412</v>
      </c>
      <c r="J127" s="285" t="s">
        <v>1461</v>
      </c>
      <c r="K127" s="333"/>
    </row>
    <row r="128" s="1" customFormat="1" ht="15" customHeight="1">
      <c r="B128" s="330"/>
      <c r="C128" s="285" t="s">
        <v>1358</v>
      </c>
      <c r="D128" s="285"/>
      <c r="E128" s="285"/>
      <c r="F128" s="308" t="s">
        <v>1410</v>
      </c>
      <c r="G128" s="285"/>
      <c r="H128" s="285" t="s">
        <v>1462</v>
      </c>
      <c r="I128" s="285" t="s">
        <v>1412</v>
      </c>
      <c r="J128" s="285" t="s">
        <v>1461</v>
      </c>
      <c r="K128" s="333"/>
    </row>
    <row r="129" s="1" customFormat="1" ht="15" customHeight="1">
      <c r="B129" s="330"/>
      <c r="C129" s="285" t="s">
        <v>1421</v>
      </c>
      <c r="D129" s="285"/>
      <c r="E129" s="285"/>
      <c r="F129" s="308" t="s">
        <v>1416</v>
      </c>
      <c r="G129" s="285"/>
      <c r="H129" s="285" t="s">
        <v>1422</v>
      </c>
      <c r="I129" s="285" t="s">
        <v>1412</v>
      </c>
      <c r="J129" s="285">
        <v>15</v>
      </c>
      <c r="K129" s="333"/>
    </row>
    <row r="130" s="1" customFormat="1" ht="15" customHeight="1">
      <c r="B130" s="330"/>
      <c r="C130" s="311" t="s">
        <v>1423</v>
      </c>
      <c r="D130" s="311"/>
      <c r="E130" s="311"/>
      <c r="F130" s="312" t="s">
        <v>1416</v>
      </c>
      <c r="G130" s="311"/>
      <c r="H130" s="311" t="s">
        <v>1424</v>
      </c>
      <c r="I130" s="311" t="s">
        <v>1412</v>
      </c>
      <c r="J130" s="311">
        <v>15</v>
      </c>
      <c r="K130" s="333"/>
    </row>
    <row r="131" s="1" customFormat="1" ht="15" customHeight="1">
      <c r="B131" s="330"/>
      <c r="C131" s="311" t="s">
        <v>1425</v>
      </c>
      <c r="D131" s="311"/>
      <c r="E131" s="311"/>
      <c r="F131" s="312" t="s">
        <v>1416</v>
      </c>
      <c r="G131" s="311"/>
      <c r="H131" s="311" t="s">
        <v>1426</v>
      </c>
      <c r="I131" s="311" t="s">
        <v>1412</v>
      </c>
      <c r="J131" s="311">
        <v>20</v>
      </c>
      <c r="K131" s="333"/>
    </row>
    <row r="132" s="1" customFormat="1" ht="15" customHeight="1">
      <c r="B132" s="330"/>
      <c r="C132" s="311" t="s">
        <v>1427</v>
      </c>
      <c r="D132" s="311"/>
      <c r="E132" s="311"/>
      <c r="F132" s="312" t="s">
        <v>1416</v>
      </c>
      <c r="G132" s="311"/>
      <c r="H132" s="311" t="s">
        <v>1428</v>
      </c>
      <c r="I132" s="311" t="s">
        <v>1412</v>
      </c>
      <c r="J132" s="311">
        <v>20</v>
      </c>
      <c r="K132" s="333"/>
    </row>
    <row r="133" s="1" customFormat="1" ht="15" customHeight="1">
      <c r="B133" s="330"/>
      <c r="C133" s="285" t="s">
        <v>1415</v>
      </c>
      <c r="D133" s="285"/>
      <c r="E133" s="285"/>
      <c r="F133" s="308" t="s">
        <v>1416</v>
      </c>
      <c r="G133" s="285"/>
      <c r="H133" s="285" t="s">
        <v>1450</v>
      </c>
      <c r="I133" s="285" t="s">
        <v>1412</v>
      </c>
      <c r="J133" s="285">
        <v>50</v>
      </c>
      <c r="K133" s="333"/>
    </row>
    <row r="134" s="1" customFormat="1" ht="15" customHeight="1">
      <c r="B134" s="330"/>
      <c r="C134" s="285" t="s">
        <v>1429</v>
      </c>
      <c r="D134" s="285"/>
      <c r="E134" s="285"/>
      <c r="F134" s="308" t="s">
        <v>1416</v>
      </c>
      <c r="G134" s="285"/>
      <c r="H134" s="285" t="s">
        <v>1450</v>
      </c>
      <c r="I134" s="285" t="s">
        <v>1412</v>
      </c>
      <c r="J134" s="285">
        <v>50</v>
      </c>
      <c r="K134" s="333"/>
    </row>
    <row r="135" s="1" customFormat="1" ht="15" customHeight="1">
      <c r="B135" s="330"/>
      <c r="C135" s="285" t="s">
        <v>1435</v>
      </c>
      <c r="D135" s="285"/>
      <c r="E135" s="285"/>
      <c r="F135" s="308" t="s">
        <v>1416</v>
      </c>
      <c r="G135" s="285"/>
      <c r="H135" s="285" t="s">
        <v>1450</v>
      </c>
      <c r="I135" s="285" t="s">
        <v>1412</v>
      </c>
      <c r="J135" s="285">
        <v>50</v>
      </c>
      <c r="K135" s="333"/>
    </row>
    <row r="136" s="1" customFormat="1" ht="15" customHeight="1">
      <c r="B136" s="330"/>
      <c r="C136" s="285" t="s">
        <v>1437</v>
      </c>
      <c r="D136" s="285"/>
      <c r="E136" s="285"/>
      <c r="F136" s="308" t="s">
        <v>1416</v>
      </c>
      <c r="G136" s="285"/>
      <c r="H136" s="285" t="s">
        <v>1450</v>
      </c>
      <c r="I136" s="285" t="s">
        <v>1412</v>
      </c>
      <c r="J136" s="285">
        <v>50</v>
      </c>
      <c r="K136" s="333"/>
    </row>
    <row r="137" s="1" customFormat="1" ht="15" customHeight="1">
      <c r="B137" s="330"/>
      <c r="C137" s="285" t="s">
        <v>1438</v>
      </c>
      <c r="D137" s="285"/>
      <c r="E137" s="285"/>
      <c r="F137" s="308" t="s">
        <v>1416</v>
      </c>
      <c r="G137" s="285"/>
      <c r="H137" s="285" t="s">
        <v>1463</v>
      </c>
      <c r="I137" s="285" t="s">
        <v>1412</v>
      </c>
      <c r="J137" s="285">
        <v>255</v>
      </c>
      <c r="K137" s="333"/>
    </row>
    <row r="138" s="1" customFormat="1" ht="15" customHeight="1">
      <c r="B138" s="330"/>
      <c r="C138" s="285" t="s">
        <v>1440</v>
      </c>
      <c r="D138" s="285"/>
      <c r="E138" s="285"/>
      <c r="F138" s="308" t="s">
        <v>1410</v>
      </c>
      <c r="G138" s="285"/>
      <c r="H138" s="285" t="s">
        <v>1464</v>
      </c>
      <c r="I138" s="285" t="s">
        <v>1442</v>
      </c>
      <c r="J138" s="285"/>
      <c r="K138" s="333"/>
    </row>
    <row r="139" s="1" customFormat="1" ht="15" customHeight="1">
      <c r="B139" s="330"/>
      <c r="C139" s="285" t="s">
        <v>1443</v>
      </c>
      <c r="D139" s="285"/>
      <c r="E139" s="285"/>
      <c r="F139" s="308" t="s">
        <v>1410</v>
      </c>
      <c r="G139" s="285"/>
      <c r="H139" s="285" t="s">
        <v>1465</v>
      </c>
      <c r="I139" s="285" t="s">
        <v>1445</v>
      </c>
      <c r="J139" s="285"/>
      <c r="K139" s="333"/>
    </row>
    <row r="140" s="1" customFormat="1" ht="15" customHeight="1">
      <c r="B140" s="330"/>
      <c r="C140" s="285" t="s">
        <v>1446</v>
      </c>
      <c r="D140" s="285"/>
      <c r="E140" s="285"/>
      <c r="F140" s="308" t="s">
        <v>1410</v>
      </c>
      <c r="G140" s="285"/>
      <c r="H140" s="285" t="s">
        <v>1446</v>
      </c>
      <c r="I140" s="285" t="s">
        <v>1445</v>
      </c>
      <c r="J140" s="285"/>
      <c r="K140" s="333"/>
    </row>
    <row r="141" s="1" customFormat="1" ht="15" customHeight="1">
      <c r="B141" s="330"/>
      <c r="C141" s="285" t="s">
        <v>38</v>
      </c>
      <c r="D141" s="285"/>
      <c r="E141" s="285"/>
      <c r="F141" s="308" t="s">
        <v>1410</v>
      </c>
      <c r="G141" s="285"/>
      <c r="H141" s="285" t="s">
        <v>1466</v>
      </c>
      <c r="I141" s="285" t="s">
        <v>1445</v>
      </c>
      <c r="J141" s="285"/>
      <c r="K141" s="333"/>
    </row>
    <row r="142" s="1" customFormat="1" ht="15" customHeight="1">
      <c r="B142" s="330"/>
      <c r="C142" s="285" t="s">
        <v>1467</v>
      </c>
      <c r="D142" s="285"/>
      <c r="E142" s="285"/>
      <c r="F142" s="308" t="s">
        <v>1410</v>
      </c>
      <c r="G142" s="285"/>
      <c r="H142" s="285" t="s">
        <v>1468</v>
      </c>
      <c r="I142" s="285" t="s">
        <v>1445</v>
      </c>
      <c r="J142" s="285"/>
      <c r="K142" s="333"/>
    </row>
    <row r="143" s="1" customFormat="1" ht="15" customHeight="1">
      <c r="B143" s="334"/>
      <c r="C143" s="335"/>
      <c r="D143" s="335"/>
      <c r="E143" s="335"/>
      <c r="F143" s="335"/>
      <c r="G143" s="335"/>
      <c r="H143" s="335"/>
      <c r="I143" s="335"/>
      <c r="J143" s="335"/>
      <c r="K143" s="336"/>
    </row>
    <row r="144" s="1" customFormat="1" ht="18.75" customHeight="1">
      <c r="B144" s="321"/>
      <c r="C144" s="321"/>
      <c r="D144" s="321"/>
      <c r="E144" s="321"/>
      <c r="F144" s="322"/>
      <c r="G144" s="321"/>
      <c r="H144" s="321"/>
      <c r="I144" s="321"/>
      <c r="J144" s="321"/>
      <c r="K144" s="321"/>
    </row>
    <row r="145" s="1" customFormat="1" ht="18.75" customHeight="1">
      <c r="B145" s="293"/>
      <c r="C145" s="293"/>
      <c r="D145" s="293"/>
      <c r="E145" s="293"/>
      <c r="F145" s="293"/>
      <c r="G145" s="293"/>
      <c r="H145" s="293"/>
      <c r="I145" s="293"/>
      <c r="J145" s="293"/>
      <c r="K145" s="293"/>
    </row>
    <row r="146" s="1" customFormat="1" ht="7.5" customHeight="1">
      <c r="B146" s="294"/>
      <c r="C146" s="295"/>
      <c r="D146" s="295"/>
      <c r="E146" s="295"/>
      <c r="F146" s="295"/>
      <c r="G146" s="295"/>
      <c r="H146" s="295"/>
      <c r="I146" s="295"/>
      <c r="J146" s="295"/>
      <c r="K146" s="296"/>
    </row>
    <row r="147" s="1" customFormat="1" ht="45" customHeight="1">
      <c r="B147" s="297"/>
      <c r="C147" s="298" t="s">
        <v>1469</v>
      </c>
      <c r="D147" s="298"/>
      <c r="E147" s="298"/>
      <c r="F147" s="298"/>
      <c r="G147" s="298"/>
      <c r="H147" s="298"/>
      <c r="I147" s="298"/>
      <c r="J147" s="298"/>
      <c r="K147" s="299"/>
    </row>
    <row r="148" s="1" customFormat="1" ht="17.25" customHeight="1">
      <c r="B148" s="297"/>
      <c r="C148" s="300" t="s">
        <v>1404</v>
      </c>
      <c r="D148" s="300"/>
      <c r="E148" s="300"/>
      <c r="F148" s="300" t="s">
        <v>1405</v>
      </c>
      <c r="G148" s="301"/>
      <c r="H148" s="300" t="s">
        <v>54</v>
      </c>
      <c r="I148" s="300" t="s">
        <v>57</v>
      </c>
      <c r="J148" s="300" t="s">
        <v>1406</v>
      </c>
      <c r="K148" s="299"/>
    </row>
    <row r="149" s="1" customFormat="1" ht="17.25" customHeight="1">
      <c r="B149" s="297"/>
      <c r="C149" s="302" t="s">
        <v>1407</v>
      </c>
      <c r="D149" s="302"/>
      <c r="E149" s="302"/>
      <c r="F149" s="303" t="s">
        <v>1408</v>
      </c>
      <c r="G149" s="304"/>
      <c r="H149" s="302"/>
      <c r="I149" s="302"/>
      <c r="J149" s="302" t="s">
        <v>1409</v>
      </c>
      <c r="K149" s="299"/>
    </row>
    <row r="150" s="1" customFormat="1" ht="5.25" customHeight="1">
      <c r="B150" s="310"/>
      <c r="C150" s="305"/>
      <c r="D150" s="305"/>
      <c r="E150" s="305"/>
      <c r="F150" s="305"/>
      <c r="G150" s="306"/>
      <c r="H150" s="305"/>
      <c r="I150" s="305"/>
      <c r="J150" s="305"/>
      <c r="K150" s="333"/>
    </row>
    <row r="151" s="1" customFormat="1" ht="15" customHeight="1">
      <c r="B151" s="310"/>
      <c r="C151" s="337" t="s">
        <v>1413</v>
      </c>
      <c r="D151" s="285"/>
      <c r="E151" s="285"/>
      <c r="F151" s="338" t="s">
        <v>1410</v>
      </c>
      <c r="G151" s="285"/>
      <c r="H151" s="337" t="s">
        <v>1450</v>
      </c>
      <c r="I151" s="337" t="s">
        <v>1412</v>
      </c>
      <c r="J151" s="337">
        <v>120</v>
      </c>
      <c r="K151" s="333"/>
    </row>
    <row r="152" s="1" customFormat="1" ht="15" customHeight="1">
      <c r="B152" s="310"/>
      <c r="C152" s="337" t="s">
        <v>1459</v>
      </c>
      <c r="D152" s="285"/>
      <c r="E152" s="285"/>
      <c r="F152" s="338" t="s">
        <v>1410</v>
      </c>
      <c r="G152" s="285"/>
      <c r="H152" s="337" t="s">
        <v>1470</v>
      </c>
      <c r="I152" s="337" t="s">
        <v>1412</v>
      </c>
      <c r="J152" s="337" t="s">
        <v>1461</v>
      </c>
      <c r="K152" s="333"/>
    </row>
    <row r="153" s="1" customFormat="1" ht="15" customHeight="1">
      <c r="B153" s="310"/>
      <c r="C153" s="337" t="s">
        <v>1358</v>
      </c>
      <c r="D153" s="285"/>
      <c r="E153" s="285"/>
      <c r="F153" s="338" t="s">
        <v>1410</v>
      </c>
      <c r="G153" s="285"/>
      <c r="H153" s="337" t="s">
        <v>1471</v>
      </c>
      <c r="I153" s="337" t="s">
        <v>1412</v>
      </c>
      <c r="J153" s="337" t="s">
        <v>1461</v>
      </c>
      <c r="K153" s="333"/>
    </row>
    <row r="154" s="1" customFormat="1" ht="15" customHeight="1">
      <c r="B154" s="310"/>
      <c r="C154" s="337" t="s">
        <v>1415</v>
      </c>
      <c r="D154" s="285"/>
      <c r="E154" s="285"/>
      <c r="F154" s="338" t="s">
        <v>1416</v>
      </c>
      <c r="G154" s="285"/>
      <c r="H154" s="337" t="s">
        <v>1450</v>
      </c>
      <c r="I154" s="337" t="s">
        <v>1412</v>
      </c>
      <c r="J154" s="337">
        <v>50</v>
      </c>
      <c r="K154" s="333"/>
    </row>
    <row r="155" s="1" customFormat="1" ht="15" customHeight="1">
      <c r="B155" s="310"/>
      <c r="C155" s="337" t="s">
        <v>1418</v>
      </c>
      <c r="D155" s="285"/>
      <c r="E155" s="285"/>
      <c r="F155" s="338" t="s">
        <v>1410</v>
      </c>
      <c r="G155" s="285"/>
      <c r="H155" s="337" t="s">
        <v>1450</v>
      </c>
      <c r="I155" s="337" t="s">
        <v>1420</v>
      </c>
      <c r="J155" s="337"/>
      <c r="K155" s="333"/>
    </row>
    <row r="156" s="1" customFormat="1" ht="15" customHeight="1">
      <c r="B156" s="310"/>
      <c r="C156" s="337" t="s">
        <v>1429</v>
      </c>
      <c r="D156" s="285"/>
      <c r="E156" s="285"/>
      <c r="F156" s="338" t="s">
        <v>1416</v>
      </c>
      <c r="G156" s="285"/>
      <c r="H156" s="337" t="s">
        <v>1450</v>
      </c>
      <c r="I156" s="337" t="s">
        <v>1412</v>
      </c>
      <c r="J156" s="337">
        <v>50</v>
      </c>
      <c r="K156" s="333"/>
    </row>
    <row r="157" s="1" customFormat="1" ht="15" customHeight="1">
      <c r="B157" s="310"/>
      <c r="C157" s="337" t="s">
        <v>1437</v>
      </c>
      <c r="D157" s="285"/>
      <c r="E157" s="285"/>
      <c r="F157" s="338" t="s">
        <v>1416</v>
      </c>
      <c r="G157" s="285"/>
      <c r="H157" s="337" t="s">
        <v>1450</v>
      </c>
      <c r="I157" s="337" t="s">
        <v>1412</v>
      </c>
      <c r="J157" s="337">
        <v>50</v>
      </c>
      <c r="K157" s="333"/>
    </row>
    <row r="158" s="1" customFormat="1" ht="15" customHeight="1">
      <c r="B158" s="310"/>
      <c r="C158" s="337" t="s">
        <v>1435</v>
      </c>
      <c r="D158" s="285"/>
      <c r="E158" s="285"/>
      <c r="F158" s="338" t="s">
        <v>1416</v>
      </c>
      <c r="G158" s="285"/>
      <c r="H158" s="337" t="s">
        <v>1450</v>
      </c>
      <c r="I158" s="337" t="s">
        <v>1412</v>
      </c>
      <c r="J158" s="337">
        <v>50</v>
      </c>
      <c r="K158" s="333"/>
    </row>
    <row r="159" s="1" customFormat="1" ht="15" customHeight="1">
      <c r="B159" s="310"/>
      <c r="C159" s="337" t="s">
        <v>99</v>
      </c>
      <c r="D159" s="285"/>
      <c r="E159" s="285"/>
      <c r="F159" s="338" t="s">
        <v>1410</v>
      </c>
      <c r="G159" s="285"/>
      <c r="H159" s="337" t="s">
        <v>1472</v>
      </c>
      <c r="I159" s="337" t="s">
        <v>1412</v>
      </c>
      <c r="J159" s="337" t="s">
        <v>1473</v>
      </c>
      <c r="K159" s="333"/>
    </row>
    <row r="160" s="1" customFormat="1" ht="15" customHeight="1">
      <c r="B160" s="310"/>
      <c r="C160" s="337" t="s">
        <v>1474</v>
      </c>
      <c r="D160" s="285"/>
      <c r="E160" s="285"/>
      <c r="F160" s="338" t="s">
        <v>1410</v>
      </c>
      <c r="G160" s="285"/>
      <c r="H160" s="337" t="s">
        <v>1475</v>
      </c>
      <c r="I160" s="337" t="s">
        <v>1445</v>
      </c>
      <c r="J160" s="337"/>
      <c r="K160" s="333"/>
    </row>
    <row r="161" s="1" customFormat="1" ht="15" customHeight="1">
      <c r="B161" s="339"/>
      <c r="C161" s="319"/>
      <c r="D161" s="319"/>
      <c r="E161" s="319"/>
      <c r="F161" s="319"/>
      <c r="G161" s="319"/>
      <c r="H161" s="319"/>
      <c r="I161" s="319"/>
      <c r="J161" s="319"/>
      <c r="K161" s="340"/>
    </row>
    <row r="162" s="1" customFormat="1" ht="18.75" customHeight="1">
      <c r="B162" s="321"/>
      <c r="C162" s="331"/>
      <c r="D162" s="331"/>
      <c r="E162" s="331"/>
      <c r="F162" s="341"/>
      <c r="G162" s="331"/>
      <c r="H162" s="331"/>
      <c r="I162" s="331"/>
      <c r="J162" s="331"/>
      <c r="K162" s="321"/>
    </row>
    <row r="163" s="1" customFormat="1" ht="18.75" customHeight="1">
      <c r="B163" s="293"/>
      <c r="C163" s="293"/>
      <c r="D163" s="293"/>
      <c r="E163" s="293"/>
      <c r="F163" s="293"/>
      <c r="G163" s="293"/>
      <c r="H163" s="293"/>
      <c r="I163" s="293"/>
      <c r="J163" s="293"/>
      <c r="K163" s="293"/>
    </row>
    <row r="164" s="1" customFormat="1" ht="7.5" customHeight="1">
      <c r="B164" s="272"/>
      <c r="C164" s="273"/>
      <c r="D164" s="273"/>
      <c r="E164" s="273"/>
      <c r="F164" s="273"/>
      <c r="G164" s="273"/>
      <c r="H164" s="273"/>
      <c r="I164" s="273"/>
      <c r="J164" s="273"/>
      <c r="K164" s="274"/>
    </row>
    <row r="165" s="1" customFormat="1" ht="45" customHeight="1">
      <c r="B165" s="275"/>
      <c r="C165" s="276" t="s">
        <v>1476</v>
      </c>
      <c r="D165" s="276"/>
      <c r="E165" s="276"/>
      <c r="F165" s="276"/>
      <c r="G165" s="276"/>
      <c r="H165" s="276"/>
      <c r="I165" s="276"/>
      <c r="J165" s="276"/>
      <c r="K165" s="277"/>
    </row>
    <row r="166" s="1" customFormat="1" ht="17.25" customHeight="1">
      <c r="B166" s="275"/>
      <c r="C166" s="300" t="s">
        <v>1404</v>
      </c>
      <c r="D166" s="300"/>
      <c r="E166" s="300"/>
      <c r="F166" s="300" t="s">
        <v>1405</v>
      </c>
      <c r="G166" s="342"/>
      <c r="H166" s="343" t="s">
        <v>54</v>
      </c>
      <c r="I166" s="343" t="s">
        <v>57</v>
      </c>
      <c r="J166" s="300" t="s">
        <v>1406</v>
      </c>
      <c r="K166" s="277"/>
    </row>
    <row r="167" s="1" customFormat="1" ht="17.25" customHeight="1">
      <c r="B167" s="278"/>
      <c r="C167" s="302" t="s">
        <v>1407</v>
      </c>
      <c r="D167" s="302"/>
      <c r="E167" s="302"/>
      <c r="F167" s="303" t="s">
        <v>1408</v>
      </c>
      <c r="G167" s="344"/>
      <c r="H167" s="345"/>
      <c r="I167" s="345"/>
      <c r="J167" s="302" t="s">
        <v>1409</v>
      </c>
      <c r="K167" s="280"/>
    </row>
    <row r="168" s="1" customFormat="1" ht="5.25" customHeight="1">
      <c r="B168" s="310"/>
      <c r="C168" s="305"/>
      <c r="D168" s="305"/>
      <c r="E168" s="305"/>
      <c r="F168" s="305"/>
      <c r="G168" s="306"/>
      <c r="H168" s="305"/>
      <c r="I168" s="305"/>
      <c r="J168" s="305"/>
      <c r="K168" s="333"/>
    </row>
    <row r="169" s="1" customFormat="1" ht="15" customHeight="1">
      <c r="B169" s="310"/>
      <c r="C169" s="285" t="s">
        <v>1413</v>
      </c>
      <c r="D169" s="285"/>
      <c r="E169" s="285"/>
      <c r="F169" s="308" t="s">
        <v>1410</v>
      </c>
      <c r="G169" s="285"/>
      <c r="H169" s="285" t="s">
        <v>1450</v>
      </c>
      <c r="I169" s="285" t="s">
        <v>1412</v>
      </c>
      <c r="J169" s="285">
        <v>120</v>
      </c>
      <c r="K169" s="333"/>
    </row>
    <row r="170" s="1" customFormat="1" ht="15" customHeight="1">
      <c r="B170" s="310"/>
      <c r="C170" s="285" t="s">
        <v>1459</v>
      </c>
      <c r="D170" s="285"/>
      <c r="E170" s="285"/>
      <c r="F170" s="308" t="s">
        <v>1410</v>
      </c>
      <c r="G170" s="285"/>
      <c r="H170" s="285" t="s">
        <v>1460</v>
      </c>
      <c r="I170" s="285" t="s">
        <v>1412</v>
      </c>
      <c r="J170" s="285" t="s">
        <v>1461</v>
      </c>
      <c r="K170" s="333"/>
    </row>
    <row r="171" s="1" customFormat="1" ht="15" customHeight="1">
      <c r="B171" s="310"/>
      <c r="C171" s="285" t="s">
        <v>1358</v>
      </c>
      <c r="D171" s="285"/>
      <c r="E171" s="285"/>
      <c r="F171" s="308" t="s">
        <v>1410</v>
      </c>
      <c r="G171" s="285"/>
      <c r="H171" s="285" t="s">
        <v>1477</v>
      </c>
      <c r="I171" s="285" t="s">
        <v>1412</v>
      </c>
      <c r="J171" s="285" t="s">
        <v>1461</v>
      </c>
      <c r="K171" s="333"/>
    </row>
    <row r="172" s="1" customFormat="1" ht="15" customHeight="1">
      <c r="B172" s="310"/>
      <c r="C172" s="285" t="s">
        <v>1415</v>
      </c>
      <c r="D172" s="285"/>
      <c r="E172" s="285"/>
      <c r="F172" s="308" t="s">
        <v>1416</v>
      </c>
      <c r="G172" s="285"/>
      <c r="H172" s="285" t="s">
        <v>1477</v>
      </c>
      <c r="I172" s="285" t="s">
        <v>1412</v>
      </c>
      <c r="J172" s="285">
        <v>50</v>
      </c>
      <c r="K172" s="333"/>
    </row>
    <row r="173" s="1" customFormat="1" ht="15" customHeight="1">
      <c r="B173" s="310"/>
      <c r="C173" s="285" t="s">
        <v>1418</v>
      </c>
      <c r="D173" s="285"/>
      <c r="E173" s="285"/>
      <c r="F173" s="308" t="s">
        <v>1410</v>
      </c>
      <c r="G173" s="285"/>
      <c r="H173" s="285" t="s">
        <v>1477</v>
      </c>
      <c r="I173" s="285" t="s">
        <v>1420</v>
      </c>
      <c r="J173" s="285"/>
      <c r="K173" s="333"/>
    </row>
    <row r="174" s="1" customFormat="1" ht="15" customHeight="1">
      <c r="B174" s="310"/>
      <c r="C174" s="285" t="s">
        <v>1429</v>
      </c>
      <c r="D174" s="285"/>
      <c r="E174" s="285"/>
      <c r="F174" s="308" t="s">
        <v>1416</v>
      </c>
      <c r="G174" s="285"/>
      <c r="H174" s="285" t="s">
        <v>1477</v>
      </c>
      <c r="I174" s="285" t="s">
        <v>1412</v>
      </c>
      <c r="J174" s="285">
        <v>50</v>
      </c>
      <c r="K174" s="333"/>
    </row>
    <row r="175" s="1" customFormat="1" ht="15" customHeight="1">
      <c r="B175" s="310"/>
      <c r="C175" s="285" t="s">
        <v>1437</v>
      </c>
      <c r="D175" s="285"/>
      <c r="E175" s="285"/>
      <c r="F175" s="308" t="s">
        <v>1416</v>
      </c>
      <c r="G175" s="285"/>
      <c r="H175" s="285" t="s">
        <v>1477</v>
      </c>
      <c r="I175" s="285" t="s">
        <v>1412</v>
      </c>
      <c r="J175" s="285">
        <v>50</v>
      </c>
      <c r="K175" s="333"/>
    </row>
    <row r="176" s="1" customFormat="1" ht="15" customHeight="1">
      <c r="B176" s="310"/>
      <c r="C176" s="285" t="s">
        <v>1435</v>
      </c>
      <c r="D176" s="285"/>
      <c r="E176" s="285"/>
      <c r="F176" s="308" t="s">
        <v>1416</v>
      </c>
      <c r="G176" s="285"/>
      <c r="H176" s="285" t="s">
        <v>1477</v>
      </c>
      <c r="I176" s="285" t="s">
        <v>1412</v>
      </c>
      <c r="J176" s="285">
        <v>50</v>
      </c>
      <c r="K176" s="333"/>
    </row>
    <row r="177" s="1" customFormat="1" ht="15" customHeight="1">
      <c r="B177" s="310"/>
      <c r="C177" s="285" t="s">
        <v>108</v>
      </c>
      <c r="D177" s="285"/>
      <c r="E177" s="285"/>
      <c r="F177" s="308" t="s">
        <v>1410</v>
      </c>
      <c r="G177" s="285"/>
      <c r="H177" s="285" t="s">
        <v>1478</v>
      </c>
      <c r="I177" s="285" t="s">
        <v>1479</v>
      </c>
      <c r="J177" s="285"/>
      <c r="K177" s="333"/>
    </row>
    <row r="178" s="1" customFormat="1" ht="15" customHeight="1">
      <c r="B178" s="310"/>
      <c r="C178" s="285" t="s">
        <v>57</v>
      </c>
      <c r="D178" s="285"/>
      <c r="E178" s="285"/>
      <c r="F178" s="308" t="s">
        <v>1410</v>
      </c>
      <c r="G178" s="285"/>
      <c r="H178" s="285" t="s">
        <v>1480</v>
      </c>
      <c r="I178" s="285" t="s">
        <v>1481</v>
      </c>
      <c r="J178" s="285">
        <v>1</v>
      </c>
      <c r="K178" s="333"/>
    </row>
    <row r="179" s="1" customFormat="1" ht="15" customHeight="1">
      <c r="B179" s="310"/>
      <c r="C179" s="285" t="s">
        <v>53</v>
      </c>
      <c r="D179" s="285"/>
      <c r="E179" s="285"/>
      <c r="F179" s="308" t="s">
        <v>1410</v>
      </c>
      <c r="G179" s="285"/>
      <c r="H179" s="285" t="s">
        <v>1482</v>
      </c>
      <c r="I179" s="285" t="s">
        <v>1412</v>
      </c>
      <c r="J179" s="285">
        <v>20</v>
      </c>
      <c r="K179" s="333"/>
    </row>
    <row r="180" s="1" customFormat="1" ht="15" customHeight="1">
      <c r="B180" s="310"/>
      <c r="C180" s="285" t="s">
        <v>54</v>
      </c>
      <c r="D180" s="285"/>
      <c r="E180" s="285"/>
      <c r="F180" s="308" t="s">
        <v>1410</v>
      </c>
      <c r="G180" s="285"/>
      <c r="H180" s="285" t="s">
        <v>1483</v>
      </c>
      <c r="I180" s="285" t="s">
        <v>1412</v>
      </c>
      <c r="J180" s="285">
        <v>255</v>
      </c>
      <c r="K180" s="333"/>
    </row>
    <row r="181" s="1" customFormat="1" ht="15" customHeight="1">
      <c r="B181" s="310"/>
      <c r="C181" s="285" t="s">
        <v>109</v>
      </c>
      <c r="D181" s="285"/>
      <c r="E181" s="285"/>
      <c r="F181" s="308" t="s">
        <v>1410</v>
      </c>
      <c r="G181" s="285"/>
      <c r="H181" s="285" t="s">
        <v>1374</v>
      </c>
      <c r="I181" s="285" t="s">
        <v>1412</v>
      </c>
      <c r="J181" s="285">
        <v>10</v>
      </c>
      <c r="K181" s="333"/>
    </row>
    <row r="182" s="1" customFormat="1" ht="15" customHeight="1">
      <c r="B182" s="310"/>
      <c r="C182" s="285" t="s">
        <v>110</v>
      </c>
      <c r="D182" s="285"/>
      <c r="E182" s="285"/>
      <c r="F182" s="308" t="s">
        <v>1410</v>
      </c>
      <c r="G182" s="285"/>
      <c r="H182" s="285" t="s">
        <v>1484</v>
      </c>
      <c r="I182" s="285" t="s">
        <v>1445</v>
      </c>
      <c r="J182" s="285"/>
      <c r="K182" s="333"/>
    </row>
    <row r="183" s="1" customFormat="1" ht="15" customHeight="1">
      <c r="B183" s="310"/>
      <c r="C183" s="285" t="s">
        <v>1485</v>
      </c>
      <c r="D183" s="285"/>
      <c r="E183" s="285"/>
      <c r="F183" s="308" t="s">
        <v>1410</v>
      </c>
      <c r="G183" s="285"/>
      <c r="H183" s="285" t="s">
        <v>1486</v>
      </c>
      <c r="I183" s="285" t="s">
        <v>1445</v>
      </c>
      <c r="J183" s="285"/>
      <c r="K183" s="333"/>
    </row>
    <row r="184" s="1" customFormat="1" ht="15" customHeight="1">
      <c r="B184" s="310"/>
      <c r="C184" s="285" t="s">
        <v>1474</v>
      </c>
      <c r="D184" s="285"/>
      <c r="E184" s="285"/>
      <c r="F184" s="308" t="s">
        <v>1410</v>
      </c>
      <c r="G184" s="285"/>
      <c r="H184" s="285" t="s">
        <v>1487</v>
      </c>
      <c r="I184" s="285" t="s">
        <v>1445</v>
      </c>
      <c r="J184" s="285"/>
      <c r="K184" s="333"/>
    </row>
    <row r="185" s="1" customFormat="1" ht="15" customHeight="1">
      <c r="B185" s="310"/>
      <c r="C185" s="285" t="s">
        <v>112</v>
      </c>
      <c r="D185" s="285"/>
      <c r="E185" s="285"/>
      <c r="F185" s="308" t="s">
        <v>1416</v>
      </c>
      <c r="G185" s="285"/>
      <c r="H185" s="285" t="s">
        <v>1488</v>
      </c>
      <c r="I185" s="285" t="s">
        <v>1412</v>
      </c>
      <c r="J185" s="285">
        <v>50</v>
      </c>
      <c r="K185" s="333"/>
    </row>
    <row r="186" s="1" customFormat="1" ht="15" customHeight="1">
      <c r="B186" s="310"/>
      <c r="C186" s="285" t="s">
        <v>1489</v>
      </c>
      <c r="D186" s="285"/>
      <c r="E186" s="285"/>
      <c r="F186" s="308" t="s">
        <v>1416</v>
      </c>
      <c r="G186" s="285"/>
      <c r="H186" s="285" t="s">
        <v>1490</v>
      </c>
      <c r="I186" s="285" t="s">
        <v>1491</v>
      </c>
      <c r="J186" s="285"/>
      <c r="K186" s="333"/>
    </row>
    <row r="187" s="1" customFormat="1" ht="15" customHeight="1">
      <c r="B187" s="310"/>
      <c r="C187" s="285" t="s">
        <v>1492</v>
      </c>
      <c r="D187" s="285"/>
      <c r="E187" s="285"/>
      <c r="F187" s="308" t="s">
        <v>1416</v>
      </c>
      <c r="G187" s="285"/>
      <c r="H187" s="285" t="s">
        <v>1493</v>
      </c>
      <c r="I187" s="285" t="s">
        <v>1491</v>
      </c>
      <c r="J187" s="285"/>
      <c r="K187" s="333"/>
    </row>
    <row r="188" s="1" customFormat="1" ht="15" customHeight="1">
      <c r="B188" s="310"/>
      <c r="C188" s="285" t="s">
        <v>1494</v>
      </c>
      <c r="D188" s="285"/>
      <c r="E188" s="285"/>
      <c r="F188" s="308" t="s">
        <v>1416</v>
      </c>
      <c r="G188" s="285"/>
      <c r="H188" s="285" t="s">
        <v>1495</v>
      </c>
      <c r="I188" s="285" t="s">
        <v>1491</v>
      </c>
      <c r="J188" s="285"/>
      <c r="K188" s="333"/>
    </row>
    <row r="189" s="1" customFormat="1" ht="15" customHeight="1">
      <c r="B189" s="310"/>
      <c r="C189" s="346" t="s">
        <v>1496</v>
      </c>
      <c r="D189" s="285"/>
      <c r="E189" s="285"/>
      <c r="F189" s="308" t="s">
        <v>1416</v>
      </c>
      <c r="G189" s="285"/>
      <c r="H189" s="285" t="s">
        <v>1497</v>
      </c>
      <c r="I189" s="285" t="s">
        <v>1498</v>
      </c>
      <c r="J189" s="347" t="s">
        <v>1499</v>
      </c>
      <c r="K189" s="333"/>
    </row>
    <row r="190" s="1" customFormat="1" ht="15" customHeight="1">
      <c r="B190" s="310"/>
      <c r="C190" s="346" t="s">
        <v>42</v>
      </c>
      <c r="D190" s="285"/>
      <c r="E190" s="285"/>
      <c r="F190" s="308" t="s">
        <v>1410</v>
      </c>
      <c r="G190" s="285"/>
      <c r="H190" s="282" t="s">
        <v>1500</v>
      </c>
      <c r="I190" s="285" t="s">
        <v>1501</v>
      </c>
      <c r="J190" s="285"/>
      <c r="K190" s="333"/>
    </row>
    <row r="191" s="1" customFormat="1" ht="15" customHeight="1">
      <c r="B191" s="310"/>
      <c r="C191" s="346" t="s">
        <v>1502</v>
      </c>
      <c r="D191" s="285"/>
      <c r="E191" s="285"/>
      <c r="F191" s="308" t="s">
        <v>1410</v>
      </c>
      <c r="G191" s="285"/>
      <c r="H191" s="285" t="s">
        <v>1503</v>
      </c>
      <c r="I191" s="285" t="s">
        <v>1445</v>
      </c>
      <c r="J191" s="285"/>
      <c r="K191" s="333"/>
    </row>
    <row r="192" s="1" customFormat="1" ht="15" customHeight="1">
      <c r="B192" s="310"/>
      <c r="C192" s="346" t="s">
        <v>1504</v>
      </c>
      <c r="D192" s="285"/>
      <c r="E192" s="285"/>
      <c r="F192" s="308" t="s">
        <v>1410</v>
      </c>
      <c r="G192" s="285"/>
      <c r="H192" s="285" t="s">
        <v>1505</v>
      </c>
      <c r="I192" s="285" t="s">
        <v>1445</v>
      </c>
      <c r="J192" s="285"/>
      <c r="K192" s="333"/>
    </row>
    <row r="193" s="1" customFormat="1" ht="15" customHeight="1">
      <c r="B193" s="310"/>
      <c r="C193" s="346" t="s">
        <v>1506</v>
      </c>
      <c r="D193" s="285"/>
      <c r="E193" s="285"/>
      <c r="F193" s="308" t="s">
        <v>1416</v>
      </c>
      <c r="G193" s="285"/>
      <c r="H193" s="285" t="s">
        <v>1507</v>
      </c>
      <c r="I193" s="285" t="s">
        <v>1445</v>
      </c>
      <c r="J193" s="285"/>
      <c r="K193" s="333"/>
    </row>
    <row r="194" s="1" customFormat="1" ht="15" customHeight="1">
      <c r="B194" s="339"/>
      <c r="C194" s="348"/>
      <c r="D194" s="319"/>
      <c r="E194" s="319"/>
      <c r="F194" s="319"/>
      <c r="G194" s="319"/>
      <c r="H194" s="319"/>
      <c r="I194" s="319"/>
      <c r="J194" s="319"/>
      <c r="K194" s="340"/>
    </row>
    <row r="195" s="1" customFormat="1" ht="18.75" customHeight="1">
      <c r="B195" s="321"/>
      <c r="C195" s="331"/>
      <c r="D195" s="331"/>
      <c r="E195" s="331"/>
      <c r="F195" s="341"/>
      <c r="G195" s="331"/>
      <c r="H195" s="331"/>
      <c r="I195" s="331"/>
      <c r="J195" s="331"/>
      <c r="K195" s="321"/>
    </row>
    <row r="196" s="1" customFormat="1" ht="18.75" customHeight="1">
      <c r="B196" s="321"/>
      <c r="C196" s="331"/>
      <c r="D196" s="331"/>
      <c r="E196" s="331"/>
      <c r="F196" s="341"/>
      <c r="G196" s="331"/>
      <c r="H196" s="331"/>
      <c r="I196" s="331"/>
      <c r="J196" s="331"/>
      <c r="K196" s="321"/>
    </row>
    <row r="197" s="1" customFormat="1" ht="18.75" customHeight="1">
      <c r="B197" s="293"/>
      <c r="C197" s="293"/>
      <c r="D197" s="293"/>
      <c r="E197" s="293"/>
      <c r="F197" s="293"/>
      <c r="G197" s="293"/>
      <c r="H197" s="293"/>
      <c r="I197" s="293"/>
      <c r="J197" s="293"/>
      <c r="K197" s="293"/>
    </row>
    <row r="198" s="1" customFormat="1" ht="13.5">
      <c r="B198" s="272"/>
      <c r="C198" s="273"/>
      <c r="D198" s="273"/>
      <c r="E198" s="273"/>
      <c r="F198" s="273"/>
      <c r="G198" s="273"/>
      <c r="H198" s="273"/>
      <c r="I198" s="273"/>
      <c r="J198" s="273"/>
      <c r="K198" s="274"/>
    </row>
    <row r="199" s="1" customFormat="1" ht="21">
      <c r="B199" s="275"/>
      <c r="C199" s="276" t="s">
        <v>1508</v>
      </c>
      <c r="D199" s="276"/>
      <c r="E199" s="276"/>
      <c r="F199" s="276"/>
      <c r="G199" s="276"/>
      <c r="H199" s="276"/>
      <c r="I199" s="276"/>
      <c r="J199" s="276"/>
      <c r="K199" s="277"/>
    </row>
    <row r="200" s="1" customFormat="1" ht="25.5" customHeight="1">
      <c r="B200" s="275"/>
      <c r="C200" s="349" t="s">
        <v>1509</v>
      </c>
      <c r="D200" s="349"/>
      <c r="E200" s="349"/>
      <c r="F200" s="349" t="s">
        <v>1510</v>
      </c>
      <c r="G200" s="350"/>
      <c r="H200" s="349" t="s">
        <v>1511</v>
      </c>
      <c r="I200" s="349"/>
      <c r="J200" s="349"/>
      <c r="K200" s="277"/>
    </row>
    <row r="201" s="1" customFormat="1" ht="5.25" customHeight="1">
      <c r="B201" s="310"/>
      <c r="C201" s="305"/>
      <c r="D201" s="305"/>
      <c r="E201" s="305"/>
      <c r="F201" s="305"/>
      <c r="G201" s="331"/>
      <c r="H201" s="305"/>
      <c r="I201" s="305"/>
      <c r="J201" s="305"/>
      <c r="K201" s="333"/>
    </row>
    <row r="202" s="1" customFormat="1" ht="15" customHeight="1">
      <c r="B202" s="310"/>
      <c r="C202" s="285" t="s">
        <v>1501</v>
      </c>
      <c r="D202" s="285"/>
      <c r="E202" s="285"/>
      <c r="F202" s="308" t="s">
        <v>43</v>
      </c>
      <c r="G202" s="285"/>
      <c r="H202" s="285" t="s">
        <v>1512</v>
      </c>
      <c r="I202" s="285"/>
      <c r="J202" s="285"/>
      <c r="K202" s="333"/>
    </row>
    <row r="203" s="1" customFormat="1" ht="15" customHeight="1">
      <c r="B203" s="310"/>
      <c r="C203" s="285"/>
      <c r="D203" s="285"/>
      <c r="E203" s="285"/>
      <c r="F203" s="308" t="s">
        <v>44</v>
      </c>
      <c r="G203" s="285"/>
      <c r="H203" s="285" t="s">
        <v>1513</v>
      </c>
      <c r="I203" s="285"/>
      <c r="J203" s="285"/>
      <c r="K203" s="333"/>
    </row>
    <row r="204" s="1" customFormat="1" ht="15" customHeight="1">
      <c r="B204" s="310"/>
      <c r="C204" s="285"/>
      <c r="D204" s="285"/>
      <c r="E204" s="285"/>
      <c r="F204" s="308" t="s">
        <v>47</v>
      </c>
      <c r="G204" s="285"/>
      <c r="H204" s="285" t="s">
        <v>1514</v>
      </c>
      <c r="I204" s="285"/>
      <c r="J204" s="285"/>
      <c r="K204" s="333"/>
    </row>
    <row r="205" s="1" customFormat="1" ht="15" customHeight="1">
      <c r="B205" s="310"/>
      <c r="C205" s="285"/>
      <c r="D205" s="285"/>
      <c r="E205" s="285"/>
      <c r="F205" s="308" t="s">
        <v>45</v>
      </c>
      <c r="G205" s="285"/>
      <c r="H205" s="285" t="s">
        <v>1515</v>
      </c>
      <c r="I205" s="285"/>
      <c r="J205" s="285"/>
      <c r="K205" s="333"/>
    </row>
    <row r="206" s="1" customFormat="1" ht="15" customHeight="1">
      <c r="B206" s="310"/>
      <c r="C206" s="285"/>
      <c r="D206" s="285"/>
      <c r="E206" s="285"/>
      <c r="F206" s="308" t="s">
        <v>46</v>
      </c>
      <c r="G206" s="285"/>
      <c r="H206" s="285" t="s">
        <v>1516</v>
      </c>
      <c r="I206" s="285"/>
      <c r="J206" s="285"/>
      <c r="K206" s="333"/>
    </row>
    <row r="207" s="1" customFormat="1" ht="15" customHeight="1">
      <c r="B207" s="310"/>
      <c r="C207" s="285"/>
      <c r="D207" s="285"/>
      <c r="E207" s="285"/>
      <c r="F207" s="308"/>
      <c r="G207" s="285"/>
      <c r="H207" s="285"/>
      <c r="I207" s="285"/>
      <c r="J207" s="285"/>
      <c r="K207" s="333"/>
    </row>
    <row r="208" s="1" customFormat="1" ht="15" customHeight="1">
      <c r="B208" s="310"/>
      <c r="C208" s="285" t="s">
        <v>1457</v>
      </c>
      <c r="D208" s="285"/>
      <c r="E208" s="285"/>
      <c r="F208" s="308" t="s">
        <v>79</v>
      </c>
      <c r="G208" s="285"/>
      <c r="H208" s="285" t="s">
        <v>1517</v>
      </c>
      <c r="I208" s="285"/>
      <c r="J208" s="285"/>
      <c r="K208" s="333"/>
    </row>
    <row r="209" s="1" customFormat="1" ht="15" customHeight="1">
      <c r="B209" s="310"/>
      <c r="C209" s="285"/>
      <c r="D209" s="285"/>
      <c r="E209" s="285"/>
      <c r="F209" s="308" t="s">
        <v>1353</v>
      </c>
      <c r="G209" s="285"/>
      <c r="H209" s="285" t="s">
        <v>1354</v>
      </c>
      <c r="I209" s="285"/>
      <c r="J209" s="285"/>
      <c r="K209" s="333"/>
    </row>
    <row r="210" s="1" customFormat="1" ht="15" customHeight="1">
      <c r="B210" s="310"/>
      <c r="C210" s="285"/>
      <c r="D210" s="285"/>
      <c r="E210" s="285"/>
      <c r="F210" s="308" t="s">
        <v>1351</v>
      </c>
      <c r="G210" s="285"/>
      <c r="H210" s="285" t="s">
        <v>1518</v>
      </c>
      <c r="I210" s="285"/>
      <c r="J210" s="285"/>
      <c r="K210" s="333"/>
    </row>
    <row r="211" s="1" customFormat="1" ht="15" customHeight="1">
      <c r="B211" s="351"/>
      <c r="C211" s="285"/>
      <c r="D211" s="285"/>
      <c r="E211" s="285"/>
      <c r="F211" s="308" t="s">
        <v>1355</v>
      </c>
      <c r="G211" s="346"/>
      <c r="H211" s="337" t="s">
        <v>78</v>
      </c>
      <c r="I211" s="337"/>
      <c r="J211" s="337"/>
      <c r="K211" s="352"/>
    </row>
    <row r="212" s="1" customFormat="1" ht="15" customHeight="1">
      <c r="B212" s="351"/>
      <c r="C212" s="285"/>
      <c r="D212" s="285"/>
      <c r="E212" s="285"/>
      <c r="F212" s="308" t="s">
        <v>1356</v>
      </c>
      <c r="G212" s="346"/>
      <c r="H212" s="337" t="s">
        <v>1519</v>
      </c>
      <c r="I212" s="337"/>
      <c r="J212" s="337"/>
      <c r="K212" s="352"/>
    </row>
    <row r="213" s="1" customFormat="1" ht="15" customHeight="1">
      <c r="B213" s="351"/>
      <c r="C213" s="285"/>
      <c r="D213" s="285"/>
      <c r="E213" s="285"/>
      <c r="F213" s="308"/>
      <c r="G213" s="346"/>
      <c r="H213" s="337"/>
      <c r="I213" s="337"/>
      <c r="J213" s="337"/>
      <c r="K213" s="352"/>
    </row>
    <row r="214" s="1" customFormat="1" ht="15" customHeight="1">
      <c r="B214" s="351"/>
      <c r="C214" s="285" t="s">
        <v>1481</v>
      </c>
      <c r="D214" s="285"/>
      <c r="E214" s="285"/>
      <c r="F214" s="308">
        <v>1</v>
      </c>
      <c r="G214" s="346"/>
      <c r="H214" s="337" t="s">
        <v>1520</v>
      </c>
      <c r="I214" s="337"/>
      <c r="J214" s="337"/>
      <c r="K214" s="352"/>
    </row>
    <row r="215" s="1" customFormat="1" ht="15" customHeight="1">
      <c r="B215" s="351"/>
      <c r="C215" s="285"/>
      <c r="D215" s="285"/>
      <c r="E215" s="285"/>
      <c r="F215" s="308">
        <v>2</v>
      </c>
      <c r="G215" s="346"/>
      <c r="H215" s="337" t="s">
        <v>1521</v>
      </c>
      <c r="I215" s="337"/>
      <c r="J215" s="337"/>
      <c r="K215" s="352"/>
    </row>
    <row r="216" s="1" customFormat="1" ht="15" customHeight="1">
      <c r="B216" s="351"/>
      <c r="C216" s="285"/>
      <c r="D216" s="285"/>
      <c r="E216" s="285"/>
      <c r="F216" s="308">
        <v>3</v>
      </c>
      <c r="G216" s="346"/>
      <c r="H216" s="337" t="s">
        <v>1522</v>
      </c>
      <c r="I216" s="337"/>
      <c r="J216" s="337"/>
      <c r="K216" s="352"/>
    </row>
    <row r="217" s="1" customFormat="1" ht="15" customHeight="1">
      <c r="B217" s="351"/>
      <c r="C217" s="285"/>
      <c r="D217" s="285"/>
      <c r="E217" s="285"/>
      <c r="F217" s="308">
        <v>4</v>
      </c>
      <c r="G217" s="346"/>
      <c r="H217" s="337" t="s">
        <v>1523</v>
      </c>
      <c r="I217" s="337"/>
      <c r="J217" s="337"/>
      <c r="K217" s="352"/>
    </row>
    <row r="218" s="1" customFormat="1" ht="12.75" customHeight="1">
      <c r="B218" s="353"/>
      <c r="C218" s="354"/>
      <c r="D218" s="354"/>
      <c r="E218" s="354"/>
      <c r="F218" s="354"/>
      <c r="G218" s="354"/>
      <c r="H218" s="354"/>
      <c r="I218" s="354"/>
      <c r="J218" s="354"/>
      <c r="K218" s="35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JINDRA-NOTEBOOK\Jindra</dc:creator>
  <cp:lastModifiedBy>JINDRA-NOTEBOOK\Jindra</cp:lastModifiedBy>
  <dcterms:created xsi:type="dcterms:W3CDTF">2022-03-08T13:27:35Z</dcterms:created>
  <dcterms:modified xsi:type="dcterms:W3CDTF">2022-03-08T13:27:41Z</dcterms:modified>
</cp:coreProperties>
</file>