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rubova\VEREJNE ZAKAZKY SNO A SZZ\2022\2022_KRN\KRN_2022_34_krevni odberove misto\"/>
    </mc:Choice>
  </mc:AlternateContent>
  <bookViews>
    <workbookView xWindow="0" yWindow="0" windowWidth="28740" windowHeight="12150"/>
  </bookViews>
  <sheets>
    <sheet name="Table 1" sheetId="1" r:id="rId1"/>
    <sheet name="Table 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2" l="1"/>
  <c r="H32" i="2"/>
  <c r="H31" i="2"/>
  <c r="H30" i="2"/>
  <c r="H15" i="2"/>
  <c r="H14" i="2"/>
  <c r="H13" i="2"/>
  <c r="H12" i="2"/>
  <c r="I10" i="1"/>
  <c r="I13" i="1"/>
  <c r="H42" i="2"/>
  <c r="H41" i="2"/>
  <c r="H40" i="2"/>
  <c r="H43" i="2" s="1"/>
  <c r="H22" i="2"/>
  <c r="H23" i="2"/>
  <c r="H24" i="2"/>
  <c r="H25" i="2"/>
  <c r="H26" i="2"/>
  <c r="H27" i="2"/>
  <c r="H28" i="2"/>
  <c r="H29" i="2"/>
  <c r="H34" i="2"/>
  <c r="H21" i="2"/>
  <c r="H5" i="2"/>
  <c r="H6" i="2"/>
  <c r="H7" i="2"/>
  <c r="H8" i="2"/>
  <c r="H9" i="2"/>
  <c r="H10" i="2"/>
  <c r="H11" i="2"/>
  <c r="H16" i="2"/>
  <c r="H35" i="2" l="1"/>
  <c r="H7" i="1" s="1"/>
  <c r="I7" i="1" s="1"/>
  <c r="H17" i="2"/>
  <c r="H5" i="1" s="1"/>
  <c r="I5" i="1" s="1"/>
  <c r="H11" i="1"/>
  <c r="H12" i="1" s="1"/>
  <c r="I12" i="1" s="1"/>
  <c r="H14" i="1" l="1"/>
  <c r="I14" i="1" s="1"/>
  <c r="I11" i="1"/>
  <c r="H8" i="1"/>
  <c r="I8" i="1" s="1"/>
  <c r="H6" i="1"/>
  <c r="I6" i="1" s="1"/>
  <c r="H15" i="1" l="1"/>
  <c r="I15" i="1" s="1"/>
  <c r="H9" i="1"/>
  <c r="I9" i="1" l="1"/>
  <c r="I16" i="1" s="1"/>
  <c r="H16" i="1"/>
  <c r="G19" i="1" l="1"/>
  <c r="G20" i="1" l="1"/>
  <c r="I19" i="1"/>
  <c r="H19" i="1" s="1"/>
  <c r="H20" i="1" s="1"/>
  <c r="I20" i="1" l="1"/>
</calcChain>
</file>

<file path=xl/sharedStrings.xml><?xml version="1.0" encoding="utf-8"?>
<sst xmlns="http://schemas.openxmlformats.org/spreadsheetml/2006/main" count="129" uniqueCount="84">
  <si>
    <r>
      <rPr>
        <sz val="8"/>
        <rFont val="Arial"/>
        <family val="2"/>
      </rPr>
      <t>Zpracováno programem firmy SELPO Broumy, tel. +420 603 525768</t>
    </r>
  </si>
  <si>
    <r>
      <rPr>
        <sz val="8"/>
        <rFont val="Arial"/>
        <family val="2"/>
      </rPr>
      <t xml:space="preserve">Zpracováno programem firmy SELPO Broumy, tel. +420 603 525768
</t>
    </r>
    <r>
      <rPr>
        <b/>
        <sz val="12"/>
        <color rgb="FF0000FF"/>
        <rFont val="Arial"/>
        <family val="2"/>
      </rPr>
      <t>C21M - Elektromontáže</t>
    </r>
  </si>
  <si>
    <r>
      <rPr>
        <b/>
        <sz val="8"/>
        <rFont val="Arial"/>
        <family val="2"/>
      </rPr>
      <t>Poř.č.</t>
    </r>
  </si>
  <si>
    <r>
      <rPr>
        <b/>
        <sz val="8"/>
        <rFont val="Arial"/>
        <family val="2"/>
      </rPr>
      <t>Číslo pol.</t>
    </r>
  </si>
  <si>
    <r>
      <rPr>
        <b/>
        <sz val="8"/>
        <rFont val="Arial"/>
        <family val="2"/>
      </rPr>
      <t>Popis položky</t>
    </r>
  </si>
  <si>
    <r>
      <rPr>
        <b/>
        <sz val="8"/>
        <rFont val="Arial"/>
        <family val="2"/>
      </rPr>
      <t>Cena/jedn. [Kč]</t>
    </r>
  </si>
  <si>
    <r>
      <rPr>
        <b/>
        <sz val="8"/>
        <rFont val="Arial"/>
        <family val="2"/>
      </rPr>
      <t>Množství</t>
    </r>
  </si>
  <si>
    <r>
      <rPr>
        <b/>
        <sz val="8"/>
        <rFont val="Arial"/>
        <family val="2"/>
      </rPr>
      <t>Jedn.</t>
    </r>
  </si>
  <si>
    <r>
      <rPr>
        <b/>
        <sz val="8"/>
        <rFont val="Arial"/>
        <family val="2"/>
      </rPr>
      <t>Celkem [Kč]</t>
    </r>
  </si>
  <si>
    <r>
      <rPr>
        <sz val="8"/>
        <rFont val="Arial"/>
        <family val="2"/>
      </rPr>
      <t>krabice pro lištový rozvod typ 2789 s víčkem a svork. vč. zapojení</t>
    </r>
  </si>
  <si>
    <r>
      <rPr>
        <sz val="8"/>
        <rFont val="Arial"/>
        <family val="2"/>
      </rPr>
      <t>ks</t>
    </r>
  </si>
  <si>
    <r>
      <rPr>
        <sz val="8"/>
        <rFont val="Arial"/>
        <family val="2"/>
      </rPr>
      <t>krabice pro lištový rozvod typ dvojnásobná</t>
    </r>
  </si>
  <si>
    <r>
      <rPr>
        <sz val="8"/>
        <rFont val="Arial"/>
        <family val="2"/>
      </rPr>
      <t>zásuvka prům. CEE do 500V typ CZG 3232 H/S/Z 2P+Z</t>
    </r>
  </si>
  <si>
    <r>
      <rPr>
        <sz val="8"/>
        <rFont val="Arial"/>
        <family val="2"/>
      </rPr>
      <t>CYKY 3Cx2.5mm2 (CYKY 3J2.5) 750V (PO)</t>
    </r>
  </si>
  <si>
    <r>
      <rPr>
        <sz val="8"/>
        <rFont val="Arial"/>
        <family val="2"/>
      </rPr>
      <t>m</t>
    </r>
  </si>
  <si>
    <r>
      <rPr>
        <sz val="8"/>
        <rFont val="Arial"/>
        <family val="2"/>
      </rPr>
      <t>CYKY 5Cx6mm2 750V (PO)</t>
    </r>
  </si>
  <si>
    <r>
      <rPr>
        <sz val="8"/>
        <rFont val="Arial"/>
        <family val="2"/>
      </rPr>
      <t>CYKY 5Cx4mm2 (CYKY 5J4) 750V (PO)</t>
    </r>
  </si>
  <si>
    <r>
      <rPr>
        <sz val="8"/>
        <rFont val="Arial"/>
        <family val="2"/>
      </rPr>
      <t>CYA 6mm2 (H07V-K) zelenožlutý (PU)</t>
    </r>
  </si>
  <si>
    <r>
      <rPr>
        <sz val="8"/>
        <rFont val="Arial"/>
        <family val="2"/>
      </rPr>
      <t>montáž zásuvky jednodnoduché</t>
    </r>
  </si>
  <si>
    <r>
      <rPr>
        <sz val="8"/>
        <rFont val="Arial"/>
        <family val="2"/>
      </rPr>
      <t>8452HF HB</t>
    </r>
  </si>
  <si>
    <r>
      <rPr>
        <sz val="8"/>
        <rFont val="Arial"/>
        <family val="2"/>
      </rPr>
      <t>Kryt spoj. PK 110x70 D HF</t>
    </r>
  </si>
  <si>
    <r>
      <rPr>
        <b/>
        <sz val="12"/>
        <color rgb="FF0000FF"/>
        <rFont val="Arial"/>
        <family val="2"/>
      </rPr>
      <t>Materiály</t>
    </r>
  </si>
  <si>
    <r>
      <rPr>
        <sz val="8"/>
        <rFont val="Arial"/>
        <family val="2"/>
      </rPr>
      <t>krabice pro lištový rozvod 6482-11</t>
    </r>
  </si>
  <si>
    <r>
      <rPr>
        <sz val="8"/>
        <rFont val="Arial"/>
        <family val="2"/>
      </rPr>
      <t>krabice instalační typ 2789</t>
    </r>
  </si>
  <si>
    <r>
      <rPr>
        <sz val="8"/>
        <rFont val="Arial"/>
        <family val="2"/>
      </rPr>
      <t>zásuvka CZG 3232, 32A</t>
    </r>
  </si>
  <si>
    <r>
      <rPr>
        <sz val="8"/>
        <rFont val="Arial"/>
        <family val="2"/>
      </rPr>
      <t>CYKY 5Cx4mm2 (CYKY 5J4)</t>
    </r>
  </si>
  <si>
    <r>
      <rPr>
        <sz val="8"/>
        <rFont val="Arial"/>
        <family val="2"/>
      </rPr>
      <t>10.071.439</t>
    </r>
  </si>
  <si>
    <r>
      <rPr>
        <sz val="8"/>
        <rFont val="Arial"/>
        <family val="2"/>
      </rPr>
      <t>Rámeček TANGO 3901A-B10 B</t>
    </r>
  </si>
  <si>
    <r>
      <rPr>
        <sz val="8"/>
        <rFont val="Arial"/>
        <family val="2"/>
      </rPr>
      <t>KS</t>
    </r>
  </si>
  <si>
    <r>
      <rPr>
        <sz val="8"/>
        <rFont val="Arial"/>
        <family val="2"/>
      </rPr>
      <t>zásuvka jednonásobná, chráněná, s clonkami, bílá</t>
    </r>
  </si>
  <si>
    <r>
      <rPr>
        <sz val="8"/>
        <rFont val="Arial"/>
        <family val="2"/>
      </rPr>
      <t>(H07V-K) CYA 6 zelenožlutá</t>
    </r>
  </si>
  <si>
    <r>
      <rPr>
        <sz val="8"/>
        <rFont val="Arial"/>
        <family val="2"/>
      </rPr>
      <t>CYKY 3Cx2.5mm2 (CYKY 3J2.5)</t>
    </r>
  </si>
  <si>
    <r>
      <rPr>
        <sz val="8"/>
        <rFont val="Arial"/>
        <family val="2"/>
      </rPr>
      <t>CYKY-J 5x6 RE</t>
    </r>
  </si>
  <si>
    <r>
      <rPr>
        <sz val="8"/>
        <rFont val="Arial"/>
        <family val="2"/>
      </rPr>
      <t>PK 110x70 D HF HD</t>
    </r>
  </si>
  <si>
    <r>
      <rPr>
        <sz val="8"/>
        <rFont val="Arial"/>
        <family val="2"/>
      </rPr>
      <t>Kanál parapetní dutý HF</t>
    </r>
  </si>
  <si>
    <r>
      <rPr>
        <b/>
        <sz val="12"/>
        <color rgb="FF0000FF"/>
        <rFont val="Arial"/>
        <family val="2"/>
      </rPr>
      <t>Práce v HZS</t>
    </r>
  </si>
  <si>
    <r>
      <rPr>
        <sz val="8"/>
        <rFont val="Arial"/>
        <family val="2"/>
      </rPr>
      <t>úprava rozvaděčů</t>
    </r>
  </si>
  <si>
    <r>
      <rPr>
        <sz val="8"/>
        <rFont val="Arial"/>
        <family val="2"/>
      </rPr>
      <t>hod.</t>
    </r>
  </si>
  <si>
    <r>
      <rPr>
        <sz val="8"/>
        <rFont val="Arial"/>
        <family val="2"/>
      </rPr>
      <t>vyhotovení projektové dokumentace</t>
    </r>
  </si>
  <si>
    <t xml:space="preserve">vypracoval: 
e-mail:  </t>
  </si>
  <si>
    <r>
      <t xml:space="preserve">
</t>
    </r>
    <r>
      <rPr>
        <b/>
        <sz val="12"/>
        <color rgb="FF0000FF"/>
        <rFont val="Arial"/>
        <family val="2"/>
        <charset val="238"/>
      </rPr>
      <t xml:space="preserve">Rekapitulace
</t>
    </r>
    <r>
      <rPr>
        <b/>
        <sz val="8"/>
        <rFont val="Arial"/>
        <family val="2"/>
        <charset val="238"/>
      </rPr>
      <t>Kap.   Popis položky                                                                                                                                      Základ DPH               Základ 0,00%</t>
    </r>
  </si>
  <si>
    <t>Montáž celkem :</t>
  </si>
  <si>
    <t>Materiál celkem :</t>
  </si>
  <si>
    <t>Cena celkem za HZS</t>
  </si>
  <si>
    <t>B:</t>
  </si>
  <si>
    <t>C:</t>
  </si>
  <si>
    <t>1.</t>
  </si>
  <si>
    <t>2.</t>
  </si>
  <si>
    <t>3.</t>
  </si>
  <si>
    <t>4.</t>
  </si>
  <si>
    <t>5.</t>
  </si>
  <si>
    <t>6.</t>
  </si>
  <si>
    <t>Rekapitulace</t>
  </si>
  <si>
    <t>Kap.</t>
  </si>
  <si>
    <t>Popis položky</t>
  </si>
  <si>
    <t>Základ DPH</t>
  </si>
  <si>
    <t>Základ 0.00%</t>
  </si>
  <si>
    <t>MATERIÁL</t>
  </si>
  <si>
    <t>CELKEM URN</t>
  </si>
  <si>
    <t xml:space="preserve">Podíl  přidružených výkonů 4,8% C21M a navázaného materiálu </t>
  </si>
  <si>
    <t>Podružný materál 5,00%</t>
  </si>
  <si>
    <t>Hodinová zúčtovací sazba</t>
  </si>
  <si>
    <t>VEDLEJŠÍ ROZPOČTOVÉ NÁKLADY</t>
  </si>
  <si>
    <t>CELKEM HZS</t>
  </si>
  <si>
    <t>HZS</t>
  </si>
  <si>
    <t>Základ DPH (|)</t>
  </si>
  <si>
    <t>DPH</t>
  </si>
  <si>
    <t>Celkem s DPH</t>
  </si>
  <si>
    <t xml:space="preserve">Celkem: </t>
  </si>
  <si>
    <r>
      <rPr>
        <sz val="8"/>
        <rFont val="Arial"/>
        <family val="2"/>
      </rPr>
      <t>revize elektroinstalace</t>
    </r>
    <r>
      <rPr>
        <sz val="8"/>
        <rFont val="Arial"/>
      </rPr>
      <t xml:space="preserve"> a zemnění podlahových krytin</t>
    </r>
  </si>
  <si>
    <t>ks</t>
  </si>
  <si>
    <t>Jistič 16 A/1f</t>
  </si>
  <si>
    <t>Jistič 20 A/3f</t>
  </si>
  <si>
    <t>Jistič 32 A/3f</t>
  </si>
  <si>
    <t>Jistič 50 A/3f</t>
  </si>
  <si>
    <t xml:space="preserve">Jistič 16 A/1f </t>
  </si>
  <si>
    <t>Sazba 21%</t>
  </si>
  <si>
    <t>A.</t>
  </si>
  <si>
    <t>UPRAVENÉ ROZPOČTOVÉ NÁKLADY</t>
  </si>
  <si>
    <t>C21M - Elektromontáže  -  MONTÁŽ</t>
  </si>
  <si>
    <t>CELKEM VRN</t>
  </si>
  <si>
    <t>Σ                  REKAPITULACE CELKEM</t>
  </si>
  <si>
    <t>(*) byl upraven z důvodu zaokrouhlení</t>
  </si>
  <si>
    <t>GZS 2,50% z C21M a navázaného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</si>
</sst>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"/>
    <numFmt numFmtId="165" formatCode="00000"/>
    <numFmt numFmtId="166" formatCode="000"/>
    <numFmt numFmtId="167" formatCode="#,##0\ &quot;Kč&quot;"/>
  </numFmts>
  <fonts count="20" x14ac:knownFonts="1">
    <font>
      <sz val="10"/>
      <color rgb="FF000000"/>
      <name val="Times New Roman"/>
      <charset val="204"/>
    </font>
    <font>
      <sz val="8"/>
      <name val="Arial"/>
    </font>
    <font>
      <b/>
      <sz val="8"/>
      <name val="Arial"/>
    </font>
    <font>
      <sz val="8"/>
      <color rgb="FF000000"/>
      <name val="Arial"/>
      <family val="2"/>
    </font>
    <font>
      <b/>
      <sz val="12"/>
      <name val="Arial"/>
    </font>
    <font>
      <sz val="8"/>
      <name val="Arial"/>
      <family val="2"/>
    </font>
    <font>
      <b/>
      <sz val="8"/>
      <name val="Arial"/>
      <family val="2"/>
    </font>
    <font>
      <b/>
      <sz val="12"/>
      <color rgb="FF0000FF"/>
      <name val="Arial"/>
      <family val="2"/>
    </font>
    <font>
      <sz val="10"/>
      <color rgb="FF000000"/>
      <name val="Arial"/>
      <family val="2"/>
    </font>
    <font>
      <sz val="8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B0F0"/>
      <name val="Times New Roman"/>
      <family val="1"/>
      <charset val="238"/>
    </font>
    <font>
      <b/>
      <sz val="14"/>
      <color rgb="FF424CAE"/>
      <name val="Times New Roman"/>
      <family val="1"/>
      <charset val="238"/>
    </font>
    <font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top" shrinkToFit="1"/>
    </xf>
    <xf numFmtId="0" fontId="2" fillId="0" borderId="4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right" vertical="top" wrapText="1" indent="1"/>
    </xf>
    <xf numFmtId="1" fontId="3" fillId="0" borderId="5" xfId="0" applyNumberFormat="1" applyFont="1" applyFill="1" applyBorder="1" applyAlignment="1">
      <alignment horizontal="right" vertical="top" shrinkToFit="1"/>
    </xf>
    <xf numFmtId="1" fontId="3" fillId="0" borderId="5" xfId="0" applyNumberFormat="1" applyFont="1" applyFill="1" applyBorder="1" applyAlignment="1">
      <alignment horizontal="left" vertical="top" shrinkToFit="1"/>
    </xf>
    <xf numFmtId="0" fontId="1" fillId="0" borderId="5" xfId="0" applyFont="1" applyFill="1" applyBorder="1" applyAlignment="1">
      <alignment horizontal="left" vertical="top" wrapText="1"/>
    </xf>
    <xf numFmtId="2" fontId="3" fillId="0" borderId="5" xfId="0" applyNumberFormat="1" applyFont="1" applyFill="1" applyBorder="1" applyAlignment="1">
      <alignment horizontal="right" vertical="top" indent="1" shrinkToFit="1"/>
    </xf>
    <xf numFmtId="2" fontId="3" fillId="0" borderId="5" xfId="0" applyNumberFormat="1" applyFont="1" applyFill="1" applyBorder="1" applyAlignment="1">
      <alignment horizontal="right" vertical="top" shrinkToFit="1"/>
    </xf>
    <xf numFmtId="1" fontId="3" fillId="0" borderId="0" xfId="0" applyNumberFormat="1" applyFont="1" applyFill="1" applyBorder="1" applyAlignment="1">
      <alignment horizontal="right" vertical="top" shrinkToFit="1"/>
    </xf>
    <xf numFmtId="1" fontId="3" fillId="0" borderId="0" xfId="0" applyNumberFormat="1" applyFont="1" applyFill="1" applyBorder="1" applyAlignment="1">
      <alignment horizontal="left" vertical="top" shrinkToFit="1"/>
    </xf>
    <xf numFmtId="2" fontId="3" fillId="0" borderId="0" xfId="0" applyNumberFormat="1" applyFont="1" applyFill="1" applyBorder="1" applyAlignment="1">
      <alignment horizontal="right" vertical="top" indent="1" shrinkToFit="1"/>
    </xf>
    <xf numFmtId="1" fontId="3" fillId="0" borderId="6" xfId="0" applyNumberFormat="1" applyFont="1" applyFill="1" applyBorder="1" applyAlignment="1">
      <alignment horizontal="right" vertical="top" shrinkToFit="1"/>
    </xf>
    <xf numFmtId="0" fontId="1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right" vertical="top" indent="1" shrinkToFit="1"/>
    </xf>
    <xf numFmtId="2" fontId="3" fillId="0" borderId="6" xfId="0" applyNumberFormat="1" applyFont="1" applyFill="1" applyBorder="1" applyAlignment="1">
      <alignment horizontal="right" vertical="top" shrinkToFit="1"/>
    </xf>
    <xf numFmtId="4" fontId="3" fillId="0" borderId="6" xfId="0" applyNumberFormat="1" applyFont="1" applyFill="1" applyBorder="1" applyAlignment="1">
      <alignment horizontal="right" vertical="top" shrinkToFit="1"/>
    </xf>
    <xf numFmtId="165" fontId="3" fillId="0" borderId="5" xfId="0" applyNumberFormat="1" applyFont="1" applyFill="1" applyBorder="1" applyAlignment="1">
      <alignment horizontal="left" vertical="top" shrinkToFit="1"/>
    </xf>
    <xf numFmtId="165" fontId="3" fillId="0" borderId="0" xfId="0" applyNumberFormat="1" applyFont="1" applyFill="1" applyBorder="1" applyAlignment="1">
      <alignment horizontal="left" vertical="top" shrinkToFit="1"/>
    </xf>
    <xf numFmtId="0" fontId="0" fillId="0" borderId="4" xfId="0" applyFill="1" applyBorder="1" applyAlignment="1">
      <alignment horizontal="left" wrapText="1"/>
    </xf>
    <xf numFmtId="166" fontId="3" fillId="0" borderId="5" xfId="0" applyNumberFormat="1" applyFont="1" applyFill="1" applyBorder="1" applyAlignment="1">
      <alignment horizontal="left" vertical="top" shrinkToFit="1"/>
    </xf>
    <xf numFmtId="0" fontId="0" fillId="0" borderId="5" xfId="0" applyFill="1" applyBorder="1" applyAlignment="1">
      <alignment horizontal="left" wrapText="1"/>
    </xf>
    <xf numFmtId="4" fontId="3" fillId="0" borderId="5" xfId="0" applyNumberFormat="1" applyFont="1" applyFill="1" applyBorder="1" applyAlignment="1">
      <alignment horizontal="right" vertical="top" shrinkToFit="1"/>
    </xf>
    <xf numFmtId="166" fontId="3" fillId="0" borderId="0" xfId="0" applyNumberFormat="1" applyFont="1" applyFill="1" applyBorder="1" applyAlignment="1">
      <alignment horizontal="left" vertical="top" shrinkToFit="1"/>
    </xf>
    <xf numFmtId="4" fontId="3" fillId="0" borderId="0" xfId="0" applyNumberFormat="1" applyFont="1" applyFill="1" applyBorder="1" applyAlignment="1">
      <alignment horizontal="right" vertical="top" indent="1" shrinkToFit="1"/>
    </xf>
    <xf numFmtId="166" fontId="3" fillId="0" borderId="6" xfId="0" applyNumberFormat="1" applyFont="1" applyFill="1" applyBorder="1" applyAlignment="1">
      <alignment horizontal="left" vertical="top" shrinkToFit="1"/>
    </xf>
    <xf numFmtId="0" fontId="0" fillId="0" borderId="6" xfId="0" applyFill="1" applyBorder="1" applyAlignment="1">
      <alignment horizontal="left" wrapText="1"/>
    </xf>
    <xf numFmtId="4" fontId="3" fillId="0" borderId="6" xfId="0" applyNumberFormat="1" applyFont="1" applyFill="1" applyBorder="1" applyAlignment="1">
      <alignment horizontal="right" vertical="top" indent="1" shrinkToFit="1"/>
    </xf>
    <xf numFmtId="0" fontId="1" fillId="0" borderId="0" xfId="0" applyFont="1" applyFill="1" applyBorder="1" applyAlignment="1">
      <alignment horizontal="left" vertical="top" wrapText="1"/>
    </xf>
    <xf numFmtId="1" fontId="3" fillId="0" borderId="5" xfId="0" applyNumberFormat="1" applyFont="1" applyFill="1" applyBorder="1" applyAlignment="1">
      <alignment horizontal="right" vertical="top" wrapText="1" shrinkToFit="1"/>
    </xf>
    <xf numFmtId="1" fontId="9" fillId="0" borderId="0" xfId="0" applyNumberFormat="1" applyFont="1" applyFill="1" applyBorder="1" applyAlignment="1">
      <alignment horizontal="center" vertical="top" wrapText="1" shrinkToFit="1"/>
    </xf>
    <xf numFmtId="2" fontId="3" fillId="0" borderId="7" xfId="0" applyNumberFormat="1" applyFont="1" applyFill="1" applyBorder="1" applyAlignment="1">
      <alignment horizontal="right" vertical="top" shrinkToFit="1"/>
    </xf>
    <xf numFmtId="2" fontId="14" fillId="0" borderId="7" xfId="0" applyNumberFormat="1" applyFont="1" applyFill="1" applyBorder="1" applyAlignment="1">
      <alignment horizontal="right" vertical="top" shrinkToFit="1"/>
    </xf>
    <xf numFmtId="0" fontId="13" fillId="0" borderId="7" xfId="0" applyFont="1" applyFill="1" applyBorder="1" applyAlignment="1">
      <alignment horizontal="left" vertical="top" wrapText="1"/>
    </xf>
    <xf numFmtId="167" fontId="14" fillId="0" borderId="7" xfId="0" applyNumberFormat="1" applyFont="1" applyFill="1" applyBorder="1" applyAlignment="1">
      <alignment horizontal="right" vertical="top" shrinkToFit="1"/>
    </xf>
    <xf numFmtId="1" fontId="8" fillId="0" borderId="7" xfId="0" applyNumberFormat="1" applyFont="1" applyFill="1" applyBorder="1" applyAlignment="1">
      <alignment horizontal="right" vertical="top" shrinkToFit="1"/>
    </xf>
    <xf numFmtId="2" fontId="14" fillId="0" borderId="7" xfId="0" applyNumberFormat="1" applyFont="1" applyFill="1" applyBorder="1" applyAlignment="1">
      <alignment horizontal="right" vertical="top" indent="1" shrinkToFit="1"/>
    </xf>
    <xf numFmtId="1" fontId="3" fillId="0" borderId="8" xfId="0" applyNumberFormat="1" applyFont="1" applyFill="1" applyBorder="1" applyAlignment="1">
      <alignment horizontal="right" vertical="top" shrinkToFit="1"/>
    </xf>
    <xf numFmtId="0" fontId="15" fillId="0" borderId="8" xfId="0" applyFont="1" applyFill="1" applyBorder="1" applyAlignment="1">
      <alignment horizontal="left" vertical="top" wrapText="1"/>
    </xf>
    <xf numFmtId="2" fontId="16" fillId="0" borderId="8" xfId="0" applyNumberFormat="1" applyFont="1" applyFill="1" applyBorder="1" applyAlignment="1">
      <alignment horizontal="right" vertical="top" indent="1" shrinkToFit="1"/>
    </xf>
    <xf numFmtId="2" fontId="16" fillId="0" borderId="8" xfId="0" applyNumberFormat="1" applyFont="1" applyFill="1" applyBorder="1" applyAlignment="1">
      <alignment horizontal="right" vertical="top" shrinkToFit="1"/>
    </xf>
    <xf numFmtId="167" fontId="16" fillId="0" borderId="7" xfId="0" applyNumberFormat="1" applyFont="1" applyFill="1" applyBorder="1" applyAlignment="1">
      <alignment horizontal="right" vertical="top" shrinkToFit="1"/>
    </xf>
    <xf numFmtId="0" fontId="2" fillId="0" borderId="8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4" fontId="12" fillId="0" borderId="0" xfId="0" applyNumberFormat="1" applyFont="1" applyFill="1" applyBorder="1" applyAlignment="1">
      <alignment horizontal="right" vertical="top" shrinkToFit="1"/>
    </xf>
    <xf numFmtId="0" fontId="5" fillId="0" borderId="6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64" fontId="19" fillId="0" borderId="0" xfId="0" applyNumberFormat="1" applyFont="1" applyFill="1" applyBorder="1" applyAlignment="1">
      <alignment horizontal="left" vertical="top" shrinkToFit="1"/>
    </xf>
    <xf numFmtId="4" fontId="19" fillId="0" borderId="0" xfId="0" applyNumberFormat="1" applyFont="1" applyFill="1" applyBorder="1" applyAlignment="1">
      <alignment horizontal="right" vertical="top" indent="3" shrinkToFit="1"/>
    </xf>
    <xf numFmtId="4" fontId="19" fillId="0" borderId="0" xfId="0" applyNumberFormat="1" applyFont="1" applyFill="1" applyBorder="1" applyAlignment="1">
      <alignment horizontal="right" vertical="top" shrinkToFit="1"/>
    </xf>
    <xf numFmtId="0" fontId="9" fillId="0" borderId="0" xfId="0" applyFont="1" applyFill="1" applyBorder="1" applyAlignment="1">
      <alignment horizontal="left" vertical="top" wrapText="1" indent="4"/>
    </xf>
    <xf numFmtId="2" fontId="19" fillId="0" borderId="0" xfId="0" applyNumberFormat="1" applyFont="1" applyFill="1" applyBorder="1" applyAlignment="1">
      <alignment horizontal="right" vertical="top" indent="3" shrinkToFit="1"/>
    </xf>
    <xf numFmtId="0" fontId="11" fillId="0" borderId="0" xfId="0" applyFont="1" applyFill="1" applyBorder="1" applyAlignment="1">
      <alignment horizontal="left" vertical="top" wrapText="1" indent="6"/>
    </xf>
    <xf numFmtId="4" fontId="12" fillId="0" borderId="0" xfId="0" applyNumberFormat="1" applyFont="1" applyFill="1" applyBorder="1" applyAlignment="1">
      <alignment horizontal="right" vertical="top" indent="3" shrinkToFit="1"/>
    </xf>
    <xf numFmtId="0" fontId="11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 indent="6"/>
    </xf>
    <xf numFmtId="2" fontId="12" fillId="0" borderId="2" xfId="0" applyNumberFormat="1" applyFont="1" applyFill="1" applyBorder="1" applyAlignment="1">
      <alignment horizontal="right" vertical="top" indent="3" shrinkToFit="1"/>
    </xf>
    <xf numFmtId="4" fontId="12" fillId="0" borderId="9" xfId="0" applyNumberFormat="1" applyFont="1" applyFill="1" applyBorder="1" applyAlignment="1">
      <alignment horizontal="right" vertical="top" indent="3" shrinkToFit="1"/>
    </xf>
    <xf numFmtId="4" fontId="12" fillId="0" borderId="3" xfId="0" applyNumberFormat="1" applyFont="1" applyFill="1" applyBorder="1" applyAlignment="1">
      <alignment horizontal="right" vertical="top" shrinkToFit="1"/>
    </xf>
    <xf numFmtId="0" fontId="19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center" wrapText="1" indent="11"/>
    </xf>
    <xf numFmtId="0" fontId="19" fillId="0" borderId="1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left" vertical="top" wrapText="1" indent="1"/>
    </xf>
    <xf numFmtId="0" fontId="12" fillId="0" borderId="10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vertical="top" wrapText="1" indent="4"/>
    </xf>
    <xf numFmtId="167" fontId="11" fillId="0" borderId="10" xfId="0" applyNumberFormat="1" applyFont="1" applyFill="1" applyBorder="1" applyAlignment="1">
      <alignment horizontal="center" vertical="top" wrapText="1"/>
    </xf>
    <xf numFmtId="167" fontId="12" fillId="0" borderId="1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vertical="top" wrapText="1" indent="4"/>
    </xf>
    <xf numFmtId="0" fontId="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41"/>
    </xf>
    <xf numFmtId="0" fontId="18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 indent="1"/>
    </xf>
    <xf numFmtId="0" fontId="19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11" fillId="0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 wrapText="1" indent="3"/>
    </xf>
    <xf numFmtId="0" fontId="15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top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424CAE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108712</xdr:colOff>
      <xdr:row>47</xdr:row>
      <xdr:rowOff>0</xdr:rowOff>
    </xdr:from>
    <xdr:ext cx="1976755" cy="6350"/>
    <xdr:grpSp>
      <xdr:nvGrpSpPr>
        <xdr:cNvPr id="18" name="Group 1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108712" y="8982075"/>
          <a:ext cx="1976755" cy="6350"/>
          <a:chOff x="0" y="0"/>
          <a:chExt cx="1976755" cy="6350"/>
        </a:xfrm>
      </xdr:grpSpPr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0" y="3047"/>
            <a:ext cx="914400" cy="0"/>
          </a:xfrm>
          <a:custGeom>
            <a:avLst/>
            <a:gdLst/>
            <a:ahLst/>
            <a:cxnLst/>
            <a:rect l="0" t="0" r="0" b="0"/>
            <a:pathLst>
              <a:path w="914400">
                <a:moveTo>
                  <a:pt x="0" y="0"/>
                </a:moveTo>
                <a:lnTo>
                  <a:pt x="914400" y="0"/>
                </a:lnTo>
              </a:path>
            </a:pathLst>
          </a:custGeom>
          <a:ln w="6096">
            <a:solidFill>
              <a:srgbClr val="000000"/>
            </a:solidFill>
          </a:ln>
        </xdr:spPr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914400" y="3047"/>
            <a:ext cx="1062355" cy="0"/>
          </a:xfrm>
          <a:custGeom>
            <a:avLst/>
            <a:gdLst/>
            <a:ahLst/>
            <a:cxnLst/>
            <a:rect l="0" t="0" r="0" b="0"/>
            <a:pathLst>
              <a:path w="1062355">
                <a:moveTo>
                  <a:pt x="0" y="0"/>
                </a:moveTo>
                <a:lnTo>
                  <a:pt x="1062227" y="0"/>
                </a:lnTo>
              </a:path>
            </a:pathLst>
          </a:custGeom>
          <a:ln w="6096">
            <a:solidFill>
              <a:srgbClr val="000000"/>
            </a:solidFill>
          </a:ln>
        </xdr:spPr>
      </xdr:sp>
    </xdr:grp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C17" sqref="C17"/>
    </sheetView>
  </sheetViews>
  <sheetFormatPr defaultRowHeight="12.75" x14ac:dyDescent="0.2"/>
  <cols>
    <col min="1" max="1" width="3.5" customWidth="1"/>
    <col min="2" max="2" width="5.5" customWidth="1"/>
    <col min="3" max="3" width="14.1640625" customWidth="1"/>
    <col min="4" max="4" width="35.83203125" customWidth="1"/>
    <col min="5" max="5" width="3.6640625" customWidth="1"/>
    <col min="6" max="6" width="2.83203125" customWidth="1"/>
    <col min="7" max="7" width="13.5" customWidth="1"/>
    <col min="8" max="8" width="10.83203125" customWidth="1"/>
    <col min="9" max="9" width="12.5" customWidth="1"/>
    <col min="10" max="10" width="3.5" customWidth="1"/>
  </cols>
  <sheetData>
    <row r="1" spans="1:10" ht="11.25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41.45" customHeight="1" x14ac:dyDescent="0.2">
      <c r="A2" s="83" t="s">
        <v>52</v>
      </c>
      <c r="B2" s="84"/>
      <c r="C2" s="84"/>
      <c r="D2" s="84"/>
      <c r="E2" s="84"/>
      <c r="F2" s="84"/>
      <c r="G2" s="84"/>
      <c r="H2" s="84"/>
      <c r="I2" s="84"/>
    </row>
    <row r="3" spans="1:10" ht="25.15" customHeight="1" x14ac:dyDescent="0.2">
      <c r="A3" s="63"/>
      <c r="B3" s="64" t="s">
        <v>53</v>
      </c>
      <c r="C3" s="64" t="s">
        <v>54</v>
      </c>
      <c r="D3" s="64"/>
      <c r="E3" s="64"/>
      <c r="F3" s="64"/>
      <c r="G3" s="65"/>
      <c r="H3" s="64" t="s">
        <v>55</v>
      </c>
      <c r="I3" s="64" t="s">
        <v>56</v>
      </c>
      <c r="J3" s="63"/>
    </row>
    <row r="4" spans="1:10" ht="15.6" customHeight="1" x14ac:dyDescent="0.2">
      <c r="A4" s="50" t="s">
        <v>77</v>
      </c>
      <c r="B4" s="50"/>
      <c r="C4" s="86" t="s">
        <v>78</v>
      </c>
      <c r="D4" s="87"/>
      <c r="E4" s="50"/>
      <c r="F4" s="66"/>
      <c r="G4" s="67"/>
      <c r="H4" s="85"/>
      <c r="I4" s="85"/>
      <c r="J4" s="67"/>
    </row>
    <row r="5" spans="1:10" ht="11.25" customHeight="1" x14ac:dyDescent="0.2">
      <c r="A5" s="68"/>
      <c r="B5" s="68" t="s">
        <v>46</v>
      </c>
      <c r="C5" s="80" t="s">
        <v>79</v>
      </c>
      <c r="D5" s="81"/>
      <c r="E5" s="68"/>
      <c r="F5" s="51"/>
      <c r="G5" s="67"/>
      <c r="H5" s="52">
        <f>'Table 2'!H17</f>
        <v>0</v>
      </c>
      <c r="I5" s="53">
        <f>H5</f>
        <v>0</v>
      </c>
      <c r="J5" s="67"/>
    </row>
    <row r="6" spans="1:10" ht="12.4" customHeight="1" x14ac:dyDescent="0.2">
      <c r="A6" s="68"/>
      <c r="B6" s="68" t="s">
        <v>47</v>
      </c>
      <c r="C6" s="80" t="s">
        <v>59</v>
      </c>
      <c r="D6" s="81"/>
      <c r="E6" s="67"/>
      <c r="F6" s="54"/>
      <c r="G6" s="54"/>
      <c r="H6" s="55">
        <f>H5*0.048</f>
        <v>0</v>
      </c>
      <c r="I6" s="53">
        <f t="shared" ref="I6:I15" si="0">H6</f>
        <v>0</v>
      </c>
      <c r="J6" s="67"/>
    </row>
    <row r="7" spans="1:10" ht="11.65" customHeight="1" x14ac:dyDescent="0.2">
      <c r="A7" s="68"/>
      <c r="B7" s="68" t="s">
        <v>48</v>
      </c>
      <c r="C7" s="89" t="s">
        <v>57</v>
      </c>
      <c r="D7" s="89"/>
      <c r="E7" s="67"/>
      <c r="F7" s="54"/>
      <c r="G7" s="54"/>
      <c r="H7" s="52">
        <f>'Table 2'!H35</f>
        <v>0</v>
      </c>
      <c r="I7" s="53">
        <f t="shared" si="0"/>
        <v>0</v>
      </c>
      <c r="J7" s="67"/>
    </row>
    <row r="8" spans="1:10" ht="11.65" customHeight="1" x14ac:dyDescent="0.2">
      <c r="A8" s="68"/>
      <c r="B8" s="68" t="s">
        <v>49</v>
      </c>
      <c r="C8" s="89" t="s">
        <v>60</v>
      </c>
      <c r="D8" s="89"/>
      <c r="E8" s="67"/>
      <c r="F8" s="54"/>
      <c r="G8" s="54"/>
      <c r="H8" s="55">
        <f>H7*0.05</f>
        <v>0</v>
      </c>
      <c r="I8" s="53">
        <f t="shared" si="0"/>
        <v>0</v>
      </c>
      <c r="J8" s="67"/>
    </row>
    <row r="9" spans="1:10" ht="16.899999999999999" customHeight="1" x14ac:dyDescent="0.2">
      <c r="A9" s="69"/>
      <c r="B9" s="69"/>
      <c r="C9" s="90" t="s">
        <v>58</v>
      </c>
      <c r="D9" s="90"/>
      <c r="E9" s="67"/>
      <c r="F9" s="56"/>
      <c r="G9" s="56"/>
      <c r="H9" s="57">
        <f>SUM(H5:H8)</f>
        <v>0</v>
      </c>
      <c r="I9" s="48">
        <f t="shared" si="0"/>
        <v>0</v>
      </c>
      <c r="J9" s="67"/>
    </row>
    <row r="10" spans="1:10" ht="16.899999999999999" customHeight="1" x14ac:dyDescent="0.2">
      <c r="A10" s="69" t="s">
        <v>44</v>
      </c>
      <c r="B10" s="69"/>
      <c r="C10" s="91" t="s">
        <v>64</v>
      </c>
      <c r="D10" s="92"/>
      <c r="E10" s="67"/>
      <c r="F10" s="58"/>
      <c r="G10" s="58"/>
      <c r="H10" s="69"/>
      <c r="I10" s="53">
        <f t="shared" si="0"/>
        <v>0</v>
      </c>
      <c r="J10" s="67"/>
    </row>
    <row r="11" spans="1:10" ht="11.65" customHeight="1" x14ac:dyDescent="0.2">
      <c r="A11" s="68"/>
      <c r="B11" s="68" t="s">
        <v>50</v>
      </c>
      <c r="C11" s="89" t="s">
        <v>61</v>
      </c>
      <c r="D11" s="89"/>
      <c r="E11" s="67"/>
      <c r="F11" s="54"/>
      <c r="G11" s="54"/>
      <c r="H11" s="52">
        <f>'Table 2'!H43</f>
        <v>0</v>
      </c>
      <c r="I11" s="53">
        <f>H11</f>
        <v>0</v>
      </c>
      <c r="J11" s="67"/>
    </row>
    <row r="12" spans="1:10" ht="16.899999999999999" customHeight="1" x14ac:dyDescent="0.2">
      <c r="A12" s="69"/>
      <c r="B12" s="69"/>
      <c r="C12" s="91" t="s">
        <v>63</v>
      </c>
      <c r="D12" s="92"/>
      <c r="E12" s="67"/>
      <c r="F12" s="56"/>
      <c r="G12" s="56"/>
      <c r="H12" s="57">
        <f>SUM(H11)</f>
        <v>0</v>
      </c>
      <c r="I12" s="48">
        <f t="shared" si="0"/>
        <v>0</v>
      </c>
      <c r="J12" s="67"/>
    </row>
    <row r="13" spans="1:10" ht="16.899999999999999" customHeight="1" x14ac:dyDescent="0.2">
      <c r="A13" s="69" t="s">
        <v>45</v>
      </c>
      <c r="B13" s="69"/>
      <c r="C13" s="91" t="s">
        <v>62</v>
      </c>
      <c r="D13" s="92"/>
      <c r="E13" s="67"/>
      <c r="F13" s="58"/>
      <c r="G13" s="58"/>
      <c r="H13" s="69"/>
      <c r="I13" s="53">
        <f t="shared" si="0"/>
        <v>0</v>
      </c>
      <c r="J13" s="67"/>
    </row>
    <row r="14" spans="1:10" ht="11.65" customHeight="1" x14ac:dyDescent="0.2">
      <c r="A14" s="68"/>
      <c r="B14" s="68" t="s">
        <v>51</v>
      </c>
      <c r="C14" s="89" t="s">
        <v>83</v>
      </c>
      <c r="D14" s="89"/>
      <c r="E14" s="67"/>
      <c r="F14" s="54"/>
      <c r="G14" s="54"/>
      <c r="H14" s="55">
        <f>H12*0.025</f>
        <v>0</v>
      </c>
      <c r="I14" s="53">
        <f t="shared" si="0"/>
        <v>0</v>
      </c>
      <c r="J14" s="67"/>
    </row>
    <row r="15" spans="1:10" ht="22.9" customHeight="1" x14ac:dyDescent="0.2">
      <c r="A15" s="69"/>
      <c r="B15" s="69"/>
      <c r="C15" s="69"/>
      <c r="D15" s="69"/>
      <c r="E15" s="59" t="s">
        <v>80</v>
      </c>
      <c r="F15" s="59"/>
      <c r="G15" s="59"/>
      <c r="H15" s="60">
        <f>SUM(H14)</f>
        <v>0</v>
      </c>
      <c r="I15" s="48">
        <f t="shared" si="0"/>
        <v>0</v>
      </c>
      <c r="J15" s="67"/>
    </row>
    <row r="16" spans="1:10" ht="11.25" customHeight="1" x14ac:dyDescent="0.2">
      <c r="A16" s="68"/>
      <c r="B16" s="93" t="s">
        <v>81</v>
      </c>
      <c r="C16" s="93"/>
      <c r="D16" s="93"/>
      <c r="E16" s="70"/>
      <c r="F16" s="70"/>
      <c r="G16" s="70"/>
      <c r="H16" s="61">
        <f>H15+H12+H9</f>
        <v>0</v>
      </c>
      <c r="I16" s="62">
        <f>I15+I12+I9</f>
        <v>0</v>
      </c>
      <c r="J16" s="67"/>
    </row>
    <row r="17" spans="1:10" ht="33.75" customHeight="1" x14ac:dyDescent="0.2">
      <c r="A17" s="69"/>
      <c r="B17" s="69"/>
      <c r="C17" s="69"/>
      <c r="D17" s="69"/>
      <c r="E17" s="71"/>
      <c r="F17" s="71"/>
      <c r="G17" s="71"/>
      <c r="H17" s="69"/>
      <c r="I17" s="72"/>
      <c r="J17" s="67"/>
    </row>
    <row r="18" spans="1:10" ht="25.5" customHeight="1" x14ac:dyDescent="0.2">
      <c r="A18" s="68"/>
      <c r="B18" s="68"/>
      <c r="C18" s="68"/>
      <c r="D18" s="73"/>
      <c r="E18" s="74"/>
      <c r="F18" s="74"/>
      <c r="G18" s="74" t="s">
        <v>65</v>
      </c>
      <c r="H18" s="73" t="s">
        <v>66</v>
      </c>
      <c r="I18" s="73" t="s">
        <v>67</v>
      </c>
      <c r="J18" s="67"/>
    </row>
    <row r="19" spans="1:10" ht="14.25" customHeight="1" x14ac:dyDescent="0.2">
      <c r="A19" s="68"/>
      <c r="B19" s="68"/>
      <c r="C19" s="68"/>
      <c r="D19" s="75" t="s">
        <v>76</v>
      </c>
      <c r="E19" s="76"/>
      <c r="F19" s="76"/>
      <c r="G19" s="77">
        <f>I16</f>
        <v>0</v>
      </c>
      <c r="H19" s="78">
        <f>I19-G19</f>
        <v>0</v>
      </c>
      <c r="I19" s="78">
        <f>G19*1.21</f>
        <v>0</v>
      </c>
      <c r="J19" s="67"/>
    </row>
    <row r="20" spans="1:10" ht="14.25" customHeight="1" x14ac:dyDescent="0.2">
      <c r="A20" s="68"/>
      <c r="B20" s="68"/>
      <c r="C20" s="68"/>
      <c r="D20" s="75" t="s">
        <v>68</v>
      </c>
      <c r="E20" s="76"/>
      <c r="F20" s="76"/>
      <c r="G20" s="77">
        <f>SUM(G19)</f>
        <v>0</v>
      </c>
      <c r="H20" s="78">
        <f>SUM(H19)</f>
        <v>0</v>
      </c>
      <c r="I20" s="78">
        <f>SUM(I19)</f>
        <v>0</v>
      </c>
      <c r="J20" s="67"/>
    </row>
    <row r="21" spans="1:10" ht="14.25" customHeight="1" x14ac:dyDescent="0.2">
      <c r="A21" s="68"/>
      <c r="B21" s="68"/>
      <c r="C21" s="68"/>
      <c r="D21" s="68"/>
      <c r="E21" s="79"/>
      <c r="F21" s="79"/>
      <c r="G21" s="79"/>
      <c r="H21" s="68"/>
      <c r="I21" s="68"/>
      <c r="J21" s="67"/>
    </row>
    <row r="22" spans="1:10" ht="11.25" customHeight="1" x14ac:dyDescent="0.2">
      <c r="A22" s="88" t="s">
        <v>82</v>
      </c>
      <c r="B22" s="88"/>
      <c r="C22" s="88"/>
      <c r="D22" s="88"/>
      <c r="E22" s="88"/>
      <c r="F22" s="88"/>
      <c r="G22" s="88"/>
      <c r="H22" s="88"/>
      <c r="I22" s="88"/>
      <c r="J22" s="88"/>
    </row>
    <row r="23" spans="1:10" ht="11.25" customHeight="1" x14ac:dyDescent="0.2">
      <c r="A23" s="88"/>
      <c r="B23" s="88"/>
      <c r="C23" s="88"/>
      <c r="D23" s="88"/>
      <c r="E23" s="88"/>
      <c r="F23" s="88"/>
      <c r="G23" s="88"/>
      <c r="H23" s="88"/>
      <c r="I23" s="88"/>
      <c r="J23" s="88"/>
    </row>
  </sheetData>
  <mergeCells count="17">
    <mergeCell ref="A22:J22"/>
    <mergeCell ref="A23:J23"/>
    <mergeCell ref="C6:D6"/>
    <mergeCell ref="C8:D8"/>
    <mergeCell ref="C7:D7"/>
    <mergeCell ref="C9:D9"/>
    <mergeCell ref="C10:D10"/>
    <mergeCell ref="C11:D11"/>
    <mergeCell ref="C12:D12"/>
    <mergeCell ref="C13:D13"/>
    <mergeCell ref="C14:D14"/>
    <mergeCell ref="B16:D16"/>
    <mergeCell ref="C5:D5"/>
    <mergeCell ref="A1:J1"/>
    <mergeCell ref="A2:I2"/>
    <mergeCell ref="H4:I4"/>
    <mergeCell ref="C4:D4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6" zoomScaleNormal="100" workbookViewId="0">
      <selection activeCell="C26" sqref="C26:D26"/>
    </sheetView>
  </sheetViews>
  <sheetFormatPr defaultRowHeight="12.75" x14ac:dyDescent="0.2"/>
  <cols>
    <col min="1" max="1" width="4.33203125" customWidth="1"/>
    <col min="2" max="2" width="15.33203125" customWidth="1"/>
    <col min="3" max="3" width="42" customWidth="1"/>
    <col min="4" max="4" width="2.5" customWidth="1"/>
    <col min="5" max="5" width="16.1640625" customWidth="1"/>
    <col min="6" max="6" width="10.1640625" customWidth="1"/>
    <col min="7" max="7" width="5.33203125" customWidth="1"/>
    <col min="8" max="8" width="12.5" customWidth="1"/>
    <col min="9" max="9" width="2.5" customWidth="1"/>
  </cols>
  <sheetData>
    <row r="1" spans="1:9" ht="39.75" customHeight="1" x14ac:dyDescent="0.2">
      <c r="A1" s="94" t="s">
        <v>1</v>
      </c>
      <c r="B1" s="94"/>
      <c r="C1" s="94"/>
      <c r="D1" s="94"/>
      <c r="E1" s="94"/>
      <c r="F1" s="94"/>
      <c r="G1" s="94"/>
      <c r="H1" s="94"/>
      <c r="I1" s="94"/>
    </row>
    <row r="2" spans="1:9" ht="13.5" customHeight="1" x14ac:dyDescent="0.2">
      <c r="A2" s="5" t="s">
        <v>2</v>
      </c>
      <c r="B2" s="6" t="s">
        <v>3</v>
      </c>
      <c r="C2" s="95" t="s">
        <v>4</v>
      </c>
      <c r="D2" s="95"/>
      <c r="E2" s="7" t="s">
        <v>5</v>
      </c>
      <c r="F2" s="5" t="s">
        <v>6</v>
      </c>
      <c r="G2" s="6" t="s">
        <v>7</v>
      </c>
      <c r="H2" s="5" t="s">
        <v>8</v>
      </c>
    </row>
    <row r="3" spans="1:9" ht="21.75" customHeight="1" x14ac:dyDescent="0.2">
      <c r="A3" s="33" t="s">
        <v>39</v>
      </c>
      <c r="B3" s="9">
        <v>210010332</v>
      </c>
      <c r="C3" s="96" t="s">
        <v>9</v>
      </c>
      <c r="D3" s="96"/>
      <c r="E3" s="11">
        <v>0</v>
      </c>
      <c r="F3" s="12">
        <v>3</v>
      </c>
      <c r="G3" s="10" t="s">
        <v>10</v>
      </c>
      <c r="H3" s="12">
        <v>0</v>
      </c>
    </row>
    <row r="4" spans="1:9" ht="11.25" customHeight="1" x14ac:dyDescent="0.2">
      <c r="A4" s="34" t="s">
        <v>40</v>
      </c>
      <c r="B4" s="14">
        <v>210010334</v>
      </c>
      <c r="C4" s="97" t="s">
        <v>11</v>
      </c>
      <c r="D4" s="97"/>
      <c r="E4" s="4">
        <v>0</v>
      </c>
      <c r="F4" s="4">
        <v>2</v>
      </c>
      <c r="G4" s="2" t="s">
        <v>10</v>
      </c>
      <c r="H4" s="4">
        <v>0</v>
      </c>
    </row>
    <row r="5" spans="1:9" ht="11.25" customHeight="1" x14ac:dyDescent="0.2">
      <c r="A5" s="13">
        <v>3</v>
      </c>
      <c r="B5" s="14">
        <v>210111112</v>
      </c>
      <c r="C5" s="97" t="s">
        <v>12</v>
      </c>
      <c r="D5" s="97"/>
      <c r="E5" s="15">
        <v>0</v>
      </c>
      <c r="F5" s="4">
        <v>2</v>
      </c>
      <c r="G5" s="2" t="s">
        <v>10</v>
      </c>
      <c r="H5" s="4">
        <f t="shared" ref="H5:H16" si="0">E5*F5</f>
        <v>0</v>
      </c>
    </row>
    <row r="6" spans="1:9" ht="11.65" customHeight="1" x14ac:dyDescent="0.2">
      <c r="A6" s="13">
        <v>4</v>
      </c>
      <c r="B6" s="14">
        <v>210800106</v>
      </c>
      <c r="C6" s="97" t="s">
        <v>13</v>
      </c>
      <c r="D6" s="97"/>
      <c r="E6" s="15">
        <v>0</v>
      </c>
      <c r="F6" s="4">
        <v>72</v>
      </c>
      <c r="G6" s="2" t="s">
        <v>14</v>
      </c>
      <c r="H6" s="4">
        <f t="shared" si="0"/>
        <v>0</v>
      </c>
    </row>
    <row r="7" spans="1:9" ht="11.65" customHeight="1" x14ac:dyDescent="0.2">
      <c r="A7" s="13">
        <v>5</v>
      </c>
      <c r="B7" s="14">
        <v>210800113</v>
      </c>
      <c r="C7" s="97" t="s">
        <v>15</v>
      </c>
      <c r="D7" s="97"/>
      <c r="E7" s="15">
        <v>0</v>
      </c>
      <c r="F7" s="4">
        <v>12</v>
      </c>
      <c r="G7" s="2" t="s">
        <v>14</v>
      </c>
      <c r="H7" s="4">
        <f t="shared" si="0"/>
        <v>0</v>
      </c>
    </row>
    <row r="8" spans="1:9" ht="11.25" customHeight="1" x14ac:dyDescent="0.2">
      <c r="A8" s="13">
        <v>6</v>
      </c>
      <c r="B8" s="14">
        <v>210800117</v>
      </c>
      <c r="C8" s="97" t="s">
        <v>16</v>
      </c>
      <c r="D8" s="97"/>
      <c r="E8" s="15">
        <v>0</v>
      </c>
      <c r="F8" s="4">
        <v>12</v>
      </c>
      <c r="G8" s="2" t="s">
        <v>14</v>
      </c>
      <c r="H8" s="4">
        <f t="shared" si="0"/>
        <v>0</v>
      </c>
    </row>
    <row r="9" spans="1:9" ht="11.25" customHeight="1" x14ac:dyDescent="0.2">
      <c r="A9" s="13">
        <v>7</v>
      </c>
      <c r="B9" s="14">
        <v>210800646</v>
      </c>
      <c r="C9" s="97" t="s">
        <v>17</v>
      </c>
      <c r="D9" s="97"/>
      <c r="E9" s="15">
        <v>0</v>
      </c>
      <c r="F9" s="4">
        <v>32</v>
      </c>
      <c r="G9" s="2" t="s">
        <v>14</v>
      </c>
      <c r="H9" s="4">
        <f t="shared" si="0"/>
        <v>0</v>
      </c>
    </row>
    <row r="10" spans="1:9" ht="11.65" customHeight="1" x14ac:dyDescent="0.2">
      <c r="A10" s="13">
        <v>8</v>
      </c>
      <c r="B10" s="14">
        <v>216111221</v>
      </c>
      <c r="C10" s="97" t="s">
        <v>18</v>
      </c>
      <c r="D10" s="97"/>
      <c r="E10" s="15">
        <v>0</v>
      </c>
      <c r="F10" s="4">
        <v>4</v>
      </c>
      <c r="G10" s="2" t="s">
        <v>10</v>
      </c>
      <c r="H10" s="4">
        <f t="shared" si="0"/>
        <v>0</v>
      </c>
    </row>
    <row r="11" spans="1:9" ht="11.65" customHeight="1" x14ac:dyDescent="0.2">
      <c r="A11" s="13">
        <v>9</v>
      </c>
      <c r="B11" s="14">
        <v>216111221</v>
      </c>
      <c r="C11" s="97" t="s">
        <v>18</v>
      </c>
      <c r="D11" s="97"/>
      <c r="E11" s="15">
        <v>0</v>
      </c>
      <c r="F11" s="4">
        <v>4</v>
      </c>
      <c r="G11" s="2" t="s">
        <v>10</v>
      </c>
      <c r="H11" s="4">
        <f t="shared" si="0"/>
        <v>0</v>
      </c>
    </row>
    <row r="12" spans="1:9" s="47" customFormat="1" ht="11.65" customHeight="1" x14ac:dyDescent="0.2">
      <c r="A12" s="13">
        <v>10</v>
      </c>
      <c r="B12" s="14">
        <v>210900116</v>
      </c>
      <c r="C12" s="32" t="s">
        <v>75</v>
      </c>
      <c r="D12" s="32"/>
      <c r="E12" s="15">
        <v>0</v>
      </c>
      <c r="F12" s="4">
        <v>3</v>
      </c>
      <c r="G12" s="32" t="s">
        <v>70</v>
      </c>
      <c r="H12" s="4">
        <f t="shared" si="0"/>
        <v>0</v>
      </c>
    </row>
    <row r="13" spans="1:9" s="47" customFormat="1" ht="11.65" customHeight="1" x14ac:dyDescent="0.2">
      <c r="A13" s="13">
        <v>11</v>
      </c>
      <c r="B13" s="14">
        <v>210900118</v>
      </c>
      <c r="C13" s="32" t="s">
        <v>72</v>
      </c>
      <c r="D13" s="32"/>
      <c r="E13" s="15">
        <v>0</v>
      </c>
      <c r="F13" s="4">
        <v>1</v>
      </c>
      <c r="G13" s="32" t="s">
        <v>70</v>
      </c>
      <c r="H13" s="4">
        <f t="shared" ref="H13" si="1">E13*F13</f>
        <v>0</v>
      </c>
    </row>
    <row r="14" spans="1:9" s="47" customFormat="1" ht="11.65" customHeight="1" x14ac:dyDescent="0.2">
      <c r="A14" s="13">
        <v>12</v>
      </c>
      <c r="B14" s="14">
        <v>210900121</v>
      </c>
      <c r="C14" s="32" t="s">
        <v>73</v>
      </c>
      <c r="D14" s="32"/>
      <c r="E14" s="15">
        <v>0</v>
      </c>
      <c r="F14" s="4">
        <v>1</v>
      </c>
      <c r="G14" s="32" t="s">
        <v>70</v>
      </c>
      <c r="H14" s="4">
        <f t="shared" ref="H14" si="2">E14*F14</f>
        <v>0</v>
      </c>
    </row>
    <row r="15" spans="1:9" s="47" customFormat="1" ht="11.65" customHeight="1" x14ac:dyDescent="0.2">
      <c r="A15" s="13">
        <v>13</v>
      </c>
      <c r="B15" s="14">
        <v>210900133</v>
      </c>
      <c r="C15" s="32" t="s">
        <v>74</v>
      </c>
      <c r="D15" s="32"/>
      <c r="E15" s="15">
        <v>0</v>
      </c>
      <c r="F15" s="4">
        <v>1</v>
      </c>
      <c r="G15" s="32" t="s">
        <v>70</v>
      </c>
      <c r="H15" s="4">
        <f t="shared" ref="H15" si="3">E15*F15</f>
        <v>0</v>
      </c>
    </row>
    <row r="16" spans="1:9" ht="12" customHeight="1" x14ac:dyDescent="0.2">
      <c r="A16" s="16">
        <v>14</v>
      </c>
      <c r="B16" s="17" t="s">
        <v>19</v>
      </c>
      <c r="C16" s="98" t="s">
        <v>20</v>
      </c>
      <c r="D16" s="98"/>
      <c r="E16" s="18">
        <v>0</v>
      </c>
      <c r="F16" s="19">
        <v>9</v>
      </c>
      <c r="G16" s="17" t="s">
        <v>10</v>
      </c>
      <c r="H16" s="35">
        <f t="shared" si="0"/>
        <v>0</v>
      </c>
    </row>
    <row r="17" spans="1:9" ht="23.65" customHeight="1" x14ac:dyDescent="0.2">
      <c r="A17" s="39"/>
      <c r="B17" s="37" t="s">
        <v>41</v>
      </c>
      <c r="C17" s="37"/>
      <c r="D17" s="37"/>
      <c r="E17" s="40"/>
      <c r="F17" s="36"/>
      <c r="G17" s="37"/>
      <c r="H17" s="38">
        <f>SUM(H3:H16)</f>
        <v>0</v>
      </c>
    </row>
    <row r="18" spans="1:9" ht="25.15" customHeight="1" x14ac:dyDescent="0.2">
      <c r="A18" s="99"/>
      <c r="B18" s="99"/>
      <c r="C18" s="99"/>
      <c r="D18" s="99"/>
      <c r="E18" s="99"/>
      <c r="F18" s="99"/>
      <c r="G18" s="99"/>
      <c r="H18" s="99"/>
      <c r="I18" s="99"/>
    </row>
    <row r="19" spans="1:9" ht="13.5" customHeight="1" x14ac:dyDescent="0.2">
      <c r="A19" s="100" t="s">
        <v>21</v>
      </c>
      <c r="B19" s="100"/>
      <c r="C19" s="100"/>
      <c r="D19" s="100"/>
      <c r="E19" s="100"/>
      <c r="F19" s="100"/>
      <c r="G19" s="100"/>
      <c r="H19" s="100"/>
      <c r="I19" s="100"/>
    </row>
    <row r="20" spans="1:9" ht="12.75" customHeight="1" x14ac:dyDescent="0.2">
      <c r="A20" s="5" t="s">
        <v>2</v>
      </c>
      <c r="B20" s="6" t="s">
        <v>3</v>
      </c>
      <c r="C20" s="95" t="s">
        <v>4</v>
      </c>
      <c r="D20" s="95"/>
      <c r="E20" s="7" t="s">
        <v>5</v>
      </c>
      <c r="F20" s="5" t="s">
        <v>6</v>
      </c>
      <c r="G20" s="6" t="s">
        <v>7</v>
      </c>
      <c r="H20" s="46" t="s">
        <v>8</v>
      </c>
    </row>
    <row r="21" spans="1:9" ht="11.25" customHeight="1" x14ac:dyDescent="0.2">
      <c r="A21" s="8">
        <v>1</v>
      </c>
      <c r="B21" s="21">
        <v>328</v>
      </c>
      <c r="C21" s="96" t="s">
        <v>22</v>
      </c>
      <c r="D21" s="96"/>
      <c r="E21" s="11">
        <v>0</v>
      </c>
      <c r="F21" s="12">
        <v>2</v>
      </c>
      <c r="G21" s="10" t="s">
        <v>10</v>
      </c>
      <c r="H21" s="4">
        <f>E21*F21</f>
        <v>0</v>
      </c>
    </row>
    <row r="22" spans="1:9" ht="11.25" customHeight="1" x14ac:dyDescent="0.2">
      <c r="A22" s="13">
        <v>2</v>
      </c>
      <c r="B22" s="22">
        <v>366</v>
      </c>
      <c r="C22" s="97" t="s">
        <v>23</v>
      </c>
      <c r="D22" s="97"/>
      <c r="E22" s="15">
        <v>0</v>
      </c>
      <c r="F22" s="4">
        <v>3</v>
      </c>
      <c r="G22" s="2" t="s">
        <v>10</v>
      </c>
      <c r="H22" s="4">
        <f t="shared" ref="H22:H34" si="4">E22*F22</f>
        <v>0</v>
      </c>
    </row>
    <row r="23" spans="1:9" ht="11.65" customHeight="1" x14ac:dyDescent="0.2">
      <c r="A23" s="13">
        <v>3</v>
      </c>
      <c r="B23" s="22">
        <v>781</v>
      </c>
      <c r="C23" s="97" t="s">
        <v>24</v>
      </c>
      <c r="D23" s="97"/>
      <c r="E23" s="15">
        <v>0</v>
      </c>
      <c r="F23" s="4">
        <v>2</v>
      </c>
      <c r="G23" s="2" t="s">
        <v>10</v>
      </c>
      <c r="H23" s="4">
        <f t="shared" si="4"/>
        <v>0</v>
      </c>
    </row>
    <row r="24" spans="1:9" ht="11.25" customHeight="1" x14ac:dyDescent="0.2">
      <c r="A24" s="13">
        <v>4</v>
      </c>
      <c r="B24" s="22">
        <v>2962</v>
      </c>
      <c r="C24" s="97" t="s">
        <v>25</v>
      </c>
      <c r="D24" s="97"/>
      <c r="E24" s="15">
        <v>0</v>
      </c>
      <c r="F24" s="4">
        <v>12</v>
      </c>
      <c r="G24" s="2" t="s">
        <v>14</v>
      </c>
      <c r="H24" s="4">
        <f t="shared" si="4"/>
        <v>0</v>
      </c>
    </row>
    <row r="25" spans="1:9" ht="11.25" customHeight="1" x14ac:dyDescent="0.2">
      <c r="A25" s="13">
        <v>5</v>
      </c>
      <c r="B25" s="2" t="s">
        <v>26</v>
      </c>
      <c r="C25" s="97" t="s">
        <v>27</v>
      </c>
      <c r="D25" s="97"/>
      <c r="E25" s="15">
        <v>0</v>
      </c>
      <c r="F25" s="4">
        <v>4</v>
      </c>
      <c r="G25" s="2" t="s">
        <v>28</v>
      </c>
      <c r="H25" s="4">
        <f t="shared" si="4"/>
        <v>0</v>
      </c>
    </row>
    <row r="26" spans="1:9" ht="11.25" customHeight="1" x14ac:dyDescent="0.2">
      <c r="A26" s="13">
        <v>6</v>
      </c>
      <c r="B26" s="14">
        <v>1000005782</v>
      </c>
      <c r="C26" s="97" t="s">
        <v>29</v>
      </c>
      <c r="D26" s="97"/>
      <c r="E26" s="15">
        <v>0</v>
      </c>
      <c r="F26" s="4">
        <v>4</v>
      </c>
      <c r="G26" s="2" t="s">
        <v>10</v>
      </c>
      <c r="H26" s="4">
        <f t="shared" si="4"/>
        <v>0</v>
      </c>
    </row>
    <row r="27" spans="1:9" ht="11.65" customHeight="1" x14ac:dyDescent="0.2">
      <c r="A27" s="13">
        <v>7</v>
      </c>
      <c r="B27" s="14">
        <v>2000000662</v>
      </c>
      <c r="C27" s="97" t="s">
        <v>30</v>
      </c>
      <c r="D27" s="97"/>
      <c r="E27" s="15">
        <v>0</v>
      </c>
      <c r="F27" s="4">
        <v>32</v>
      </c>
      <c r="G27" s="2" t="s">
        <v>14</v>
      </c>
      <c r="H27" s="4">
        <f t="shared" si="4"/>
        <v>0</v>
      </c>
    </row>
    <row r="28" spans="1:9" ht="11.65" customHeight="1" x14ac:dyDescent="0.2">
      <c r="A28" s="13">
        <v>8</v>
      </c>
      <c r="B28" s="14">
        <v>33918</v>
      </c>
      <c r="C28" s="97" t="s">
        <v>31</v>
      </c>
      <c r="D28" s="97"/>
      <c r="E28" s="15">
        <v>0</v>
      </c>
      <c r="F28" s="4">
        <v>52</v>
      </c>
      <c r="G28" s="2" t="s">
        <v>14</v>
      </c>
      <c r="H28" s="4">
        <f t="shared" si="4"/>
        <v>0</v>
      </c>
    </row>
    <row r="29" spans="1:9" ht="19.149999999999999" customHeight="1" x14ac:dyDescent="0.2">
      <c r="A29" s="13">
        <v>9</v>
      </c>
      <c r="B29" s="14">
        <v>5907802014677</v>
      </c>
      <c r="C29" s="97" t="s">
        <v>32</v>
      </c>
      <c r="D29" s="97"/>
      <c r="E29" s="15">
        <v>0</v>
      </c>
      <c r="F29" s="4">
        <v>12</v>
      </c>
      <c r="G29" s="2" t="s">
        <v>14</v>
      </c>
      <c r="H29" s="4">
        <f t="shared" si="4"/>
        <v>0</v>
      </c>
    </row>
    <row r="30" spans="1:9" s="47" customFormat="1" ht="11.65" customHeight="1" x14ac:dyDescent="0.2">
      <c r="A30" s="13">
        <v>10</v>
      </c>
      <c r="B30" s="14">
        <v>33198</v>
      </c>
      <c r="C30" s="32" t="s">
        <v>71</v>
      </c>
      <c r="D30" s="32"/>
      <c r="E30" s="15">
        <v>0</v>
      </c>
      <c r="F30" s="4">
        <v>3</v>
      </c>
      <c r="G30" s="32" t="s">
        <v>70</v>
      </c>
      <c r="H30" s="4">
        <f t="shared" si="4"/>
        <v>0</v>
      </c>
    </row>
    <row r="31" spans="1:9" s="47" customFormat="1" ht="11.65" customHeight="1" x14ac:dyDescent="0.2">
      <c r="A31" s="13">
        <v>11</v>
      </c>
      <c r="B31" s="14">
        <v>33199</v>
      </c>
      <c r="C31" s="32" t="s">
        <v>72</v>
      </c>
      <c r="D31" s="32"/>
      <c r="E31" s="15">
        <v>0</v>
      </c>
      <c r="F31" s="4">
        <v>1</v>
      </c>
      <c r="G31" s="32" t="s">
        <v>70</v>
      </c>
      <c r="H31" s="4">
        <f t="shared" si="4"/>
        <v>0</v>
      </c>
    </row>
    <row r="32" spans="1:9" s="47" customFormat="1" ht="11.65" customHeight="1" x14ac:dyDescent="0.2">
      <c r="A32" s="13">
        <v>12</v>
      </c>
      <c r="B32" s="14">
        <v>33201</v>
      </c>
      <c r="C32" s="32" t="s">
        <v>73</v>
      </c>
      <c r="D32" s="32"/>
      <c r="E32" s="15">
        <v>0</v>
      </c>
      <c r="F32" s="4">
        <v>1</v>
      </c>
      <c r="G32" s="32" t="s">
        <v>70</v>
      </c>
      <c r="H32" s="4">
        <f t="shared" si="4"/>
        <v>0</v>
      </c>
    </row>
    <row r="33" spans="1:9" s="47" customFormat="1" ht="11.65" customHeight="1" x14ac:dyDescent="0.2">
      <c r="A33" s="13">
        <v>13</v>
      </c>
      <c r="B33" s="14">
        <v>33206</v>
      </c>
      <c r="C33" s="32" t="s">
        <v>74</v>
      </c>
      <c r="D33" s="32"/>
      <c r="E33" s="15">
        <v>0</v>
      </c>
      <c r="F33" s="4">
        <v>1</v>
      </c>
      <c r="G33" s="32" t="s">
        <v>70</v>
      </c>
      <c r="H33" s="4">
        <f t="shared" si="4"/>
        <v>0</v>
      </c>
    </row>
    <row r="34" spans="1:9" ht="23.65" customHeight="1" x14ac:dyDescent="0.2">
      <c r="A34" s="16">
        <v>14</v>
      </c>
      <c r="B34" s="17" t="s">
        <v>33</v>
      </c>
      <c r="C34" s="98" t="s">
        <v>34</v>
      </c>
      <c r="D34" s="98"/>
      <c r="E34" s="18">
        <v>0</v>
      </c>
      <c r="F34" s="19">
        <v>9</v>
      </c>
      <c r="G34" s="17" t="s">
        <v>10</v>
      </c>
      <c r="H34" s="35">
        <f t="shared" si="4"/>
        <v>0</v>
      </c>
    </row>
    <row r="35" spans="1:9" ht="23.65" customHeight="1" x14ac:dyDescent="0.2">
      <c r="A35" s="41"/>
      <c r="B35" s="102" t="s">
        <v>42</v>
      </c>
      <c r="C35" s="103"/>
      <c r="D35" s="42"/>
      <c r="E35" s="43"/>
      <c r="F35" s="44"/>
      <c r="G35" s="42"/>
      <c r="H35" s="45">
        <f>SUM(H21:H34)</f>
        <v>0</v>
      </c>
    </row>
    <row r="36" spans="1:9" ht="11.25" customHeight="1" x14ac:dyDescent="0.2">
      <c r="A36" s="99"/>
      <c r="B36" s="99"/>
      <c r="C36" s="99"/>
      <c r="D36" s="99"/>
      <c r="E36" s="99"/>
      <c r="F36" s="99"/>
      <c r="G36" s="99"/>
      <c r="H36" s="99"/>
      <c r="I36" s="99"/>
    </row>
    <row r="37" spans="1:9" ht="34.9" customHeight="1" x14ac:dyDescent="0.2">
      <c r="A37" s="101"/>
      <c r="B37" s="101"/>
      <c r="C37" s="101"/>
      <c r="D37" s="101"/>
      <c r="E37" s="101"/>
      <c r="F37" s="101"/>
      <c r="G37" s="101"/>
      <c r="H37" s="101"/>
      <c r="I37" s="101"/>
    </row>
    <row r="38" spans="1:9" ht="13.5" customHeight="1" x14ac:dyDescent="0.2">
      <c r="A38" s="104" t="s">
        <v>35</v>
      </c>
      <c r="B38" s="105"/>
      <c r="C38" s="105"/>
      <c r="D38" s="105"/>
      <c r="E38" s="105"/>
      <c r="F38" s="105"/>
      <c r="G38" s="105"/>
      <c r="H38" s="105"/>
    </row>
    <row r="39" spans="1:9" ht="13.15" customHeight="1" x14ac:dyDescent="0.2">
      <c r="A39" s="5" t="s">
        <v>2</v>
      </c>
      <c r="B39" s="6" t="s">
        <v>3</v>
      </c>
      <c r="C39" s="6" t="s">
        <v>4</v>
      </c>
      <c r="D39" s="23"/>
      <c r="E39" s="7" t="s">
        <v>5</v>
      </c>
      <c r="F39" s="5" t="s">
        <v>6</v>
      </c>
      <c r="G39" s="6" t="s">
        <v>7</v>
      </c>
      <c r="H39" s="5" t="s">
        <v>8</v>
      </c>
    </row>
    <row r="40" spans="1:9" ht="11.25" customHeight="1" x14ac:dyDescent="0.2">
      <c r="A40" s="8">
        <v>1</v>
      </c>
      <c r="B40" s="24">
        <v>1</v>
      </c>
      <c r="C40" s="10" t="s">
        <v>36</v>
      </c>
      <c r="D40" s="25"/>
      <c r="E40" s="11">
        <v>0</v>
      </c>
      <c r="F40" s="12">
        <v>12</v>
      </c>
      <c r="G40" s="10" t="s">
        <v>37</v>
      </c>
      <c r="H40" s="26">
        <f>E40*F40</f>
        <v>0</v>
      </c>
    </row>
    <row r="41" spans="1:9" ht="11.65" customHeight="1" x14ac:dyDescent="0.2">
      <c r="A41" s="13">
        <v>2</v>
      </c>
      <c r="B41" s="27">
        <v>2</v>
      </c>
      <c r="C41" s="2" t="s">
        <v>38</v>
      </c>
      <c r="D41" s="1"/>
      <c r="E41" s="28">
        <v>0</v>
      </c>
      <c r="F41" s="4">
        <v>1</v>
      </c>
      <c r="G41" s="2" t="s">
        <v>37</v>
      </c>
      <c r="H41" s="3">
        <f>E41*F41</f>
        <v>0</v>
      </c>
    </row>
    <row r="42" spans="1:9" ht="23.65" customHeight="1" x14ac:dyDescent="0.2">
      <c r="A42" s="16">
        <v>3</v>
      </c>
      <c r="B42" s="29">
        <v>3</v>
      </c>
      <c r="C42" s="49" t="s">
        <v>69</v>
      </c>
      <c r="D42" s="30"/>
      <c r="E42" s="31">
        <v>0</v>
      </c>
      <c r="F42" s="19">
        <v>1</v>
      </c>
      <c r="G42" s="49" t="s">
        <v>70</v>
      </c>
      <c r="H42" s="20">
        <f>E42*F42</f>
        <v>0</v>
      </c>
    </row>
    <row r="43" spans="1:9" ht="23.65" customHeight="1" x14ac:dyDescent="0.2">
      <c r="A43" s="41"/>
      <c r="B43" s="102" t="s">
        <v>43</v>
      </c>
      <c r="C43" s="103"/>
      <c r="D43" s="42"/>
      <c r="E43" s="43"/>
      <c r="F43" s="44"/>
      <c r="G43" s="42"/>
      <c r="H43" s="45">
        <f>SUM(H40:H42)</f>
        <v>0</v>
      </c>
    </row>
    <row r="44" spans="1:9" ht="11.25" customHeight="1" x14ac:dyDescent="0.2">
      <c r="A44" s="99"/>
      <c r="B44" s="99"/>
      <c r="C44" s="99"/>
      <c r="D44" s="99"/>
      <c r="E44" s="99"/>
      <c r="F44" s="99"/>
      <c r="G44" s="99"/>
      <c r="H44" s="99"/>
      <c r="I44" s="99"/>
    </row>
    <row r="45" spans="1:9" ht="1.1499999999999999" customHeight="1" x14ac:dyDescent="0.2">
      <c r="A45" s="101"/>
      <c r="B45" s="101"/>
      <c r="C45" s="101"/>
      <c r="D45" s="101"/>
      <c r="E45" s="101"/>
      <c r="F45" s="101"/>
      <c r="G45" s="101"/>
      <c r="H45" s="101"/>
      <c r="I45" s="101"/>
    </row>
    <row r="46" spans="1:9" ht="11.25" customHeight="1" x14ac:dyDescent="0.2"/>
    <row r="47" spans="1:9" ht="46.9" customHeight="1" x14ac:dyDescent="0.2">
      <c r="A47" s="82" t="s">
        <v>0</v>
      </c>
      <c r="B47" s="82"/>
      <c r="C47" s="82"/>
      <c r="D47" s="82"/>
      <c r="E47" s="82"/>
      <c r="F47" s="82"/>
      <c r="G47" s="82"/>
      <c r="H47" s="82"/>
      <c r="I47" s="82"/>
    </row>
  </sheetData>
  <mergeCells count="33">
    <mergeCell ref="A45:I45"/>
    <mergeCell ref="A47:I47"/>
    <mergeCell ref="A38:H38"/>
    <mergeCell ref="B43:C43"/>
    <mergeCell ref="A44:I44"/>
    <mergeCell ref="C29:D29"/>
    <mergeCell ref="C34:D34"/>
    <mergeCell ref="A36:I36"/>
    <mergeCell ref="A37:I37"/>
    <mergeCell ref="B35:C35"/>
    <mergeCell ref="C24:D24"/>
    <mergeCell ref="C25:D25"/>
    <mergeCell ref="C26:D26"/>
    <mergeCell ref="C27:D27"/>
    <mergeCell ref="C28:D28"/>
    <mergeCell ref="A19:I19"/>
    <mergeCell ref="C20:D20"/>
    <mergeCell ref="C21:D21"/>
    <mergeCell ref="C22:D22"/>
    <mergeCell ref="C23:D23"/>
    <mergeCell ref="C11:D11"/>
    <mergeCell ref="C16:D16"/>
    <mergeCell ref="A18:I18"/>
    <mergeCell ref="C6:D6"/>
    <mergeCell ref="C7:D7"/>
    <mergeCell ref="C8:D8"/>
    <mergeCell ref="C9:D9"/>
    <mergeCell ref="C10:D10"/>
    <mergeCell ref="A1:I1"/>
    <mergeCell ref="C2:D2"/>
    <mergeCell ref="C3:D3"/>
    <mergeCell ref="C4:D4"/>
    <mergeCell ref="C5: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cvsro</dc:creator>
  <cp:lastModifiedBy>Otrubová Roxana</cp:lastModifiedBy>
  <cp:lastPrinted>2022-11-16T12:14:38Z</cp:lastPrinted>
  <dcterms:created xsi:type="dcterms:W3CDTF">2022-11-11T06:16:26Z</dcterms:created>
  <dcterms:modified xsi:type="dcterms:W3CDTF">2022-11-22T09:34:53Z</dcterms:modified>
</cp:coreProperties>
</file>