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60" windowWidth="26100" windowHeight="1129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<sst xmlns="http://schemas.openxmlformats.org/spreadsheetml/2006/main" count="556" uniqueCount="74">
  <si>
    <t>5/0</t>
  </si>
  <si>
    <t>3/8 kruhu</t>
  </si>
  <si>
    <t>3/0</t>
  </si>
  <si>
    <t>2/0</t>
  </si>
  <si>
    <t>4/0</t>
  </si>
  <si>
    <t>6/0</t>
  </si>
  <si>
    <t>Nevstřebatelný syntetický monofilní polyamid</t>
  </si>
  <si>
    <t>Položka</t>
  </si>
  <si>
    <t>Počet návleků v balení</t>
  </si>
  <si>
    <t>Průměr vlákna USP</t>
  </si>
  <si>
    <t>Zakřivení jehly</t>
  </si>
  <si>
    <t>Profil jehly</t>
  </si>
  <si>
    <t>Počet jehel</t>
  </si>
  <si>
    <t>Typ jehly</t>
  </si>
  <si>
    <t>DS</t>
  </si>
  <si>
    <t>Spotřeba -počet návleků ročně</t>
  </si>
  <si>
    <t>x</t>
  </si>
  <si>
    <t>HRs</t>
  </si>
  <si>
    <t>1/2 kruhu</t>
  </si>
  <si>
    <t>Bezjehlový návlek</t>
  </si>
  <si>
    <t>Celořezná</t>
  </si>
  <si>
    <t>HR</t>
  </si>
  <si>
    <t>Kulaté tělo</t>
  </si>
  <si>
    <t>1/2 kruhového</t>
  </si>
  <si>
    <t>Čtyřhranný průřez,tvrdší jehla</t>
  </si>
  <si>
    <t>HRs loop</t>
  </si>
  <si>
    <t>HR loop</t>
  </si>
  <si>
    <t>Dlouhodobě vstřebatelný, syntetický monofilní, bez potahu</t>
  </si>
  <si>
    <t xml:space="preserve">Pevnost uzlu v tahu 70%-60% po 14 dnech, 50%  po 18 dnech, 40% po 21 dnech </t>
  </si>
  <si>
    <t xml:space="preserve">Pevnost uzlu v tahu 50% po 28 - 35 dnech </t>
  </si>
  <si>
    <t>Kulaté tělo, tvr.jehla</t>
  </si>
  <si>
    <t>JRs</t>
  </si>
  <si>
    <t>háčková jehla</t>
  </si>
  <si>
    <t>3/8 kruhového</t>
  </si>
  <si>
    <t>Kulatá se zužujícím hrotem</t>
  </si>
  <si>
    <t>JRCs</t>
  </si>
  <si>
    <t>Kulatá s krátkou řeznou špičkou</t>
  </si>
  <si>
    <t>5/8 kruhového</t>
  </si>
  <si>
    <t>FR</t>
  </si>
  <si>
    <t>Pevnost uzlu v tahu 50% po 7 dnech</t>
  </si>
  <si>
    <t>2XHR</t>
  </si>
  <si>
    <t>2XDR</t>
  </si>
  <si>
    <t>70cm</t>
  </si>
  <si>
    <t>90cm</t>
  </si>
  <si>
    <t xml:space="preserve">DS </t>
  </si>
  <si>
    <t>celořezná</t>
  </si>
  <si>
    <t>celořezmá</t>
  </si>
  <si>
    <t>Pevnost uzlu v tahu 50% po 14 dnech</t>
  </si>
  <si>
    <t>Řezací tělo</t>
  </si>
  <si>
    <t>Nevstřebatelný syntetický monofilní polypropylen</t>
  </si>
  <si>
    <t>Nevstřebatelný syntetický pletený polyfilní polyester</t>
  </si>
  <si>
    <t>Střednědobě vstřebatelný, pletený, syntetický polyfilní, potahovaný bezjehlový návlek</t>
  </si>
  <si>
    <t>Rychle vstřebatelný, syntetický, pletený, potahovaný návlek s jehlou</t>
  </si>
  <si>
    <t>Min. délka návleku v cm</t>
  </si>
  <si>
    <t>Délka jehly v mm</t>
  </si>
  <si>
    <t>X</t>
  </si>
  <si>
    <t>Katalogové číslo</t>
  </si>
  <si>
    <t>Cena v Kč bez DPH za 1 návlek</t>
  </si>
  <si>
    <t>DPH v % za 1 návlek</t>
  </si>
  <si>
    <t xml:space="preserve">Cena celkem bez DPH/rok </t>
  </si>
  <si>
    <t xml:space="preserve">Cena celkem vč. DPH/rok </t>
  </si>
  <si>
    <t>Obchodní název</t>
  </si>
  <si>
    <t>DPH v Kč za 1 návlek</t>
  </si>
  <si>
    <t>Cena za 1 návlek vč. DPH</t>
  </si>
  <si>
    <t>Celkem</t>
  </si>
  <si>
    <t>Středně vstřebatelný, syntetický monofilní, bez potahu</t>
  </si>
  <si>
    <t>Střednědobě vstřebatelný, pletený, syntetický polyfilní, potahovaný návlek s jehlou</t>
  </si>
  <si>
    <t>Příloha č. 6 - Cenová nabídka</t>
  </si>
  <si>
    <t>Číslo spisu: OPA/HAL/2023/16/šicí materiál</t>
  </si>
  <si>
    <t>Číslo zakázky: P23V00000135</t>
  </si>
  <si>
    <t>Kulaté tělo, tvr. jehla</t>
  </si>
  <si>
    <t>2XDRs</t>
  </si>
  <si>
    <t>Počet vláken v balení</t>
  </si>
  <si>
    <t>Název veřejné zakázky: "Chirurgický šicí materiál"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</si>
</sst>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[$Kč-405]_-;\-* #,##0.00\ [$Kč-405]_-;_-* &quot;-&quot;??\ [$Kč-405]_-;_-@_-"/>
    <numFmt numFmtId="167" formatCode="#,##0.00\ _K_č"/>
    <numFmt numFmtId="168" formatCode="#,##0_ ;\-#,##0\ "/>
    <numFmt numFmtId="169" formatCode="0.00000"/>
    <numFmt numFmtId="170" formatCode="0.0000"/>
    <numFmt numFmtId="171" formatCode="0.000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4" fontId="0" fillId="0" borderId="0" xfId="39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39" applyNumberFormat="1" applyFont="1" applyAlignment="1">
      <alignment horizontal="right"/>
    </xf>
    <xf numFmtId="3" fontId="42" fillId="0" borderId="0" xfId="47" applyNumberFormat="1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3" fontId="3" fillId="0" borderId="0" xfId="47" applyNumberFormat="1" applyFont="1" applyAlignment="1">
      <alignment/>
      <protection/>
    </xf>
    <xf numFmtId="3" fontId="5" fillId="0" borderId="10" xfId="47" applyNumberFormat="1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44" fontId="48" fillId="33" borderId="10" xfId="39" applyFont="1" applyFill="1" applyBorder="1" applyAlignment="1">
      <alignment/>
    </xf>
    <xf numFmtId="168" fontId="48" fillId="33" borderId="10" xfId="39" applyNumberFormat="1" applyFont="1" applyFill="1" applyBorder="1" applyAlignment="1">
      <alignment horizontal="right"/>
    </xf>
    <xf numFmtId="44" fontId="6" fillId="33" borderId="10" xfId="39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5" fillId="0" borderId="10" xfId="47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4" fontId="48" fillId="33" borderId="0" xfId="39" applyFont="1" applyFill="1" applyAlignment="1">
      <alignment/>
    </xf>
    <xf numFmtId="168" fontId="48" fillId="33" borderId="0" xfId="39" applyNumberFormat="1" applyFont="1" applyFill="1" applyAlignment="1">
      <alignment horizontal="right"/>
    </xf>
    <xf numFmtId="44" fontId="6" fillId="33" borderId="0" xfId="39" applyFont="1" applyFill="1" applyBorder="1" applyAlignment="1">
      <alignment/>
    </xf>
    <xf numFmtId="0" fontId="49" fillId="33" borderId="0" xfId="0" applyFont="1" applyFill="1" applyAlignment="1">
      <alignment horizontal="center"/>
    </xf>
    <xf numFmtId="44" fontId="6" fillId="33" borderId="10" xfId="39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2" fontId="48" fillId="0" borderId="0" xfId="0" applyNumberFormat="1" applyFont="1" applyAlignment="1">
      <alignment horizontal="center"/>
    </xf>
    <xf numFmtId="12" fontId="48" fillId="33" borderId="11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2" fontId="48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 horizontal="center"/>
      <protection/>
    </xf>
    <xf numFmtId="0" fontId="3" fillId="33" borderId="0" xfId="47" applyFont="1" applyFill="1" applyBorder="1" applyAlignment="1">
      <alignment horizontal="center"/>
      <protection/>
    </xf>
    <xf numFmtId="0" fontId="4" fillId="33" borderId="0" xfId="47" applyFont="1" applyFill="1" applyAlignment="1">
      <alignment horizontal="center"/>
      <protection/>
    </xf>
    <xf numFmtId="44" fontId="3" fillId="33" borderId="0" xfId="39" applyFont="1" applyFill="1" applyAlignment="1">
      <alignment/>
    </xf>
    <xf numFmtId="168" fontId="3" fillId="33" borderId="0" xfId="39" applyNumberFormat="1" applyFont="1" applyFill="1" applyAlignment="1">
      <alignment/>
    </xf>
    <xf numFmtId="3" fontId="3" fillId="0" borderId="0" xfId="47" applyNumberFormat="1" applyFont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44" fontId="48" fillId="33" borderId="10" xfId="0" applyNumberFormat="1" applyFont="1" applyFill="1" applyBorder="1" applyAlignment="1">
      <alignment/>
    </xf>
    <xf numFmtId="166" fontId="48" fillId="0" borderId="0" xfId="0" applyNumberFormat="1" applyFont="1" applyAlignment="1">
      <alignment horizontal="center"/>
    </xf>
    <xf numFmtId="44" fontId="48" fillId="0" borderId="0" xfId="39" applyFont="1" applyAlignment="1">
      <alignment/>
    </xf>
    <xf numFmtId="168" fontId="48" fillId="0" borderId="0" xfId="39" applyNumberFormat="1" applyFont="1" applyAlignment="1">
      <alignment horizontal="right"/>
    </xf>
    <xf numFmtId="0" fontId="5" fillId="33" borderId="10" xfId="47" applyFont="1" applyFill="1" applyBorder="1" applyAlignment="1">
      <alignment horizontal="center" wrapText="1"/>
      <protection/>
    </xf>
    <xf numFmtId="0" fontId="6" fillId="33" borderId="0" xfId="47" applyFont="1" applyFill="1" applyBorder="1" applyAlignment="1">
      <alignment horizontal="center"/>
      <protection/>
    </xf>
    <xf numFmtId="3" fontId="4" fillId="0" borderId="10" xfId="47" applyNumberFormat="1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168" fontId="3" fillId="33" borderId="10" xfId="39" applyNumberFormat="1" applyFont="1" applyFill="1" applyBorder="1" applyAlignment="1">
      <alignment horizontal="center" vertical="center" wrapText="1"/>
    </xf>
    <xf numFmtId="44" fontId="3" fillId="33" borderId="10" xfId="39" applyFont="1" applyFill="1" applyBorder="1" applyAlignment="1">
      <alignment horizontal="center" vertical="center" wrapText="1"/>
    </xf>
    <xf numFmtId="44" fontId="3" fillId="33" borderId="10" xfId="39" applyFont="1" applyFill="1" applyBorder="1" applyAlignment="1">
      <alignment/>
    </xf>
    <xf numFmtId="16" fontId="5" fillId="0" borderId="10" xfId="47" applyNumberFormat="1" applyFont="1" applyFill="1" applyBorder="1" applyAlignment="1">
      <alignment horizontal="center"/>
      <protection/>
    </xf>
    <xf numFmtId="3" fontId="7" fillId="0" borderId="0" xfId="47" applyNumberFormat="1" applyFont="1" applyBorder="1" applyAlignment="1">
      <alignment/>
      <protection/>
    </xf>
    <xf numFmtId="44" fontId="49" fillId="33" borderId="1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4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44" fontId="49" fillId="0" borderId="10" xfId="0" applyNumberFormat="1" applyFont="1" applyBorder="1" applyAlignment="1">
      <alignment/>
    </xf>
    <xf numFmtId="44" fontId="50" fillId="2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39" applyNumberFormat="1" applyFont="1" applyBorder="1" applyAlignment="1">
      <alignment horizontal="right"/>
    </xf>
    <xf numFmtId="44" fontId="0" fillId="0" borderId="0" xfId="39" applyFont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6" fillId="33" borderId="10" xfId="47" applyFont="1" applyFill="1" applyBorder="1" applyAlignment="1">
      <alignment horizontal="center" vertical="center" wrapText="1"/>
      <protection/>
    </xf>
    <xf numFmtId="3" fontId="2" fillId="0" borderId="0" xfId="47" applyNumberFormat="1" applyFont="1" applyBorder="1" applyAlignment="1">
      <alignment/>
      <protection/>
    </xf>
    <xf numFmtId="0" fontId="47" fillId="0" borderId="0" xfId="0" applyFont="1" applyBorder="1" applyAlignment="1">
      <alignment/>
    </xf>
    <xf numFmtId="3" fontId="7" fillId="0" borderId="0" xfId="47" applyNumberFormat="1" applyFont="1" applyBorder="1" applyAlignment="1">
      <alignment horizontal="center"/>
      <protection/>
    </xf>
    <xf numFmtId="0" fontId="47" fillId="0" borderId="0" xfId="0" applyFont="1" applyBorder="1" applyAlignment="1">
      <alignment horizontal="center"/>
    </xf>
    <xf numFmtId="3" fontId="7" fillId="0" borderId="0" xfId="47" applyNumberFormat="1" applyFont="1" applyBorder="1" applyAlignment="1">
      <alignment/>
      <protection/>
    </xf>
    <xf numFmtId="3" fontId="7" fillId="0" borderId="12" xfId="47" applyNumberFormat="1" applyFont="1" applyBorder="1" applyAlignment="1">
      <alignment/>
      <protection/>
    </xf>
    <xf numFmtId="0" fontId="47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50" fillId="2" borderId="10" xfId="0" applyFont="1" applyFill="1" applyBorder="1" applyAlignment="1">
      <alignment/>
    </xf>
    <xf numFmtId="0" fontId="6" fillId="34" borderId="10" xfId="47" applyFont="1" applyFill="1" applyBorder="1" applyAlignment="1">
      <alignment horizontal="center"/>
      <protection/>
    </xf>
    <xf numFmtId="9" fontId="4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" fillId="34" borderId="10" xfId="47" applyFont="1" applyFill="1" applyBorder="1" applyAlignment="1">
      <alignment horizontal="center"/>
      <protection/>
    </xf>
    <xf numFmtId="0" fontId="48" fillId="34" borderId="11" xfId="0" applyFont="1" applyFill="1" applyBorder="1" applyAlignment="1">
      <alignment horizontal="center"/>
    </xf>
    <xf numFmtId="172" fontId="48" fillId="34" borderId="1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7"/>
  <sheetViews>
    <sheetView tabSelected="1" zoomScale="90" zoomScaleNormal="90" zoomScalePageLayoutView="0" workbookViewId="0" topLeftCell="A1">
      <selection activeCell="G134" sqref="G134"/>
    </sheetView>
  </sheetViews>
  <sheetFormatPr defaultColWidth="9.140625" defaultRowHeight="15"/>
  <cols>
    <col min="1" max="1" width="7.57421875" style="0" customWidth="1"/>
    <col min="2" max="2" width="9.421875" style="3" customWidth="1"/>
    <col min="3" max="3" width="7.140625" style="3" customWidth="1"/>
    <col min="4" max="4" width="7.57421875" style="3" customWidth="1"/>
    <col min="5" max="5" width="8.28125" style="3" customWidth="1"/>
    <col min="6" max="6" width="8.140625" style="3" customWidth="1"/>
    <col min="7" max="7" width="13.57421875" style="3" customWidth="1"/>
    <col min="8" max="8" width="18.421875" style="3" customWidth="1"/>
    <col min="9" max="9" width="8.00390625" style="0" customWidth="1"/>
    <col min="10" max="10" width="11.28125" style="7" customWidth="1"/>
    <col min="11" max="12" width="18.28125" style="3" customWidth="1"/>
    <col min="13" max="13" width="8.28125" style="0" customWidth="1"/>
    <col min="14" max="14" width="14.28125" style="0" customWidth="1"/>
    <col min="16" max="16" width="9.140625" style="2" customWidth="1"/>
    <col min="17" max="17" width="12.421875" style="1" customWidth="1"/>
    <col min="18" max="18" width="15.28125" style="0" customWidth="1"/>
    <col min="19" max="19" width="18.7109375" style="1" customWidth="1"/>
    <col min="20" max="20" width="18.140625" style="0" customWidth="1"/>
    <col min="21" max="21" width="16.8515625" style="0" customWidth="1"/>
    <col min="22" max="22" width="12.140625" style="0" customWidth="1"/>
  </cols>
  <sheetData>
    <row r="1" spans="1:19" s="6" customFormat="1" ht="15">
      <c r="A1" s="75" t="s">
        <v>67</v>
      </c>
      <c r="B1" s="76"/>
      <c r="C1" s="76"/>
      <c r="D1" s="76"/>
      <c r="E1" s="71"/>
      <c r="F1" s="71"/>
      <c r="G1" s="71"/>
      <c r="H1" s="71"/>
      <c r="J1" s="72"/>
      <c r="K1" s="71"/>
      <c r="L1" s="71"/>
      <c r="Q1" s="73"/>
      <c r="S1" s="73"/>
    </row>
    <row r="2" spans="1:19" s="6" customFormat="1" ht="18">
      <c r="A2" s="80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6" customFormat="1" ht="15">
      <c r="A3" s="78" t="s">
        <v>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6" customFormat="1" ht="15">
      <c r="A4" s="78" t="s">
        <v>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6" customFormat="1" ht="18">
      <c r="A5" s="6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18">
      <c r="A6" s="83" t="s">
        <v>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50.25" customHeight="1">
      <c r="A7" s="57" t="s">
        <v>7</v>
      </c>
      <c r="B7" s="58" t="s">
        <v>9</v>
      </c>
      <c r="C7" s="58" t="s">
        <v>72</v>
      </c>
      <c r="D7" s="58" t="s">
        <v>53</v>
      </c>
      <c r="E7" s="58" t="s">
        <v>13</v>
      </c>
      <c r="F7" s="58" t="s">
        <v>54</v>
      </c>
      <c r="G7" s="58" t="s">
        <v>10</v>
      </c>
      <c r="H7" s="59" t="s">
        <v>11</v>
      </c>
      <c r="I7" s="59" t="s">
        <v>12</v>
      </c>
      <c r="J7" s="60" t="s">
        <v>15</v>
      </c>
      <c r="K7" s="59" t="s">
        <v>56</v>
      </c>
      <c r="L7" s="59" t="s">
        <v>61</v>
      </c>
      <c r="M7" s="59" t="s">
        <v>8</v>
      </c>
      <c r="N7" s="59" t="s">
        <v>57</v>
      </c>
      <c r="O7" s="59" t="s">
        <v>58</v>
      </c>
      <c r="P7" s="59" t="s">
        <v>62</v>
      </c>
      <c r="Q7" s="61" t="s">
        <v>63</v>
      </c>
      <c r="R7" s="61" t="s">
        <v>59</v>
      </c>
      <c r="S7" s="61" t="s">
        <v>60</v>
      </c>
    </row>
    <row r="8" spans="1:19" ht="15">
      <c r="A8" s="14">
        <v>1</v>
      </c>
      <c r="B8" s="15" t="s">
        <v>3</v>
      </c>
      <c r="C8" s="15">
        <v>1</v>
      </c>
      <c r="D8" s="15">
        <v>45</v>
      </c>
      <c r="E8" s="15" t="s">
        <v>14</v>
      </c>
      <c r="F8" s="15">
        <v>19</v>
      </c>
      <c r="G8" s="15" t="s">
        <v>1</v>
      </c>
      <c r="H8" s="16" t="s">
        <v>20</v>
      </c>
      <c r="I8" s="16">
        <v>1</v>
      </c>
      <c r="J8" s="18">
        <v>36</v>
      </c>
      <c r="K8" s="90"/>
      <c r="L8" s="90"/>
      <c r="M8" s="90"/>
      <c r="N8" s="96"/>
      <c r="O8" s="91"/>
      <c r="P8" s="68">
        <f>N8*O8</f>
        <v>0</v>
      </c>
      <c r="Q8" s="17">
        <f>N8+P8</f>
        <v>0</v>
      </c>
      <c r="R8" s="67">
        <f>N8*J8</f>
        <v>0</v>
      </c>
      <c r="S8" s="19">
        <f>Q8*J8</f>
        <v>0</v>
      </c>
    </row>
    <row r="9" spans="1:19" s="2" customFormat="1" ht="15">
      <c r="A9" s="14">
        <v>2</v>
      </c>
      <c r="B9" s="15" t="s">
        <v>3</v>
      </c>
      <c r="C9" s="15">
        <v>1</v>
      </c>
      <c r="D9" s="15">
        <v>75</v>
      </c>
      <c r="E9" s="15" t="s">
        <v>14</v>
      </c>
      <c r="F9" s="15">
        <v>24</v>
      </c>
      <c r="G9" s="15" t="s">
        <v>1</v>
      </c>
      <c r="H9" s="16" t="s">
        <v>20</v>
      </c>
      <c r="I9" s="16">
        <v>1</v>
      </c>
      <c r="J9" s="18">
        <v>432</v>
      </c>
      <c r="K9" s="90"/>
      <c r="L9" s="90"/>
      <c r="M9" s="90"/>
      <c r="N9" s="96"/>
      <c r="O9" s="91"/>
      <c r="P9" s="68">
        <f aca="true" t="shared" si="0" ref="P9:P19">N9*O9</f>
        <v>0</v>
      </c>
      <c r="Q9" s="17">
        <f aca="true" t="shared" si="1" ref="Q9:Q18">N9+P9</f>
        <v>0</v>
      </c>
      <c r="R9" s="67">
        <f aca="true" t="shared" si="2" ref="R9:R19">Q9*M9</f>
        <v>0</v>
      </c>
      <c r="S9" s="19">
        <f aca="true" t="shared" si="3" ref="S9:S19">Q9*J9</f>
        <v>0</v>
      </c>
    </row>
    <row r="10" spans="1:19" s="2" customFormat="1" ht="15">
      <c r="A10" s="14">
        <v>3</v>
      </c>
      <c r="B10" s="15" t="s">
        <v>3</v>
      </c>
      <c r="C10" s="15">
        <v>1</v>
      </c>
      <c r="D10" s="15">
        <v>45</v>
      </c>
      <c r="E10" s="15" t="s">
        <v>14</v>
      </c>
      <c r="F10" s="15">
        <v>19</v>
      </c>
      <c r="G10" s="15" t="s">
        <v>1</v>
      </c>
      <c r="H10" s="16" t="s">
        <v>20</v>
      </c>
      <c r="I10" s="16">
        <v>1</v>
      </c>
      <c r="J10" s="18">
        <v>36</v>
      </c>
      <c r="K10" s="92"/>
      <c r="L10" s="92"/>
      <c r="M10" s="90"/>
      <c r="N10" s="96"/>
      <c r="O10" s="91"/>
      <c r="P10" s="68">
        <f t="shared" si="0"/>
        <v>0</v>
      </c>
      <c r="Q10" s="17">
        <f t="shared" si="1"/>
        <v>0</v>
      </c>
      <c r="R10" s="67">
        <f t="shared" si="2"/>
        <v>0</v>
      </c>
      <c r="S10" s="19">
        <f t="shared" si="3"/>
        <v>0</v>
      </c>
    </row>
    <row r="11" spans="1:19" s="2" customFormat="1" ht="15">
      <c r="A11" s="14">
        <v>4</v>
      </c>
      <c r="B11" s="15" t="s">
        <v>2</v>
      </c>
      <c r="C11" s="15">
        <v>1</v>
      </c>
      <c r="D11" s="15">
        <v>45</v>
      </c>
      <c r="E11" s="15" t="s">
        <v>14</v>
      </c>
      <c r="F11" s="15">
        <v>19</v>
      </c>
      <c r="G11" s="15" t="s">
        <v>1</v>
      </c>
      <c r="H11" s="16" t="s">
        <v>20</v>
      </c>
      <c r="I11" s="16">
        <v>1</v>
      </c>
      <c r="J11" s="18">
        <f>216+648</f>
        <v>864</v>
      </c>
      <c r="K11" s="93"/>
      <c r="L11" s="93"/>
      <c r="M11" s="90"/>
      <c r="N11" s="96"/>
      <c r="O11" s="91"/>
      <c r="P11" s="68">
        <f t="shared" si="0"/>
        <v>0</v>
      </c>
      <c r="Q11" s="17">
        <f t="shared" si="1"/>
        <v>0</v>
      </c>
      <c r="R11" s="67">
        <f t="shared" si="2"/>
        <v>0</v>
      </c>
      <c r="S11" s="19">
        <f t="shared" si="3"/>
        <v>0</v>
      </c>
    </row>
    <row r="12" spans="1:19" ht="15">
      <c r="A12" s="14">
        <v>5</v>
      </c>
      <c r="B12" s="21" t="s">
        <v>2</v>
      </c>
      <c r="C12" s="21">
        <v>1</v>
      </c>
      <c r="D12" s="21">
        <v>75</v>
      </c>
      <c r="E12" s="21" t="s">
        <v>14</v>
      </c>
      <c r="F12" s="21">
        <v>19</v>
      </c>
      <c r="G12" s="21" t="s">
        <v>1</v>
      </c>
      <c r="H12" s="16" t="s">
        <v>20</v>
      </c>
      <c r="I12" s="22">
        <v>1</v>
      </c>
      <c r="J12" s="18">
        <v>1116</v>
      </c>
      <c r="K12" s="90"/>
      <c r="L12" s="90"/>
      <c r="M12" s="90"/>
      <c r="N12" s="96"/>
      <c r="O12" s="91"/>
      <c r="P12" s="68">
        <f t="shared" si="0"/>
        <v>0</v>
      </c>
      <c r="Q12" s="17">
        <f t="shared" si="1"/>
        <v>0</v>
      </c>
      <c r="R12" s="67">
        <f t="shared" si="2"/>
        <v>0</v>
      </c>
      <c r="S12" s="19">
        <f t="shared" si="3"/>
        <v>0</v>
      </c>
    </row>
    <row r="13" spans="1:19" s="2" customFormat="1" ht="15">
      <c r="A13" s="14">
        <v>6</v>
      </c>
      <c r="B13" s="21" t="s">
        <v>2</v>
      </c>
      <c r="C13" s="21">
        <v>1</v>
      </c>
      <c r="D13" s="21">
        <v>45</v>
      </c>
      <c r="E13" s="21" t="s">
        <v>14</v>
      </c>
      <c r="F13" s="21">
        <v>16</v>
      </c>
      <c r="G13" s="21" t="s">
        <v>1</v>
      </c>
      <c r="H13" s="16" t="s">
        <v>20</v>
      </c>
      <c r="I13" s="22">
        <v>1</v>
      </c>
      <c r="J13" s="18">
        <v>576</v>
      </c>
      <c r="K13" s="90"/>
      <c r="L13" s="90"/>
      <c r="M13" s="90"/>
      <c r="N13" s="96"/>
      <c r="O13" s="91"/>
      <c r="P13" s="68">
        <f t="shared" si="0"/>
        <v>0</v>
      </c>
      <c r="Q13" s="17">
        <f t="shared" si="1"/>
        <v>0</v>
      </c>
      <c r="R13" s="67">
        <f t="shared" si="2"/>
        <v>0</v>
      </c>
      <c r="S13" s="19">
        <f t="shared" si="3"/>
        <v>0</v>
      </c>
    </row>
    <row r="14" spans="1:19" ht="15">
      <c r="A14" s="14">
        <v>7</v>
      </c>
      <c r="B14" s="15" t="s">
        <v>2</v>
      </c>
      <c r="C14" s="15">
        <v>1</v>
      </c>
      <c r="D14" s="15">
        <v>75</v>
      </c>
      <c r="E14" s="15" t="s">
        <v>14</v>
      </c>
      <c r="F14" s="15">
        <v>24</v>
      </c>
      <c r="G14" s="15" t="s">
        <v>1</v>
      </c>
      <c r="H14" s="16" t="s">
        <v>20</v>
      </c>
      <c r="I14" s="16">
        <v>1</v>
      </c>
      <c r="J14" s="18">
        <v>144</v>
      </c>
      <c r="K14" s="90"/>
      <c r="L14" s="90"/>
      <c r="M14" s="90"/>
      <c r="N14" s="96"/>
      <c r="O14" s="91"/>
      <c r="P14" s="68">
        <f t="shared" si="0"/>
        <v>0</v>
      </c>
      <c r="Q14" s="17">
        <f t="shared" si="1"/>
        <v>0</v>
      </c>
      <c r="R14" s="67">
        <f t="shared" si="2"/>
        <v>0</v>
      </c>
      <c r="S14" s="19">
        <f t="shared" si="3"/>
        <v>0</v>
      </c>
    </row>
    <row r="15" spans="1:19" s="2" customFormat="1" ht="15">
      <c r="A15" s="14">
        <v>8</v>
      </c>
      <c r="B15" s="15" t="s">
        <v>4</v>
      </c>
      <c r="C15" s="15">
        <v>1</v>
      </c>
      <c r="D15" s="15">
        <v>45</v>
      </c>
      <c r="E15" s="15" t="s">
        <v>14</v>
      </c>
      <c r="F15" s="15">
        <v>19</v>
      </c>
      <c r="G15" s="15" t="s">
        <v>1</v>
      </c>
      <c r="H15" s="16" t="s">
        <v>20</v>
      </c>
      <c r="I15" s="16">
        <v>1</v>
      </c>
      <c r="J15" s="18">
        <v>1224</v>
      </c>
      <c r="K15" s="93"/>
      <c r="L15" s="93"/>
      <c r="M15" s="90"/>
      <c r="N15" s="96"/>
      <c r="O15" s="91"/>
      <c r="P15" s="68">
        <f t="shared" si="0"/>
        <v>0</v>
      </c>
      <c r="Q15" s="17">
        <f t="shared" si="1"/>
        <v>0</v>
      </c>
      <c r="R15" s="67">
        <f t="shared" si="2"/>
        <v>0</v>
      </c>
      <c r="S15" s="19">
        <f t="shared" si="3"/>
        <v>0</v>
      </c>
    </row>
    <row r="16" spans="1:19" ht="15">
      <c r="A16" s="14">
        <v>9</v>
      </c>
      <c r="B16" s="15" t="s">
        <v>4</v>
      </c>
      <c r="C16" s="15">
        <v>1</v>
      </c>
      <c r="D16" s="15">
        <v>45</v>
      </c>
      <c r="E16" s="15" t="s">
        <v>14</v>
      </c>
      <c r="F16" s="15">
        <v>16</v>
      </c>
      <c r="G16" s="15" t="s">
        <v>1</v>
      </c>
      <c r="H16" s="16" t="s">
        <v>20</v>
      </c>
      <c r="I16" s="16">
        <v>1</v>
      </c>
      <c r="J16" s="18">
        <v>1476</v>
      </c>
      <c r="K16" s="90"/>
      <c r="L16" s="90"/>
      <c r="M16" s="90"/>
      <c r="N16" s="96"/>
      <c r="O16" s="91"/>
      <c r="P16" s="68">
        <f t="shared" si="0"/>
        <v>0</v>
      </c>
      <c r="Q16" s="17">
        <f t="shared" si="1"/>
        <v>0</v>
      </c>
      <c r="R16" s="67">
        <f t="shared" si="2"/>
        <v>0</v>
      </c>
      <c r="S16" s="19">
        <f t="shared" si="3"/>
        <v>0</v>
      </c>
    </row>
    <row r="17" spans="1:19" ht="15">
      <c r="A17" s="14">
        <v>10</v>
      </c>
      <c r="B17" s="15" t="s">
        <v>4</v>
      </c>
      <c r="C17" s="15">
        <v>1</v>
      </c>
      <c r="D17" s="15">
        <v>45</v>
      </c>
      <c r="E17" s="15" t="s">
        <v>14</v>
      </c>
      <c r="F17" s="15">
        <v>24</v>
      </c>
      <c r="G17" s="15" t="s">
        <v>1</v>
      </c>
      <c r="H17" s="16" t="s">
        <v>20</v>
      </c>
      <c r="I17" s="16">
        <v>1</v>
      </c>
      <c r="J17" s="18">
        <v>108</v>
      </c>
      <c r="K17" s="93"/>
      <c r="L17" s="93"/>
      <c r="M17" s="90"/>
      <c r="N17" s="96"/>
      <c r="O17" s="91"/>
      <c r="P17" s="68">
        <f t="shared" si="0"/>
        <v>0</v>
      </c>
      <c r="Q17" s="17">
        <f t="shared" si="1"/>
        <v>0</v>
      </c>
      <c r="R17" s="67">
        <f t="shared" si="2"/>
        <v>0</v>
      </c>
      <c r="S17" s="19">
        <f t="shared" si="3"/>
        <v>0</v>
      </c>
    </row>
    <row r="18" spans="1:19" s="2" customFormat="1" ht="15">
      <c r="A18" s="14">
        <v>11</v>
      </c>
      <c r="B18" s="15" t="s">
        <v>4</v>
      </c>
      <c r="C18" s="15">
        <v>1</v>
      </c>
      <c r="D18" s="15">
        <v>75</v>
      </c>
      <c r="E18" s="15" t="s">
        <v>14</v>
      </c>
      <c r="F18" s="15">
        <v>19</v>
      </c>
      <c r="G18" s="15" t="s">
        <v>1</v>
      </c>
      <c r="H18" s="16" t="s">
        <v>20</v>
      </c>
      <c r="I18" s="16">
        <v>1</v>
      </c>
      <c r="J18" s="18">
        <v>1044</v>
      </c>
      <c r="K18" s="90"/>
      <c r="L18" s="90"/>
      <c r="M18" s="90"/>
      <c r="N18" s="96"/>
      <c r="O18" s="91"/>
      <c r="P18" s="68">
        <f t="shared" si="0"/>
        <v>0</v>
      </c>
      <c r="Q18" s="17">
        <f t="shared" si="1"/>
        <v>0</v>
      </c>
      <c r="R18" s="67">
        <f t="shared" si="2"/>
        <v>0</v>
      </c>
      <c r="S18" s="19">
        <f t="shared" si="3"/>
        <v>0</v>
      </c>
    </row>
    <row r="19" spans="1:19" ht="15">
      <c r="A19" s="14">
        <v>12</v>
      </c>
      <c r="B19" s="21" t="s">
        <v>0</v>
      </c>
      <c r="C19" s="21">
        <v>1</v>
      </c>
      <c r="D19" s="21">
        <v>45</v>
      </c>
      <c r="E19" s="21" t="s">
        <v>14</v>
      </c>
      <c r="F19" s="21">
        <v>16</v>
      </c>
      <c r="G19" s="21" t="s">
        <v>1</v>
      </c>
      <c r="H19" s="16" t="s">
        <v>20</v>
      </c>
      <c r="I19" s="22">
        <v>1</v>
      </c>
      <c r="J19" s="18">
        <v>216</v>
      </c>
      <c r="K19" s="90"/>
      <c r="L19" s="90"/>
      <c r="M19" s="90"/>
      <c r="N19" s="96"/>
      <c r="O19" s="91"/>
      <c r="P19" s="68">
        <f t="shared" si="0"/>
        <v>0</v>
      </c>
      <c r="Q19" s="17">
        <f>N19+P19</f>
        <v>0</v>
      </c>
      <c r="R19" s="67">
        <f t="shared" si="2"/>
        <v>0</v>
      </c>
      <c r="S19" s="19">
        <f t="shared" si="3"/>
        <v>0</v>
      </c>
    </row>
    <row r="20" spans="1:19" s="2" customFormat="1" ht="15">
      <c r="A20" s="85" t="s">
        <v>64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69">
        <f>SUM(R8:R19)</f>
        <v>0</v>
      </c>
      <c r="S20" s="62">
        <f>SUM(S8:S19)</f>
        <v>0</v>
      </c>
    </row>
    <row r="21" spans="1:19" ht="15">
      <c r="A21" s="13"/>
      <c r="B21" s="25"/>
      <c r="C21" s="25"/>
      <c r="D21" s="25"/>
      <c r="E21" s="25"/>
      <c r="F21" s="25"/>
      <c r="G21" s="25"/>
      <c r="H21" s="20"/>
      <c r="I21" s="23"/>
      <c r="J21" s="27"/>
      <c r="K21" s="20"/>
      <c r="L21" s="20"/>
      <c r="M21" s="23"/>
      <c r="N21" s="10"/>
      <c r="O21" s="10"/>
      <c r="P21" s="10"/>
      <c r="Q21" s="26"/>
      <c r="R21" s="10"/>
      <c r="S21" s="28"/>
    </row>
    <row r="22" spans="1:19" ht="18">
      <c r="A22" s="83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42">
      <c r="A23" s="57" t="s">
        <v>7</v>
      </c>
      <c r="B23" s="58" t="s">
        <v>9</v>
      </c>
      <c r="C23" s="58" t="s">
        <v>72</v>
      </c>
      <c r="D23" s="58" t="s">
        <v>53</v>
      </c>
      <c r="E23" s="58" t="s">
        <v>13</v>
      </c>
      <c r="F23" s="58" t="s">
        <v>54</v>
      </c>
      <c r="G23" s="58" t="s">
        <v>10</v>
      </c>
      <c r="H23" s="59" t="s">
        <v>11</v>
      </c>
      <c r="I23" s="59" t="s">
        <v>12</v>
      </c>
      <c r="J23" s="60" t="s">
        <v>15</v>
      </c>
      <c r="K23" s="59" t="s">
        <v>56</v>
      </c>
      <c r="L23" s="59" t="s">
        <v>61</v>
      </c>
      <c r="M23" s="59" t="s">
        <v>8</v>
      </c>
      <c r="N23" s="59" t="s">
        <v>57</v>
      </c>
      <c r="O23" s="59" t="s">
        <v>58</v>
      </c>
      <c r="P23" s="59" t="s">
        <v>62</v>
      </c>
      <c r="Q23" s="61" t="s">
        <v>63</v>
      </c>
      <c r="R23" s="61" t="s">
        <v>59</v>
      </c>
      <c r="S23" s="61" t="s">
        <v>60</v>
      </c>
    </row>
    <row r="24" spans="1:114" s="6" customFormat="1" ht="22.5">
      <c r="A24" s="14">
        <v>1</v>
      </c>
      <c r="B24" s="21">
        <v>0</v>
      </c>
      <c r="C24" s="21">
        <v>1</v>
      </c>
      <c r="D24" s="21">
        <v>75</v>
      </c>
      <c r="E24" s="21" t="s">
        <v>17</v>
      </c>
      <c r="F24" s="21">
        <v>37</v>
      </c>
      <c r="G24" s="21" t="s">
        <v>18</v>
      </c>
      <c r="H24" s="55" t="s">
        <v>24</v>
      </c>
      <c r="I24" s="22">
        <v>1</v>
      </c>
      <c r="J24" s="18">
        <v>144</v>
      </c>
      <c r="K24" s="94"/>
      <c r="L24" s="94"/>
      <c r="M24" s="90"/>
      <c r="N24" s="96"/>
      <c r="O24" s="91"/>
      <c r="P24" s="68">
        <f>N24*O24</f>
        <v>0</v>
      </c>
      <c r="Q24" s="17">
        <f>N24+P24</f>
        <v>0</v>
      </c>
      <c r="R24" s="67">
        <f>N24*J24</f>
        <v>0</v>
      </c>
      <c r="S24" s="19">
        <f>Q24*J24</f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6" customFormat="1" ht="15">
      <c r="A25" s="14">
        <v>2</v>
      </c>
      <c r="B25" s="14" t="s">
        <v>5</v>
      </c>
      <c r="C25" s="21">
        <v>1</v>
      </c>
      <c r="D25" s="21">
        <v>60</v>
      </c>
      <c r="E25" s="21" t="s">
        <v>40</v>
      </c>
      <c r="F25" s="21">
        <v>8</v>
      </c>
      <c r="G25" s="21" t="s">
        <v>18</v>
      </c>
      <c r="H25" s="21" t="s">
        <v>22</v>
      </c>
      <c r="I25" s="22">
        <v>2</v>
      </c>
      <c r="J25" s="18">
        <v>72</v>
      </c>
      <c r="K25" s="94"/>
      <c r="L25" s="94"/>
      <c r="M25" s="90"/>
      <c r="N25" s="96"/>
      <c r="O25" s="91"/>
      <c r="P25" s="68">
        <f>N25*O25</f>
        <v>0</v>
      </c>
      <c r="Q25" s="17">
        <f>N25+P25</f>
        <v>0</v>
      </c>
      <c r="R25" s="67">
        <f>N25*J25</f>
        <v>0</v>
      </c>
      <c r="S25" s="19">
        <f>Q25*J25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9" s="5" customFormat="1" ht="15">
      <c r="A26" s="14">
        <v>3</v>
      </c>
      <c r="B26" s="21" t="s">
        <v>4</v>
      </c>
      <c r="C26" s="21">
        <v>1</v>
      </c>
      <c r="D26" s="21">
        <v>75</v>
      </c>
      <c r="E26" s="21" t="s">
        <v>21</v>
      </c>
      <c r="F26" s="21">
        <v>17</v>
      </c>
      <c r="G26" s="21" t="s">
        <v>18</v>
      </c>
      <c r="H26" s="22" t="s">
        <v>22</v>
      </c>
      <c r="I26" s="22">
        <v>1</v>
      </c>
      <c r="J26" s="18">
        <v>72</v>
      </c>
      <c r="K26" s="94"/>
      <c r="L26" s="94"/>
      <c r="M26" s="90"/>
      <c r="N26" s="96"/>
      <c r="O26" s="91"/>
      <c r="P26" s="68">
        <f aca="true" t="shared" si="4" ref="P26:P37">N26*O26</f>
        <v>0</v>
      </c>
      <c r="Q26" s="17">
        <f aca="true" t="shared" si="5" ref="Q26:Q37">N26+P26</f>
        <v>0</v>
      </c>
      <c r="R26" s="67">
        <f aca="true" t="shared" si="6" ref="R26:R37">N26*J26</f>
        <v>0</v>
      </c>
      <c r="S26" s="19">
        <f aca="true" t="shared" si="7" ref="S26:S37">Q26*J26</f>
        <v>0</v>
      </c>
    </row>
    <row r="27" spans="1:19" s="5" customFormat="1" ht="15">
      <c r="A27" s="14">
        <v>4</v>
      </c>
      <c r="B27" s="21" t="s">
        <v>2</v>
      </c>
      <c r="C27" s="21">
        <v>1</v>
      </c>
      <c r="D27" s="21">
        <v>75</v>
      </c>
      <c r="E27" s="21" t="s">
        <v>21</v>
      </c>
      <c r="F27" s="21">
        <v>22</v>
      </c>
      <c r="G27" s="21" t="s">
        <v>18</v>
      </c>
      <c r="H27" s="22" t="s">
        <v>22</v>
      </c>
      <c r="I27" s="22">
        <v>1</v>
      </c>
      <c r="J27" s="18">
        <v>36</v>
      </c>
      <c r="K27" s="94"/>
      <c r="L27" s="94"/>
      <c r="M27" s="90"/>
      <c r="N27" s="96"/>
      <c r="O27" s="91"/>
      <c r="P27" s="68">
        <f t="shared" si="4"/>
        <v>0</v>
      </c>
      <c r="Q27" s="17">
        <f t="shared" si="5"/>
        <v>0</v>
      </c>
      <c r="R27" s="67">
        <f t="shared" si="6"/>
        <v>0</v>
      </c>
      <c r="S27" s="19">
        <f t="shared" si="7"/>
        <v>0</v>
      </c>
    </row>
    <row r="28" spans="1:19" s="5" customFormat="1" ht="15">
      <c r="A28" s="14">
        <v>5</v>
      </c>
      <c r="B28" s="21" t="s">
        <v>3</v>
      </c>
      <c r="C28" s="21">
        <v>1</v>
      </c>
      <c r="D28" s="21">
        <v>75</v>
      </c>
      <c r="E28" s="21" t="s">
        <v>21</v>
      </c>
      <c r="F28" s="21">
        <v>30</v>
      </c>
      <c r="G28" s="21" t="s">
        <v>18</v>
      </c>
      <c r="H28" s="22" t="s">
        <v>22</v>
      </c>
      <c r="I28" s="22">
        <v>1</v>
      </c>
      <c r="J28" s="18">
        <v>36</v>
      </c>
      <c r="K28" s="94"/>
      <c r="L28" s="94"/>
      <c r="M28" s="90"/>
      <c r="N28" s="96"/>
      <c r="O28" s="91"/>
      <c r="P28" s="68">
        <f t="shared" si="4"/>
        <v>0</v>
      </c>
      <c r="Q28" s="17">
        <f t="shared" si="5"/>
        <v>0</v>
      </c>
      <c r="R28" s="67">
        <f t="shared" si="6"/>
        <v>0</v>
      </c>
      <c r="S28" s="19">
        <f t="shared" si="7"/>
        <v>0</v>
      </c>
    </row>
    <row r="29" spans="1:19" s="5" customFormat="1" ht="15">
      <c r="A29" s="14">
        <v>6</v>
      </c>
      <c r="B29" s="21" t="s">
        <v>0</v>
      </c>
      <c r="C29" s="21">
        <v>1</v>
      </c>
      <c r="D29" s="21">
        <v>45</v>
      </c>
      <c r="E29" s="21" t="s">
        <v>14</v>
      </c>
      <c r="F29" s="21">
        <v>16</v>
      </c>
      <c r="G29" s="21" t="s">
        <v>1</v>
      </c>
      <c r="H29" s="22" t="s">
        <v>20</v>
      </c>
      <c r="I29" s="22">
        <v>1</v>
      </c>
      <c r="J29" s="18">
        <v>36</v>
      </c>
      <c r="K29" s="94"/>
      <c r="L29" s="94"/>
      <c r="M29" s="90"/>
      <c r="N29" s="96"/>
      <c r="O29" s="91"/>
      <c r="P29" s="68">
        <f t="shared" si="4"/>
        <v>0</v>
      </c>
      <c r="Q29" s="17">
        <f t="shared" si="5"/>
        <v>0</v>
      </c>
      <c r="R29" s="67">
        <f t="shared" si="6"/>
        <v>0</v>
      </c>
      <c r="S29" s="19">
        <f t="shared" si="7"/>
        <v>0</v>
      </c>
    </row>
    <row r="30" spans="1:19" s="5" customFormat="1" ht="15">
      <c r="A30" s="14">
        <v>7</v>
      </c>
      <c r="B30" s="21" t="s">
        <v>4</v>
      </c>
      <c r="C30" s="21">
        <v>1</v>
      </c>
      <c r="D30" s="21">
        <v>75</v>
      </c>
      <c r="E30" s="21" t="s">
        <v>14</v>
      </c>
      <c r="F30" s="21">
        <v>19</v>
      </c>
      <c r="G30" s="21" t="s">
        <v>1</v>
      </c>
      <c r="H30" s="22" t="s">
        <v>20</v>
      </c>
      <c r="I30" s="22">
        <v>1</v>
      </c>
      <c r="J30" s="18">
        <v>36</v>
      </c>
      <c r="K30" s="94"/>
      <c r="L30" s="94"/>
      <c r="M30" s="90"/>
      <c r="N30" s="96"/>
      <c r="O30" s="91"/>
      <c r="P30" s="68">
        <f t="shared" si="4"/>
        <v>0</v>
      </c>
      <c r="Q30" s="17">
        <f t="shared" si="5"/>
        <v>0</v>
      </c>
      <c r="R30" s="67">
        <f t="shared" si="6"/>
        <v>0</v>
      </c>
      <c r="S30" s="19">
        <f t="shared" si="7"/>
        <v>0</v>
      </c>
    </row>
    <row r="31" spans="1:19" s="5" customFormat="1" ht="15">
      <c r="A31" s="14">
        <v>8</v>
      </c>
      <c r="B31" s="21" t="s">
        <v>4</v>
      </c>
      <c r="C31" s="21">
        <v>1</v>
      </c>
      <c r="D31" s="21">
        <v>75</v>
      </c>
      <c r="E31" s="21" t="s">
        <v>41</v>
      </c>
      <c r="F31" s="21">
        <v>18</v>
      </c>
      <c r="G31" s="21" t="s">
        <v>1</v>
      </c>
      <c r="H31" s="22" t="s">
        <v>22</v>
      </c>
      <c r="I31" s="22">
        <v>2</v>
      </c>
      <c r="J31" s="18">
        <v>72</v>
      </c>
      <c r="K31" s="94"/>
      <c r="L31" s="94"/>
      <c r="M31" s="90"/>
      <c r="N31" s="96"/>
      <c r="O31" s="91"/>
      <c r="P31" s="68">
        <f t="shared" si="4"/>
        <v>0</v>
      </c>
      <c r="Q31" s="17">
        <f t="shared" si="5"/>
        <v>0</v>
      </c>
      <c r="R31" s="67">
        <f t="shared" si="6"/>
        <v>0</v>
      </c>
      <c r="S31" s="19">
        <f t="shared" si="7"/>
        <v>0</v>
      </c>
    </row>
    <row r="32" spans="1:19" s="5" customFormat="1" ht="15">
      <c r="A32" s="14">
        <v>9</v>
      </c>
      <c r="B32" s="21" t="s">
        <v>0</v>
      </c>
      <c r="C32" s="21">
        <v>1</v>
      </c>
      <c r="D32" s="21">
        <v>75</v>
      </c>
      <c r="E32" s="21" t="s">
        <v>40</v>
      </c>
      <c r="F32" s="21">
        <v>13</v>
      </c>
      <c r="G32" s="21" t="s">
        <v>18</v>
      </c>
      <c r="H32" s="22" t="s">
        <v>22</v>
      </c>
      <c r="I32" s="22">
        <v>2</v>
      </c>
      <c r="J32" s="18">
        <v>72</v>
      </c>
      <c r="K32" s="94"/>
      <c r="L32" s="94"/>
      <c r="M32" s="90"/>
      <c r="N32" s="96"/>
      <c r="O32" s="91"/>
      <c r="P32" s="68">
        <f t="shared" si="4"/>
        <v>0</v>
      </c>
      <c r="Q32" s="17">
        <f t="shared" si="5"/>
        <v>0</v>
      </c>
      <c r="R32" s="67">
        <f t="shared" si="6"/>
        <v>0</v>
      </c>
      <c r="S32" s="19">
        <f t="shared" si="7"/>
        <v>0</v>
      </c>
    </row>
    <row r="33" spans="1:19" s="5" customFormat="1" ht="15">
      <c r="A33" s="14">
        <v>10</v>
      </c>
      <c r="B33" s="21" t="s">
        <v>5</v>
      </c>
      <c r="C33" s="21">
        <v>1</v>
      </c>
      <c r="D33" s="21">
        <v>75</v>
      </c>
      <c r="E33" s="21" t="s">
        <v>14</v>
      </c>
      <c r="F33" s="21">
        <v>12</v>
      </c>
      <c r="G33" s="21" t="s">
        <v>1</v>
      </c>
      <c r="H33" s="22" t="s">
        <v>20</v>
      </c>
      <c r="I33" s="22">
        <v>1</v>
      </c>
      <c r="J33" s="18">
        <v>108</v>
      </c>
      <c r="K33" s="94"/>
      <c r="L33" s="94"/>
      <c r="M33" s="90"/>
      <c r="N33" s="96"/>
      <c r="O33" s="91"/>
      <c r="P33" s="68">
        <f t="shared" si="4"/>
        <v>0</v>
      </c>
      <c r="Q33" s="17">
        <f t="shared" si="5"/>
        <v>0</v>
      </c>
      <c r="R33" s="67">
        <f t="shared" si="6"/>
        <v>0</v>
      </c>
      <c r="S33" s="19">
        <f t="shared" si="7"/>
        <v>0</v>
      </c>
    </row>
    <row r="34" spans="1:19" s="5" customFormat="1" ht="15">
      <c r="A34" s="14">
        <v>11</v>
      </c>
      <c r="B34" s="21" t="s">
        <v>3</v>
      </c>
      <c r="C34" s="21">
        <v>1</v>
      </c>
      <c r="D34" s="21">
        <v>75</v>
      </c>
      <c r="E34" s="21" t="s">
        <v>21</v>
      </c>
      <c r="F34" s="21">
        <v>26</v>
      </c>
      <c r="G34" s="21" t="s">
        <v>18</v>
      </c>
      <c r="H34" s="22" t="s">
        <v>22</v>
      </c>
      <c r="I34" s="22">
        <v>1</v>
      </c>
      <c r="J34" s="18">
        <v>36</v>
      </c>
      <c r="K34" s="94"/>
      <c r="L34" s="94"/>
      <c r="M34" s="90"/>
      <c r="N34" s="96"/>
      <c r="O34" s="91"/>
      <c r="P34" s="68">
        <f t="shared" si="4"/>
        <v>0</v>
      </c>
      <c r="Q34" s="17">
        <f t="shared" si="5"/>
        <v>0</v>
      </c>
      <c r="R34" s="67">
        <f t="shared" si="6"/>
        <v>0</v>
      </c>
      <c r="S34" s="19">
        <f t="shared" si="7"/>
        <v>0</v>
      </c>
    </row>
    <row r="35" spans="1:19" s="5" customFormat="1" ht="15">
      <c r="A35" s="14">
        <v>12</v>
      </c>
      <c r="B35" s="21">
        <v>1</v>
      </c>
      <c r="C35" s="21">
        <v>1</v>
      </c>
      <c r="D35" s="21">
        <v>75</v>
      </c>
      <c r="E35" s="21" t="s">
        <v>21</v>
      </c>
      <c r="F35" s="21">
        <v>37</v>
      </c>
      <c r="G35" s="21" t="s">
        <v>18</v>
      </c>
      <c r="H35" s="22" t="s">
        <v>22</v>
      </c>
      <c r="I35" s="22">
        <v>1</v>
      </c>
      <c r="J35" s="18">
        <v>36</v>
      </c>
      <c r="K35" s="94"/>
      <c r="L35" s="94"/>
      <c r="M35" s="90"/>
      <c r="N35" s="96"/>
      <c r="O35" s="91"/>
      <c r="P35" s="68">
        <f t="shared" si="4"/>
        <v>0</v>
      </c>
      <c r="Q35" s="17">
        <f t="shared" si="5"/>
        <v>0</v>
      </c>
      <c r="R35" s="67">
        <f t="shared" si="6"/>
        <v>0</v>
      </c>
      <c r="S35" s="19">
        <f t="shared" si="7"/>
        <v>0</v>
      </c>
    </row>
    <row r="36" spans="1:19" s="5" customFormat="1" ht="15">
      <c r="A36" s="14">
        <v>13</v>
      </c>
      <c r="B36" s="21" t="s">
        <v>0</v>
      </c>
      <c r="C36" s="21">
        <v>1</v>
      </c>
      <c r="D36" s="21">
        <v>60</v>
      </c>
      <c r="E36" s="21" t="s">
        <v>71</v>
      </c>
      <c r="F36" s="21">
        <v>13</v>
      </c>
      <c r="G36" s="21" t="s">
        <v>1</v>
      </c>
      <c r="H36" s="22" t="s">
        <v>22</v>
      </c>
      <c r="I36" s="22">
        <v>2</v>
      </c>
      <c r="J36" s="18">
        <v>36</v>
      </c>
      <c r="K36" s="94"/>
      <c r="L36" s="94"/>
      <c r="M36" s="90"/>
      <c r="N36" s="96"/>
      <c r="O36" s="91"/>
      <c r="P36" s="68">
        <f t="shared" si="4"/>
        <v>0</v>
      </c>
      <c r="Q36" s="17">
        <f t="shared" si="5"/>
        <v>0</v>
      </c>
      <c r="R36" s="67">
        <f t="shared" si="6"/>
        <v>0</v>
      </c>
      <c r="S36" s="19">
        <f t="shared" si="7"/>
        <v>0</v>
      </c>
    </row>
    <row r="37" spans="1:19" s="5" customFormat="1" ht="15">
      <c r="A37" s="14">
        <v>14</v>
      </c>
      <c r="B37" s="21" t="s">
        <v>0</v>
      </c>
      <c r="C37" s="21">
        <v>1</v>
      </c>
      <c r="D37" s="21">
        <v>60</v>
      </c>
      <c r="E37" s="21" t="s">
        <v>41</v>
      </c>
      <c r="F37" s="21">
        <v>18</v>
      </c>
      <c r="G37" s="21" t="s">
        <v>1</v>
      </c>
      <c r="H37" s="22" t="s">
        <v>22</v>
      </c>
      <c r="I37" s="22">
        <v>2</v>
      </c>
      <c r="J37" s="18">
        <v>36</v>
      </c>
      <c r="K37" s="94"/>
      <c r="L37" s="94"/>
      <c r="M37" s="90"/>
      <c r="N37" s="96"/>
      <c r="O37" s="91"/>
      <c r="P37" s="68">
        <f t="shared" si="4"/>
        <v>0</v>
      </c>
      <c r="Q37" s="17">
        <f t="shared" si="5"/>
        <v>0</v>
      </c>
      <c r="R37" s="67">
        <f t="shared" si="6"/>
        <v>0</v>
      </c>
      <c r="S37" s="19">
        <f t="shared" si="7"/>
        <v>0</v>
      </c>
    </row>
    <row r="38" spans="1:19" s="6" customFormat="1" ht="15">
      <c r="A38" s="86" t="s">
        <v>64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  <c r="R38" s="69">
        <f>SUM(R24:R37)</f>
        <v>0</v>
      </c>
      <c r="S38" s="62">
        <f>SUM(S24:S37)</f>
        <v>0</v>
      </c>
    </row>
    <row r="39" spans="1:19" s="6" customFormat="1" ht="15">
      <c r="A39" s="13"/>
      <c r="B39" s="25"/>
      <c r="C39" s="25"/>
      <c r="D39" s="25"/>
      <c r="E39" s="25"/>
      <c r="F39" s="25"/>
      <c r="G39" s="25"/>
      <c r="H39" s="20"/>
      <c r="I39" s="23"/>
      <c r="J39" s="27"/>
      <c r="K39" s="20"/>
      <c r="L39" s="20"/>
      <c r="M39" s="23"/>
      <c r="N39" s="10"/>
      <c r="O39" s="10"/>
      <c r="P39" s="10"/>
      <c r="Q39" s="26"/>
      <c r="R39" s="10"/>
      <c r="S39" s="28"/>
    </row>
    <row r="40" spans="1:19" s="6" customFormat="1" ht="18">
      <c r="A40" s="83" t="s">
        <v>50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s="6" customFormat="1" ht="42">
      <c r="A41" s="57" t="s">
        <v>7</v>
      </c>
      <c r="B41" s="58" t="s">
        <v>9</v>
      </c>
      <c r="C41" s="58" t="s">
        <v>72</v>
      </c>
      <c r="D41" s="58" t="s">
        <v>53</v>
      </c>
      <c r="E41" s="58" t="s">
        <v>13</v>
      </c>
      <c r="F41" s="58" t="s">
        <v>54</v>
      </c>
      <c r="G41" s="58" t="s">
        <v>10</v>
      </c>
      <c r="H41" s="59" t="s">
        <v>11</v>
      </c>
      <c r="I41" s="59" t="s">
        <v>12</v>
      </c>
      <c r="J41" s="60" t="s">
        <v>15</v>
      </c>
      <c r="K41" s="59" t="s">
        <v>56</v>
      </c>
      <c r="L41" s="59" t="s">
        <v>61</v>
      </c>
      <c r="M41" s="59" t="s">
        <v>8</v>
      </c>
      <c r="N41" s="59" t="s">
        <v>57</v>
      </c>
      <c r="O41" s="59" t="s">
        <v>58</v>
      </c>
      <c r="P41" s="59" t="s">
        <v>62</v>
      </c>
      <c r="Q41" s="61" t="s">
        <v>63</v>
      </c>
      <c r="R41" s="61" t="s">
        <v>59</v>
      </c>
      <c r="S41" s="61" t="s">
        <v>60</v>
      </c>
    </row>
    <row r="42" spans="1:19" s="6" customFormat="1" ht="15">
      <c r="A42" s="14">
        <v>1</v>
      </c>
      <c r="B42" s="15">
        <v>0</v>
      </c>
      <c r="C42" s="15">
        <v>10</v>
      </c>
      <c r="D42" s="15">
        <v>45</v>
      </c>
      <c r="E42" s="15" t="s">
        <v>16</v>
      </c>
      <c r="F42" s="15" t="s">
        <v>16</v>
      </c>
      <c r="G42" s="15" t="s">
        <v>16</v>
      </c>
      <c r="H42" s="16" t="s">
        <v>55</v>
      </c>
      <c r="I42" s="16" t="s">
        <v>16</v>
      </c>
      <c r="J42" s="18">
        <v>432</v>
      </c>
      <c r="K42" s="90"/>
      <c r="L42" s="90"/>
      <c r="M42" s="90"/>
      <c r="N42" s="96"/>
      <c r="O42" s="91"/>
      <c r="P42" s="68">
        <f>N42*O42</f>
        <v>0</v>
      </c>
      <c r="Q42" s="17">
        <f>N42+P42</f>
        <v>0</v>
      </c>
      <c r="R42" s="67">
        <f>N42*J42</f>
        <v>0</v>
      </c>
      <c r="S42" s="19">
        <f>Q42*J42</f>
        <v>0</v>
      </c>
    </row>
    <row r="43" spans="1:19" s="6" customFormat="1" ht="15">
      <c r="A43" s="14">
        <v>2</v>
      </c>
      <c r="B43" s="15">
        <v>0</v>
      </c>
      <c r="C43" s="15">
        <v>1</v>
      </c>
      <c r="D43" s="15">
        <v>150</v>
      </c>
      <c r="E43" s="15" t="s">
        <v>16</v>
      </c>
      <c r="F43" s="15" t="s">
        <v>16</v>
      </c>
      <c r="G43" s="15" t="s">
        <v>16</v>
      </c>
      <c r="H43" s="16" t="s">
        <v>55</v>
      </c>
      <c r="I43" s="16" t="s">
        <v>16</v>
      </c>
      <c r="J43" s="18">
        <v>792</v>
      </c>
      <c r="K43" s="90"/>
      <c r="L43" s="90"/>
      <c r="M43" s="90"/>
      <c r="N43" s="96"/>
      <c r="O43" s="91"/>
      <c r="P43" s="68">
        <f aca="true" t="shared" si="8" ref="P43:P54">N43*O43</f>
        <v>0</v>
      </c>
      <c r="Q43" s="17">
        <f aca="true" t="shared" si="9" ref="Q43:Q54">N43+P43</f>
        <v>0</v>
      </c>
      <c r="R43" s="67">
        <f aca="true" t="shared" si="10" ref="R43:R54">N43*J43</f>
        <v>0</v>
      </c>
      <c r="S43" s="19">
        <f aca="true" t="shared" si="11" ref="S43:S54">Q43*J43</f>
        <v>0</v>
      </c>
    </row>
    <row r="44" spans="1:19" s="6" customFormat="1" ht="15">
      <c r="A44" s="14">
        <v>3</v>
      </c>
      <c r="B44" s="21">
        <v>0</v>
      </c>
      <c r="C44" s="21">
        <v>1</v>
      </c>
      <c r="D44" s="21">
        <v>250</v>
      </c>
      <c r="E44" s="15" t="s">
        <v>16</v>
      </c>
      <c r="F44" s="15" t="s">
        <v>16</v>
      </c>
      <c r="G44" s="15" t="s">
        <v>16</v>
      </c>
      <c r="H44" s="16" t="s">
        <v>55</v>
      </c>
      <c r="I44" s="16" t="s">
        <v>16</v>
      </c>
      <c r="J44" s="18">
        <v>60</v>
      </c>
      <c r="K44" s="90"/>
      <c r="L44" s="90"/>
      <c r="M44" s="90"/>
      <c r="N44" s="96"/>
      <c r="O44" s="91"/>
      <c r="P44" s="68">
        <f t="shared" si="8"/>
        <v>0</v>
      </c>
      <c r="Q44" s="17">
        <f t="shared" si="9"/>
        <v>0</v>
      </c>
      <c r="R44" s="67">
        <f t="shared" si="10"/>
        <v>0</v>
      </c>
      <c r="S44" s="19">
        <f t="shared" si="11"/>
        <v>0</v>
      </c>
    </row>
    <row r="45" spans="1:19" s="6" customFormat="1" ht="15">
      <c r="A45" s="14">
        <v>4</v>
      </c>
      <c r="B45" s="21">
        <v>1</v>
      </c>
      <c r="C45" s="21">
        <v>1</v>
      </c>
      <c r="D45" s="21">
        <v>250</v>
      </c>
      <c r="E45" s="15" t="s">
        <v>16</v>
      </c>
      <c r="F45" s="15" t="s">
        <v>16</v>
      </c>
      <c r="G45" s="15" t="s">
        <v>16</v>
      </c>
      <c r="H45" s="16" t="s">
        <v>55</v>
      </c>
      <c r="I45" s="16" t="s">
        <v>16</v>
      </c>
      <c r="J45" s="18">
        <v>372</v>
      </c>
      <c r="K45" s="90"/>
      <c r="L45" s="90"/>
      <c r="M45" s="90"/>
      <c r="N45" s="96"/>
      <c r="O45" s="91"/>
      <c r="P45" s="68">
        <f t="shared" si="8"/>
        <v>0</v>
      </c>
      <c r="Q45" s="17">
        <f t="shared" si="9"/>
        <v>0</v>
      </c>
      <c r="R45" s="67">
        <f t="shared" si="10"/>
        <v>0</v>
      </c>
      <c r="S45" s="19">
        <f t="shared" si="11"/>
        <v>0</v>
      </c>
    </row>
    <row r="46" spans="1:19" s="6" customFormat="1" ht="15">
      <c r="A46" s="14">
        <v>5</v>
      </c>
      <c r="B46" s="15">
        <v>2</v>
      </c>
      <c r="C46" s="15">
        <v>1</v>
      </c>
      <c r="D46" s="15">
        <v>250</v>
      </c>
      <c r="E46" s="15" t="s">
        <v>16</v>
      </c>
      <c r="F46" s="15" t="s">
        <v>16</v>
      </c>
      <c r="G46" s="15" t="s">
        <v>16</v>
      </c>
      <c r="H46" s="16" t="s">
        <v>55</v>
      </c>
      <c r="I46" s="16" t="s">
        <v>16</v>
      </c>
      <c r="J46" s="18">
        <v>156</v>
      </c>
      <c r="K46" s="90"/>
      <c r="L46" s="90"/>
      <c r="M46" s="90"/>
      <c r="N46" s="96"/>
      <c r="O46" s="91"/>
      <c r="P46" s="68">
        <f t="shared" si="8"/>
        <v>0</v>
      </c>
      <c r="Q46" s="17">
        <f t="shared" si="9"/>
        <v>0</v>
      </c>
      <c r="R46" s="67">
        <f t="shared" si="10"/>
        <v>0</v>
      </c>
      <c r="S46" s="19">
        <f t="shared" si="11"/>
        <v>0</v>
      </c>
    </row>
    <row r="47" spans="1:19" s="6" customFormat="1" ht="15">
      <c r="A47" s="14">
        <v>6</v>
      </c>
      <c r="B47" s="21">
        <v>1</v>
      </c>
      <c r="C47" s="21">
        <v>10</v>
      </c>
      <c r="D47" s="21">
        <v>45</v>
      </c>
      <c r="E47" s="15" t="s">
        <v>16</v>
      </c>
      <c r="F47" s="15" t="s">
        <v>16</v>
      </c>
      <c r="G47" s="15" t="s">
        <v>16</v>
      </c>
      <c r="H47" s="16" t="s">
        <v>55</v>
      </c>
      <c r="I47" s="16" t="s">
        <v>16</v>
      </c>
      <c r="J47" s="18">
        <v>696</v>
      </c>
      <c r="K47" s="90"/>
      <c r="L47" s="90"/>
      <c r="M47" s="90"/>
      <c r="N47" s="96"/>
      <c r="O47" s="91"/>
      <c r="P47" s="68">
        <f t="shared" si="8"/>
        <v>0</v>
      </c>
      <c r="Q47" s="17">
        <f t="shared" si="9"/>
        <v>0</v>
      </c>
      <c r="R47" s="67">
        <f t="shared" si="10"/>
        <v>0</v>
      </c>
      <c r="S47" s="19">
        <f t="shared" si="11"/>
        <v>0</v>
      </c>
    </row>
    <row r="48" spans="1:19" s="6" customFormat="1" ht="15">
      <c r="A48" s="14">
        <v>7</v>
      </c>
      <c r="B48" s="21" t="s">
        <v>3</v>
      </c>
      <c r="C48" s="21">
        <v>10</v>
      </c>
      <c r="D48" s="21">
        <v>45</v>
      </c>
      <c r="E48" s="15" t="s">
        <v>16</v>
      </c>
      <c r="F48" s="15" t="s">
        <v>16</v>
      </c>
      <c r="G48" s="15" t="s">
        <v>16</v>
      </c>
      <c r="H48" s="16" t="s">
        <v>55</v>
      </c>
      <c r="I48" s="16" t="s">
        <v>16</v>
      </c>
      <c r="J48" s="18">
        <v>180</v>
      </c>
      <c r="K48" s="90"/>
      <c r="L48" s="90"/>
      <c r="M48" s="90"/>
      <c r="N48" s="96"/>
      <c r="O48" s="91"/>
      <c r="P48" s="68">
        <f t="shared" si="8"/>
        <v>0</v>
      </c>
      <c r="Q48" s="17">
        <f t="shared" si="9"/>
        <v>0</v>
      </c>
      <c r="R48" s="67">
        <f t="shared" si="10"/>
        <v>0</v>
      </c>
      <c r="S48" s="19">
        <f t="shared" si="11"/>
        <v>0</v>
      </c>
    </row>
    <row r="49" spans="1:19" s="6" customFormat="1" ht="15">
      <c r="A49" s="14">
        <v>8</v>
      </c>
      <c r="B49" s="21" t="s">
        <v>3</v>
      </c>
      <c r="C49" s="21">
        <v>1</v>
      </c>
      <c r="D49" s="21">
        <v>150</v>
      </c>
      <c r="E49" s="15" t="s">
        <v>16</v>
      </c>
      <c r="F49" s="15" t="s">
        <v>16</v>
      </c>
      <c r="G49" s="15" t="s">
        <v>16</v>
      </c>
      <c r="H49" s="16" t="s">
        <v>55</v>
      </c>
      <c r="I49" s="16" t="s">
        <v>16</v>
      </c>
      <c r="J49" s="18">
        <v>72</v>
      </c>
      <c r="K49" s="90"/>
      <c r="L49" s="90"/>
      <c r="M49" s="90"/>
      <c r="N49" s="96"/>
      <c r="O49" s="91"/>
      <c r="P49" s="68">
        <f t="shared" si="8"/>
        <v>0</v>
      </c>
      <c r="Q49" s="17">
        <f t="shared" si="9"/>
        <v>0</v>
      </c>
      <c r="R49" s="67">
        <f t="shared" si="10"/>
        <v>0</v>
      </c>
      <c r="S49" s="19">
        <f t="shared" si="11"/>
        <v>0</v>
      </c>
    </row>
    <row r="50" spans="1:19" s="6" customFormat="1" ht="15">
      <c r="A50" s="14">
        <v>9</v>
      </c>
      <c r="B50" s="21" t="s">
        <v>3</v>
      </c>
      <c r="C50" s="21">
        <v>1</v>
      </c>
      <c r="D50" s="21">
        <v>250</v>
      </c>
      <c r="E50" s="15" t="s">
        <v>16</v>
      </c>
      <c r="F50" s="15" t="s">
        <v>16</v>
      </c>
      <c r="G50" s="15" t="s">
        <v>16</v>
      </c>
      <c r="H50" s="16" t="s">
        <v>55</v>
      </c>
      <c r="I50" s="16" t="s">
        <v>16</v>
      </c>
      <c r="J50" s="18">
        <v>72</v>
      </c>
      <c r="K50" s="90"/>
      <c r="L50" s="90"/>
      <c r="M50" s="90"/>
      <c r="N50" s="96"/>
      <c r="O50" s="91"/>
      <c r="P50" s="68">
        <f t="shared" si="8"/>
        <v>0</v>
      </c>
      <c r="Q50" s="17">
        <f t="shared" si="9"/>
        <v>0</v>
      </c>
      <c r="R50" s="67">
        <f t="shared" si="10"/>
        <v>0</v>
      </c>
      <c r="S50" s="19">
        <f t="shared" si="11"/>
        <v>0</v>
      </c>
    </row>
    <row r="51" spans="1:19" s="6" customFormat="1" ht="15">
      <c r="A51" s="14">
        <v>10</v>
      </c>
      <c r="B51" s="21" t="s">
        <v>2</v>
      </c>
      <c r="C51" s="21">
        <v>10</v>
      </c>
      <c r="D51" s="21">
        <v>45</v>
      </c>
      <c r="E51" s="15" t="s">
        <v>16</v>
      </c>
      <c r="F51" s="15" t="s">
        <v>16</v>
      </c>
      <c r="G51" s="15" t="s">
        <v>16</v>
      </c>
      <c r="H51" s="16" t="s">
        <v>55</v>
      </c>
      <c r="I51" s="16" t="s">
        <v>16</v>
      </c>
      <c r="J51" s="18">
        <v>36</v>
      </c>
      <c r="K51" s="90"/>
      <c r="L51" s="90"/>
      <c r="M51" s="90"/>
      <c r="N51" s="96"/>
      <c r="O51" s="91"/>
      <c r="P51" s="68">
        <f t="shared" si="8"/>
        <v>0</v>
      </c>
      <c r="Q51" s="17">
        <f t="shared" si="9"/>
        <v>0</v>
      </c>
      <c r="R51" s="67">
        <f t="shared" si="10"/>
        <v>0</v>
      </c>
      <c r="S51" s="19">
        <f t="shared" si="11"/>
        <v>0</v>
      </c>
    </row>
    <row r="52" spans="1:19" s="5" customFormat="1" ht="15" customHeight="1">
      <c r="A52" s="14">
        <v>11</v>
      </c>
      <c r="B52" s="22">
        <v>1</v>
      </c>
      <c r="C52" s="22">
        <v>1</v>
      </c>
      <c r="D52" s="22">
        <v>150</v>
      </c>
      <c r="E52" s="15" t="s">
        <v>16</v>
      </c>
      <c r="F52" s="15" t="s">
        <v>16</v>
      </c>
      <c r="G52" s="15" t="s">
        <v>16</v>
      </c>
      <c r="H52" s="16" t="s">
        <v>55</v>
      </c>
      <c r="I52" s="16" t="s">
        <v>16</v>
      </c>
      <c r="J52" s="18">
        <v>108</v>
      </c>
      <c r="K52" s="90"/>
      <c r="L52" s="90"/>
      <c r="M52" s="90"/>
      <c r="N52" s="96"/>
      <c r="O52" s="91"/>
      <c r="P52" s="68">
        <f t="shared" si="8"/>
        <v>0</v>
      </c>
      <c r="Q52" s="17">
        <f t="shared" si="9"/>
        <v>0</v>
      </c>
      <c r="R52" s="67">
        <f t="shared" si="10"/>
        <v>0</v>
      </c>
      <c r="S52" s="19">
        <f t="shared" si="11"/>
        <v>0</v>
      </c>
    </row>
    <row r="53" spans="1:19" ht="15">
      <c r="A53" s="14">
        <v>12</v>
      </c>
      <c r="B53" s="31" t="s">
        <v>3</v>
      </c>
      <c r="C53" s="31">
        <v>1</v>
      </c>
      <c r="D53" s="31">
        <v>75</v>
      </c>
      <c r="E53" s="31" t="s">
        <v>44</v>
      </c>
      <c r="F53" s="31">
        <v>24</v>
      </c>
      <c r="G53" s="32">
        <v>0.375</v>
      </c>
      <c r="H53" s="33" t="s">
        <v>45</v>
      </c>
      <c r="I53" s="34">
        <v>1</v>
      </c>
      <c r="J53" s="18">
        <v>1836</v>
      </c>
      <c r="K53" s="95"/>
      <c r="L53" s="93"/>
      <c r="M53" s="93"/>
      <c r="N53" s="96"/>
      <c r="O53" s="91"/>
      <c r="P53" s="68">
        <f t="shared" si="8"/>
        <v>0</v>
      </c>
      <c r="Q53" s="17">
        <f t="shared" si="9"/>
        <v>0</v>
      </c>
      <c r="R53" s="67">
        <f t="shared" si="10"/>
        <v>0</v>
      </c>
      <c r="S53" s="19">
        <f t="shared" si="11"/>
        <v>0</v>
      </c>
    </row>
    <row r="54" spans="1:19" s="2" customFormat="1" ht="15">
      <c r="A54" s="14">
        <v>13</v>
      </c>
      <c r="B54" s="35">
        <v>0</v>
      </c>
      <c r="C54" s="35">
        <v>1</v>
      </c>
      <c r="D54" s="35">
        <v>75</v>
      </c>
      <c r="E54" s="35" t="s">
        <v>44</v>
      </c>
      <c r="F54" s="35">
        <v>24</v>
      </c>
      <c r="G54" s="36">
        <v>0.375</v>
      </c>
      <c r="H54" s="37" t="s">
        <v>46</v>
      </c>
      <c r="I54" s="37">
        <v>1</v>
      </c>
      <c r="J54" s="18">
        <v>504</v>
      </c>
      <c r="K54" s="93"/>
      <c r="L54" s="93"/>
      <c r="M54" s="93"/>
      <c r="N54" s="96"/>
      <c r="O54" s="91"/>
      <c r="P54" s="68">
        <f t="shared" si="8"/>
        <v>0</v>
      </c>
      <c r="Q54" s="17">
        <f t="shared" si="9"/>
        <v>0</v>
      </c>
      <c r="R54" s="67">
        <f t="shared" si="10"/>
        <v>0</v>
      </c>
      <c r="S54" s="19">
        <f t="shared" si="11"/>
        <v>0</v>
      </c>
    </row>
    <row r="55" spans="1:19" s="2" customFormat="1" ht="15">
      <c r="A55" s="85" t="s">
        <v>64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69">
        <f>SUM(R42:R54)</f>
        <v>0</v>
      </c>
      <c r="S55" s="62">
        <f>SUM(S42:S54)</f>
        <v>0</v>
      </c>
    </row>
    <row r="56" spans="1:19" ht="15">
      <c r="A56" s="39"/>
      <c r="B56" s="39"/>
      <c r="C56" s="39"/>
      <c r="D56" s="39"/>
      <c r="E56" s="39"/>
      <c r="F56" s="39"/>
      <c r="G56" s="40"/>
      <c r="H56" s="41"/>
      <c r="I56" s="29"/>
      <c r="J56" s="41"/>
      <c r="K56" s="29"/>
      <c r="L56" s="29"/>
      <c r="M56" s="29"/>
      <c r="N56" s="10"/>
      <c r="O56" s="10"/>
      <c r="P56" s="10"/>
      <c r="Q56" s="41"/>
      <c r="R56" s="10"/>
      <c r="S56" s="41"/>
    </row>
    <row r="57" spans="1:19" ht="18">
      <c r="A57" s="83" t="s">
        <v>27</v>
      </c>
      <c r="B57" s="84" t="s">
        <v>47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42">
      <c r="A58" s="57" t="s">
        <v>7</v>
      </c>
      <c r="B58" s="58" t="s">
        <v>9</v>
      </c>
      <c r="C58" s="58" t="s">
        <v>72</v>
      </c>
      <c r="D58" s="58" t="s">
        <v>53</v>
      </c>
      <c r="E58" s="58" t="s">
        <v>13</v>
      </c>
      <c r="F58" s="58" t="s">
        <v>54</v>
      </c>
      <c r="G58" s="58" t="s">
        <v>10</v>
      </c>
      <c r="H58" s="59" t="s">
        <v>11</v>
      </c>
      <c r="I58" s="59" t="s">
        <v>12</v>
      </c>
      <c r="J58" s="60" t="s">
        <v>15</v>
      </c>
      <c r="K58" s="59" t="s">
        <v>56</v>
      </c>
      <c r="L58" s="59" t="s">
        <v>61</v>
      </c>
      <c r="M58" s="59" t="s">
        <v>8</v>
      </c>
      <c r="N58" s="59" t="s">
        <v>57</v>
      </c>
      <c r="O58" s="59" t="s">
        <v>58</v>
      </c>
      <c r="P58" s="59" t="s">
        <v>62</v>
      </c>
      <c r="Q58" s="61" t="s">
        <v>63</v>
      </c>
      <c r="R58" s="61" t="s">
        <v>59</v>
      </c>
      <c r="S58" s="61" t="s">
        <v>60</v>
      </c>
    </row>
    <row r="59" spans="1:19" ht="15">
      <c r="A59" s="35">
        <v>1</v>
      </c>
      <c r="B59" s="35" t="s">
        <v>2</v>
      </c>
      <c r="C59" s="35">
        <v>1</v>
      </c>
      <c r="D59" s="35">
        <v>70</v>
      </c>
      <c r="E59" s="35" t="s">
        <v>38</v>
      </c>
      <c r="F59" s="35">
        <v>26</v>
      </c>
      <c r="G59" s="63" t="s">
        <v>37</v>
      </c>
      <c r="H59" s="37" t="s">
        <v>22</v>
      </c>
      <c r="I59" s="37">
        <v>1</v>
      </c>
      <c r="J59" s="18">
        <v>36</v>
      </c>
      <c r="K59" s="93"/>
      <c r="L59" s="93"/>
      <c r="M59" s="93"/>
      <c r="N59" s="96"/>
      <c r="O59" s="91"/>
      <c r="P59" s="68">
        <f>N59*O59</f>
        <v>0</v>
      </c>
      <c r="Q59" s="51">
        <f>N59+P59</f>
        <v>0</v>
      </c>
      <c r="R59" s="67">
        <f>N59*J59</f>
        <v>0</v>
      </c>
      <c r="S59" s="51">
        <f>Q59*J59</f>
        <v>0</v>
      </c>
    </row>
    <row r="60" spans="1:19" ht="15">
      <c r="A60" s="35">
        <v>2</v>
      </c>
      <c r="B60" s="35" t="s">
        <v>4</v>
      </c>
      <c r="C60" s="35">
        <v>1</v>
      </c>
      <c r="D60" s="35">
        <v>70</v>
      </c>
      <c r="E60" s="35" t="s">
        <v>14</v>
      </c>
      <c r="F60" s="35">
        <v>24</v>
      </c>
      <c r="G60" s="38" t="s">
        <v>33</v>
      </c>
      <c r="H60" s="37" t="s">
        <v>48</v>
      </c>
      <c r="I60" s="37">
        <v>1</v>
      </c>
      <c r="J60" s="18">
        <v>36</v>
      </c>
      <c r="K60" s="93"/>
      <c r="L60" s="93"/>
      <c r="M60" s="93"/>
      <c r="N60" s="96"/>
      <c r="O60" s="91"/>
      <c r="P60" s="68">
        <f>N60*O60</f>
        <v>0</v>
      </c>
      <c r="Q60" s="17">
        <f>N60+P60</f>
        <v>0</v>
      </c>
      <c r="R60" s="67">
        <f>N60*J60</f>
        <v>0</v>
      </c>
      <c r="S60" s="19">
        <f>Q60*J60</f>
        <v>0</v>
      </c>
    </row>
    <row r="61" spans="1:19" ht="15">
      <c r="A61" s="35">
        <v>3</v>
      </c>
      <c r="B61" s="35" t="s">
        <v>4</v>
      </c>
      <c r="C61" s="35">
        <v>1</v>
      </c>
      <c r="D61" s="35">
        <v>70</v>
      </c>
      <c r="E61" s="35" t="s">
        <v>14</v>
      </c>
      <c r="F61" s="35">
        <v>19</v>
      </c>
      <c r="G61" s="38" t="s">
        <v>33</v>
      </c>
      <c r="H61" s="37" t="s">
        <v>48</v>
      </c>
      <c r="I61" s="37">
        <v>1</v>
      </c>
      <c r="J61" s="18">
        <v>180</v>
      </c>
      <c r="K61" s="93"/>
      <c r="L61" s="93"/>
      <c r="M61" s="93"/>
      <c r="N61" s="96"/>
      <c r="O61" s="91"/>
      <c r="P61" s="68">
        <f>N61*O61</f>
        <v>0</v>
      </c>
      <c r="Q61" s="17">
        <f>N61+P61</f>
        <v>0</v>
      </c>
      <c r="R61" s="67">
        <f>N61*J61</f>
        <v>0</v>
      </c>
      <c r="S61" s="19">
        <f>Q61*J61</f>
        <v>0</v>
      </c>
    </row>
    <row r="62" spans="1:19" ht="15">
      <c r="A62" s="85" t="s">
        <v>64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69">
        <f>SUM(R59:R61)</f>
        <v>0</v>
      </c>
      <c r="S62" s="62">
        <f>SUM(S59:S61)</f>
        <v>0</v>
      </c>
    </row>
    <row r="63" spans="1:19" ht="15">
      <c r="A63" s="48"/>
      <c r="B63" s="48"/>
      <c r="C63" s="11"/>
      <c r="D63" s="48"/>
      <c r="E63" s="11"/>
      <c r="F63" s="11"/>
      <c r="G63" s="12"/>
      <c r="H63" s="42"/>
      <c r="I63" s="44"/>
      <c r="J63" s="47"/>
      <c r="K63" s="43"/>
      <c r="L63" s="43"/>
      <c r="M63" s="45"/>
      <c r="N63" s="10"/>
      <c r="O63" s="10"/>
      <c r="P63" s="10"/>
      <c r="Q63" s="46"/>
      <c r="R63" s="10"/>
      <c r="S63" s="46"/>
    </row>
    <row r="64" spans="1:19" ht="18">
      <c r="A64" s="82" t="s">
        <v>65</v>
      </c>
      <c r="B64" s="79"/>
      <c r="C64" s="79"/>
      <c r="D64" s="79" t="s">
        <v>29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1:19" ht="42">
      <c r="A65" s="57" t="s">
        <v>7</v>
      </c>
      <c r="B65" s="58" t="s">
        <v>9</v>
      </c>
      <c r="C65" s="58" t="s">
        <v>72</v>
      </c>
      <c r="D65" s="58" t="s">
        <v>53</v>
      </c>
      <c r="E65" s="58" t="s">
        <v>13</v>
      </c>
      <c r="F65" s="58" t="s">
        <v>54</v>
      </c>
      <c r="G65" s="58" t="s">
        <v>10</v>
      </c>
      <c r="H65" s="59" t="s">
        <v>11</v>
      </c>
      <c r="I65" s="59" t="s">
        <v>12</v>
      </c>
      <c r="J65" s="60" t="s">
        <v>15</v>
      </c>
      <c r="K65" s="59" t="s">
        <v>56</v>
      </c>
      <c r="L65" s="59" t="s">
        <v>61</v>
      </c>
      <c r="M65" s="59" t="s">
        <v>8</v>
      </c>
      <c r="N65" s="59" t="s">
        <v>57</v>
      </c>
      <c r="O65" s="59" t="s">
        <v>58</v>
      </c>
      <c r="P65" s="59" t="s">
        <v>62</v>
      </c>
      <c r="Q65" s="61" t="s">
        <v>63</v>
      </c>
      <c r="R65" s="61" t="s">
        <v>59</v>
      </c>
      <c r="S65" s="61" t="s">
        <v>60</v>
      </c>
    </row>
    <row r="66" spans="1:19" ht="15">
      <c r="A66" s="14">
        <v>1</v>
      </c>
      <c r="B66" s="15">
        <v>0</v>
      </c>
      <c r="C66" s="15">
        <v>1</v>
      </c>
      <c r="D66" s="15">
        <v>90</v>
      </c>
      <c r="E66" s="15" t="s">
        <v>21</v>
      </c>
      <c r="F66" s="15">
        <v>37</v>
      </c>
      <c r="G66" s="15" t="s">
        <v>23</v>
      </c>
      <c r="H66" s="16" t="s">
        <v>22</v>
      </c>
      <c r="I66" s="16">
        <v>1</v>
      </c>
      <c r="J66" s="18">
        <v>36</v>
      </c>
      <c r="K66" s="90"/>
      <c r="L66" s="90"/>
      <c r="M66" s="90"/>
      <c r="N66" s="96"/>
      <c r="O66" s="91"/>
      <c r="P66" s="68">
        <f>N66*O66</f>
        <v>0</v>
      </c>
      <c r="Q66" s="30">
        <f>N66+P66</f>
        <v>0</v>
      </c>
      <c r="R66" s="67">
        <f>N66*J66</f>
        <v>0</v>
      </c>
      <c r="S66" s="19">
        <f>Q66*J66</f>
        <v>0</v>
      </c>
    </row>
    <row r="67" spans="1:19" ht="15">
      <c r="A67" s="14">
        <v>2</v>
      </c>
      <c r="B67" s="21" t="s">
        <v>3</v>
      </c>
      <c r="C67" s="21">
        <v>1</v>
      </c>
      <c r="D67" s="21">
        <v>70</v>
      </c>
      <c r="E67" s="21" t="s">
        <v>21</v>
      </c>
      <c r="F67" s="21">
        <v>30</v>
      </c>
      <c r="G67" s="15" t="s">
        <v>23</v>
      </c>
      <c r="H67" s="16" t="s">
        <v>22</v>
      </c>
      <c r="I67" s="22">
        <v>1</v>
      </c>
      <c r="J67" s="18">
        <v>36</v>
      </c>
      <c r="K67" s="90"/>
      <c r="L67" s="90"/>
      <c r="M67" s="90"/>
      <c r="N67" s="96"/>
      <c r="O67" s="91"/>
      <c r="P67" s="68">
        <f aca="true" t="shared" si="12" ref="P67:P81">N67*O67</f>
        <v>0</v>
      </c>
      <c r="Q67" s="17">
        <f aca="true" t="shared" si="13" ref="Q67:Q81">N67+P67</f>
        <v>0</v>
      </c>
      <c r="R67" s="67">
        <f aca="true" t="shared" si="14" ref="R67:R81">N67*J67</f>
        <v>0</v>
      </c>
      <c r="S67" s="19">
        <f aca="true" t="shared" si="15" ref="S67:S81">Q67*J67</f>
        <v>0</v>
      </c>
    </row>
    <row r="68" spans="1:19" ht="15">
      <c r="A68" s="14">
        <v>3</v>
      </c>
      <c r="B68" s="15" t="s">
        <v>2</v>
      </c>
      <c r="C68" s="15">
        <v>1</v>
      </c>
      <c r="D68" s="15">
        <v>70</v>
      </c>
      <c r="E68" s="15" t="s">
        <v>21</v>
      </c>
      <c r="F68" s="15">
        <v>30</v>
      </c>
      <c r="G68" s="15" t="s">
        <v>23</v>
      </c>
      <c r="H68" s="16" t="s">
        <v>22</v>
      </c>
      <c r="I68" s="16">
        <v>1</v>
      </c>
      <c r="J68" s="18">
        <v>180</v>
      </c>
      <c r="K68" s="90"/>
      <c r="L68" s="90"/>
      <c r="M68" s="90"/>
      <c r="N68" s="96"/>
      <c r="O68" s="91"/>
      <c r="P68" s="68">
        <f t="shared" si="12"/>
        <v>0</v>
      </c>
      <c r="Q68" s="17">
        <f t="shared" si="13"/>
        <v>0</v>
      </c>
      <c r="R68" s="67">
        <f t="shared" si="14"/>
        <v>0</v>
      </c>
      <c r="S68" s="19">
        <f t="shared" si="15"/>
        <v>0</v>
      </c>
    </row>
    <row r="69" spans="1:19" ht="21">
      <c r="A69" s="14">
        <v>4</v>
      </c>
      <c r="B69" s="15">
        <v>0</v>
      </c>
      <c r="C69" s="15">
        <v>1</v>
      </c>
      <c r="D69" s="15">
        <v>150</v>
      </c>
      <c r="E69" s="15" t="s">
        <v>25</v>
      </c>
      <c r="F69" s="15">
        <v>40</v>
      </c>
      <c r="G69" s="15" t="s">
        <v>23</v>
      </c>
      <c r="H69" s="77" t="s">
        <v>70</v>
      </c>
      <c r="I69" s="16">
        <v>1</v>
      </c>
      <c r="J69" s="18">
        <v>72</v>
      </c>
      <c r="K69" s="90"/>
      <c r="L69" s="90"/>
      <c r="M69" s="90"/>
      <c r="N69" s="96"/>
      <c r="O69" s="91"/>
      <c r="P69" s="68">
        <f t="shared" si="12"/>
        <v>0</v>
      </c>
      <c r="Q69" s="17">
        <f t="shared" si="13"/>
        <v>0</v>
      </c>
      <c r="R69" s="67">
        <f t="shared" si="14"/>
        <v>0</v>
      </c>
      <c r="S69" s="19">
        <f t="shared" si="15"/>
        <v>0</v>
      </c>
    </row>
    <row r="70" spans="1:19" ht="15">
      <c r="A70" s="14">
        <v>5</v>
      </c>
      <c r="B70" s="15">
        <v>1</v>
      </c>
      <c r="C70" s="15">
        <v>1</v>
      </c>
      <c r="D70" s="15">
        <v>150</v>
      </c>
      <c r="E70" s="15" t="s">
        <v>26</v>
      </c>
      <c r="F70" s="15">
        <v>48</v>
      </c>
      <c r="G70" s="15" t="s">
        <v>23</v>
      </c>
      <c r="H70" s="16" t="s">
        <v>22</v>
      </c>
      <c r="I70" s="16">
        <v>1</v>
      </c>
      <c r="J70" s="18">
        <v>168</v>
      </c>
      <c r="K70" s="90"/>
      <c r="L70" s="90"/>
      <c r="M70" s="90"/>
      <c r="N70" s="96"/>
      <c r="O70" s="91"/>
      <c r="P70" s="68">
        <f t="shared" si="12"/>
        <v>0</v>
      </c>
      <c r="Q70" s="17">
        <f t="shared" si="13"/>
        <v>0</v>
      </c>
      <c r="R70" s="67">
        <f t="shared" si="14"/>
        <v>0</v>
      </c>
      <c r="S70" s="19">
        <f t="shared" si="15"/>
        <v>0</v>
      </c>
    </row>
    <row r="71" spans="1:19" ht="15">
      <c r="A71" s="14">
        <v>6</v>
      </c>
      <c r="B71" s="15">
        <v>1</v>
      </c>
      <c r="C71" s="15">
        <v>1</v>
      </c>
      <c r="D71" s="15">
        <v>150</v>
      </c>
      <c r="E71" s="15" t="s">
        <v>26</v>
      </c>
      <c r="F71" s="15">
        <v>65</v>
      </c>
      <c r="G71" s="15" t="s">
        <v>23</v>
      </c>
      <c r="H71" s="16" t="s">
        <v>22</v>
      </c>
      <c r="I71" s="16">
        <v>1</v>
      </c>
      <c r="J71" s="18">
        <v>240</v>
      </c>
      <c r="K71" s="90"/>
      <c r="L71" s="90"/>
      <c r="M71" s="90"/>
      <c r="N71" s="96"/>
      <c r="O71" s="91"/>
      <c r="P71" s="68">
        <f t="shared" si="12"/>
        <v>0</v>
      </c>
      <c r="Q71" s="17">
        <f t="shared" si="13"/>
        <v>0</v>
      </c>
      <c r="R71" s="67">
        <f t="shared" si="14"/>
        <v>0</v>
      </c>
      <c r="S71" s="19">
        <f t="shared" si="15"/>
        <v>0</v>
      </c>
    </row>
    <row r="72" spans="1:19" ht="15">
      <c r="A72" s="14">
        <v>7</v>
      </c>
      <c r="B72" s="15">
        <v>0</v>
      </c>
      <c r="C72" s="15">
        <v>1</v>
      </c>
      <c r="D72" s="15">
        <v>150</v>
      </c>
      <c r="E72" s="15" t="s">
        <v>26</v>
      </c>
      <c r="F72" s="15">
        <v>48</v>
      </c>
      <c r="G72" s="15" t="s">
        <v>23</v>
      </c>
      <c r="H72" s="16" t="s">
        <v>22</v>
      </c>
      <c r="I72" s="16">
        <v>1</v>
      </c>
      <c r="J72" s="18">
        <v>264</v>
      </c>
      <c r="K72" s="90"/>
      <c r="L72" s="90"/>
      <c r="M72" s="90"/>
      <c r="N72" s="96"/>
      <c r="O72" s="91"/>
      <c r="P72" s="68">
        <f t="shared" si="12"/>
        <v>0</v>
      </c>
      <c r="Q72" s="17">
        <f t="shared" si="13"/>
        <v>0</v>
      </c>
      <c r="R72" s="67">
        <f t="shared" si="14"/>
        <v>0</v>
      </c>
      <c r="S72" s="19">
        <f t="shared" si="15"/>
        <v>0</v>
      </c>
    </row>
    <row r="73" spans="1:19" ht="15">
      <c r="A73" s="14">
        <v>8</v>
      </c>
      <c r="B73" s="15">
        <v>0</v>
      </c>
      <c r="C73" s="15">
        <v>1</v>
      </c>
      <c r="D73" s="15">
        <v>150</v>
      </c>
      <c r="E73" s="15" t="s">
        <v>26</v>
      </c>
      <c r="F73" s="15">
        <v>65</v>
      </c>
      <c r="G73" s="15" t="s">
        <v>23</v>
      </c>
      <c r="H73" s="16" t="s">
        <v>22</v>
      </c>
      <c r="I73" s="16">
        <v>1</v>
      </c>
      <c r="J73" s="18">
        <v>96</v>
      </c>
      <c r="K73" s="90"/>
      <c r="L73" s="90"/>
      <c r="M73" s="90"/>
      <c r="N73" s="96"/>
      <c r="O73" s="91"/>
      <c r="P73" s="68">
        <f t="shared" si="12"/>
        <v>0</v>
      </c>
      <c r="Q73" s="17">
        <f t="shared" si="13"/>
        <v>0</v>
      </c>
      <c r="R73" s="67">
        <f t="shared" si="14"/>
        <v>0</v>
      </c>
      <c r="S73" s="19">
        <f t="shared" si="15"/>
        <v>0</v>
      </c>
    </row>
    <row r="74" spans="1:19" ht="15">
      <c r="A74" s="14">
        <v>9</v>
      </c>
      <c r="B74" s="15" t="s">
        <v>4</v>
      </c>
      <c r="C74" s="15">
        <v>1</v>
      </c>
      <c r="D74" s="15">
        <v>70</v>
      </c>
      <c r="E74" s="15" t="s">
        <v>21</v>
      </c>
      <c r="F74" s="15">
        <v>17</v>
      </c>
      <c r="G74" s="15" t="s">
        <v>23</v>
      </c>
      <c r="H74" s="16" t="s">
        <v>22</v>
      </c>
      <c r="I74" s="16">
        <v>1</v>
      </c>
      <c r="J74" s="18">
        <v>144</v>
      </c>
      <c r="K74" s="90"/>
      <c r="L74" s="90"/>
      <c r="M74" s="90"/>
      <c r="N74" s="96"/>
      <c r="O74" s="91"/>
      <c r="P74" s="68">
        <f t="shared" si="12"/>
        <v>0</v>
      </c>
      <c r="Q74" s="17">
        <f t="shared" si="13"/>
        <v>0</v>
      </c>
      <c r="R74" s="67">
        <f t="shared" si="14"/>
        <v>0</v>
      </c>
      <c r="S74" s="19">
        <f t="shared" si="15"/>
        <v>0</v>
      </c>
    </row>
    <row r="75" spans="1:19" ht="15">
      <c r="A75" s="14">
        <v>10</v>
      </c>
      <c r="B75" s="15" t="s">
        <v>4</v>
      </c>
      <c r="C75" s="15">
        <v>1</v>
      </c>
      <c r="D75" s="15">
        <v>70</v>
      </c>
      <c r="E75" s="15" t="s">
        <v>21</v>
      </c>
      <c r="F75" s="15">
        <v>26</v>
      </c>
      <c r="G75" s="15" t="s">
        <v>23</v>
      </c>
      <c r="H75" s="16" t="s">
        <v>22</v>
      </c>
      <c r="I75" s="16">
        <v>1</v>
      </c>
      <c r="J75" s="18">
        <f>72+108</f>
        <v>180</v>
      </c>
      <c r="K75" s="90"/>
      <c r="L75" s="90"/>
      <c r="M75" s="90"/>
      <c r="N75" s="96"/>
      <c r="O75" s="91"/>
      <c r="P75" s="68">
        <f t="shared" si="12"/>
        <v>0</v>
      </c>
      <c r="Q75" s="17">
        <f t="shared" si="13"/>
        <v>0</v>
      </c>
      <c r="R75" s="67">
        <f t="shared" si="14"/>
        <v>0</v>
      </c>
      <c r="S75" s="19">
        <f t="shared" si="15"/>
        <v>0</v>
      </c>
    </row>
    <row r="76" spans="1:19" ht="15">
      <c r="A76" s="14">
        <v>11</v>
      </c>
      <c r="B76" s="15" t="s">
        <v>2</v>
      </c>
      <c r="C76" s="15">
        <v>1</v>
      </c>
      <c r="D76" s="15">
        <v>70</v>
      </c>
      <c r="E76" s="15" t="s">
        <v>21</v>
      </c>
      <c r="F76" s="15">
        <v>37</v>
      </c>
      <c r="G76" s="15" t="s">
        <v>23</v>
      </c>
      <c r="H76" s="16" t="s">
        <v>22</v>
      </c>
      <c r="I76" s="16">
        <v>1</v>
      </c>
      <c r="J76" s="18">
        <v>36</v>
      </c>
      <c r="K76" s="90"/>
      <c r="L76" s="90"/>
      <c r="M76" s="90"/>
      <c r="N76" s="96"/>
      <c r="O76" s="91"/>
      <c r="P76" s="68">
        <f t="shared" si="12"/>
        <v>0</v>
      </c>
      <c r="Q76" s="17">
        <f t="shared" si="13"/>
        <v>0</v>
      </c>
      <c r="R76" s="67">
        <f t="shared" si="14"/>
        <v>0</v>
      </c>
      <c r="S76" s="19">
        <f t="shared" si="15"/>
        <v>0</v>
      </c>
    </row>
    <row r="77" spans="1:19" ht="15">
      <c r="A77" s="14">
        <v>12</v>
      </c>
      <c r="B77" s="15">
        <v>1</v>
      </c>
      <c r="C77" s="15">
        <v>1</v>
      </c>
      <c r="D77" s="15">
        <v>90</v>
      </c>
      <c r="E77" s="15" t="s">
        <v>17</v>
      </c>
      <c r="F77" s="15">
        <v>37</v>
      </c>
      <c r="G77" s="15" t="s">
        <v>23</v>
      </c>
      <c r="H77" s="16" t="s">
        <v>22</v>
      </c>
      <c r="I77" s="16">
        <v>1</v>
      </c>
      <c r="J77" s="18">
        <v>72</v>
      </c>
      <c r="K77" s="90"/>
      <c r="L77" s="90"/>
      <c r="M77" s="90"/>
      <c r="N77" s="96"/>
      <c r="O77" s="91"/>
      <c r="P77" s="68">
        <f t="shared" si="12"/>
        <v>0</v>
      </c>
      <c r="Q77" s="17">
        <f t="shared" si="13"/>
        <v>0</v>
      </c>
      <c r="R77" s="67">
        <f t="shared" si="14"/>
        <v>0</v>
      </c>
      <c r="S77" s="19">
        <f t="shared" si="15"/>
        <v>0</v>
      </c>
    </row>
    <row r="78" spans="1:19" ht="15">
      <c r="A78" s="14">
        <v>13</v>
      </c>
      <c r="B78" s="15" t="s">
        <v>5</v>
      </c>
      <c r="C78" s="15">
        <v>1</v>
      </c>
      <c r="D78" s="15">
        <v>70</v>
      </c>
      <c r="E78" s="15" t="s">
        <v>40</v>
      </c>
      <c r="F78" s="15">
        <v>10</v>
      </c>
      <c r="G78" s="15" t="s">
        <v>23</v>
      </c>
      <c r="H78" s="16" t="s">
        <v>22</v>
      </c>
      <c r="I78" s="16">
        <v>1</v>
      </c>
      <c r="J78" s="18">
        <v>36</v>
      </c>
      <c r="K78" s="90"/>
      <c r="L78" s="90"/>
      <c r="M78" s="90"/>
      <c r="N78" s="96"/>
      <c r="O78" s="91"/>
      <c r="P78" s="68">
        <f t="shared" si="12"/>
        <v>0</v>
      </c>
      <c r="Q78" s="17">
        <f t="shared" si="13"/>
        <v>0</v>
      </c>
      <c r="R78" s="67">
        <f t="shared" si="14"/>
        <v>0</v>
      </c>
      <c r="S78" s="19">
        <f t="shared" si="15"/>
        <v>0</v>
      </c>
    </row>
    <row r="79" spans="1:19" ht="15">
      <c r="A79" s="14">
        <v>14</v>
      </c>
      <c r="B79" s="21" t="s">
        <v>2</v>
      </c>
      <c r="C79" s="15">
        <v>1</v>
      </c>
      <c r="D79" s="21">
        <v>70</v>
      </c>
      <c r="E79" s="21" t="s">
        <v>21</v>
      </c>
      <c r="F79" s="21">
        <v>22</v>
      </c>
      <c r="G79" s="15" t="s">
        <v>23</v>
      </c>
      <c r="H79" s="16" t="s">
        <v>22</v>
      </c>
      <c r="I79" s="16">
        <v>1</v>
      </c>
      <c r="J79" s="18">
        <v>108</v>
      </c>
      <c r="K79" s="90"/>
      <c r="L79" s="90"/>
      <c r="M79" s="90"/>
      <c r="N79" s="96"/>
      <c r="O79" s="91"/>
      <c r="P79" s="68">
        <f t="shared" si="12"/>
        <v>0</v>
      </c>
      <c r="Q79" s="17">
        <f t="shared" si="13"/>
        <v>0</v>
      </c>
      <c r="R79" s="67">
        <f t="shared" si="14"/>
        <v>0</v>
      </c>
      <c r="S79" s="19">
        <f t="shared" si="15"/>
        <v>0</v>
      </c>
    </row>
    <row r="80" spans="1:19" ht="15">
      <c r="A80" s="14">
        <v>15</v>
      </c>
      <c r="B80" s="21" t="s">
        <v>2</v>
      </c>
      <c r="C80" s="15">
        <v>1</v>
      </c>
      <c r="D80" s="21">
        <v>70</v>
      </c>
      <c r="E80" s="21" t="s">
        <v>21</v>
      </c>
      <c r="F80" s="21">
        <v>26</v>
      </c>
      <c r="G80" s="15" t="s">
        <v>23</v>
      </c>
      <c r="H80" s="16" t="s">
        <v>22</v>
      </c>
      <c r="I80" s="16">
        <v>1</v>
      </c>
      <c r="J80" s="18">
        <v>72</v>
      </c>
      <c r="K80" s="90"/>
      <c r="L80" s="90"/>
      <c r="M80" s="90"/>
      <c r="N80" s="96"/>
      <c r="O80" s="91"/>
      <c r="P80" s="68">
        <f t="shared" si="12"/>
        <v>0</v>
      </c>
      <c r="Q80" s="17">
        <f t="shared" si="13"/>
        <v>0</v>
      </c>
      <c r="R80" s="67">
        <f t="shared" si="14"/>
        <v>0</v>
      </c>
      <c r="S80" s="19">
        <f t="shared" si="15"/>
        <v>0</v>
      </c>
    </row>
    <row r="81" spans="1:19" ht="15">
      <c r="A81" s="14">
        <v>16</v>
      </c>
      <c r="B81" s="21" t="s">
        <v>4</v>
      </c>
      <c r="C81" s="15">
        <v>1</v>
      </c>
      <c r="D81" s="21">
        <v>70</v>
      </c>
      <c r="E81" s="21" t="s">
        <v>21</v>
      </c>
      <c r="F81" s="21">
        <v>30</v>
      </c>
      <c r="G81" s="15" t="s">
        <v>23</v>
      </c>
      <c r="H81" s="16" t="s">
        <v>22</v>
      </c>
      <c r="I81" s="16">
        <v>1</v>
      </c>
      <c r="J81" s="18">
        <v>144</v>
      </c>
      <c r="K81" s="90"/>
      <c r="L81" s="90"/>
      <c r="M81" s="90"/>
      <c r="N81" s="96"/>
      <c r="O81" s="91"/>
      <c r="P81" s="68">
        <f t="shared" si="12"/>
        <v>0</v>
      </c>
      <c r="Q81" s="17">
        <f t="shared" si="13"/>
        <v>0</v>
      </c>
      <c r="R81" s="67">
        <f t="shared" si="14"/>
        <v>0</v>
      </c>
      <c r="S81" s="19">
        <f t="shared" si="15"/>
        <v>0</v>
      </c>
    </row>
    <row r="82" spans="1:19" ht="15">
      <c r="A82" s="85" t="s">
        <v>64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69">
        <f>SUM(R66:R81)</f>
        <v>0</v>
      </c>
      <c r="S82" s="65">
        <f>SUM(S66:S81)</f>
        <v>0</v>
      </c>
    </row>
    <row r="83" spans="1:19" ht="15">
      <c r="A83" s="25"/>
      <c r="B83" s="25"/>
      <c r="C83" s="25"/>
      <c r="D83" s="25"/>
      <c r="E83" s="25"/>
      <c r="F83" s="25"/>
      <c r="G83" s="24"/>
      <c r="H83" s="23"/>
      <c r="I83" s="20"/>
      <c r="J83" s="23"/>
      <c r="K83" s="20"/>
      <c r="L83" s="20"/>
      <c r="M83" s="20"/>
      <c r="N83" s="10"/>
      <c r="O83" s="10"/>
      <c r="P83" s="10"/>
      <c r="Q83" s="23"/>
      <c r="R83" s="10"/>
      <c r="S83" s="23"/>
    </row>
    <row r="84" spans="1:19" ht="18">
      <c r="A84" s="83" t="s">
        <v>66</v>
      </c>
      <c r="B84" s="84"/>
      <c r="C84" s="84"/>
      <c r="D84" s="84" t="s">
        <v>28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</row>
    <row r="85" spans="1:19" ht="42">
      <c r="A85" s="57" t="s">
        <v>7</v>
      </c>
      <c r="B85" s="58" t="s">
        <v>9</v>
      </c>
      <c r="C85" s="58" t="s">
        <v>72</v>
      </c>
      <c r="D85" s="58" t="s">
        <v>53</v>
      </c>
      <c r="E85" s="58" t="s">
        <v>13</v>
      </c>
      <c r="F85" s="58" t="s">
        <v>54</v>
      </c>
      <c r="G85" s="58" t="s">
        <v>10</v>
      </c>
      <c r="H85" s="59" t="s">
        <v>11</v>
      </c>
      <c r="I85" s="59" t="s">
        <v>12</v>
      </c>
      <c r="J85" s="60" t="s">
        <v>15</v>
      </c>
      <c r="K85" s="59" t="s">
        <v>56</v>
      </c>
      <c r="L85" s="59" t="s">
        <v>61</v>
      </c>
      <c r="M85" s="59" t="s">
        <v>8</v>
      </c>
      <c r="N85" s="59" t="s">
        <v>57</v>
      </c>
      <c r="O85" s="59" t="s">
        <v>58</v>
      </c>
      <c r="P85" s="59" t="s">
        <v>62</v>
      </c>
      <c r="Q85" s="61" t="s">
        <v>63</v>
      </c>
      <c r="R85" s="61" t="s">
        <v>59</v>
      </c>
      <c r="S85" s="61" t="s">
        <v>60</v>
      </c>
    </row>
    <row r="86" spans="1:19" ht="24" customHeight="1">
      <c r="A86" s="14">
        <v>1</v>
      </c>
      <c r="B86" s="21">
        <v>1</v>
      </c>
      <c r="C86" s="21">
        <v>1</v>
      </c>
      <c r="D86" s="21">
        <v>90</v>
      </c>
      <c r="E86" s="21" t="s">
        <v>17</v>
      </c>
      <c r="F86" s="21">
        <v>37</v>
      </c>
      <c r="G86" s="15" t="s">
        <v>23</v>
      </c>
      <c r="H86" s="77" t="s">
        <v>30</v>
      </c>
      <c r="I86" s="22">
        <v>1</v>
      </c>
      <c r="J86" s="18">
        <v>36</v>
      </c>
      <c r="K86" s="90"/>
      <c r="L86" s="90"/>
      <c r="M86" s="90"/>
      <c r="N86" s="96"/>
      <c r="O86" s="91"/>
      <c r="P86" s="68">
        <f>N86*O86</f>
        <v>0</v>
      </c>
      <c r="Q86" s="51">
        <f>N86+P86</f>
        <v>0</v>
      </c>
      <c r="R86" s="67">
        <f>N86*J86</f>
        <v>0</v>
      </c>
      <c r="S86" s="19">
        <f>Q86*J86</f>
        <v>0</v>
      </c>
    </row>
    <row r="87" spans="1:19" ht="15">
      <c r="A87" s="14">
        <v>2</v>
      </c>
      <c r="B87" s="21">
        <v>1</v>
      </c>
      <c r="C87" s="21">
        <v>1</v>
      </c>
      <c r="D87" s="21">
        <v>90</v>
      </c>
      <c r="E87" s="21" t="s">
        <v>21</v>
      </c>
      <c r="F87" s="21">
        <v>48</v>
      </c>
      <c r="G87" s="15" t="s">
        <v>23</v>
      </c>
      <c r="H87" s="77" t="s">
        <v>22</v>
      </c>
      <c r="I87" s="22">
        <v>1</v>
      </c>
      <c r="J87" s="18">
        <v>504</v>
      </c>
      <c r="K87" s="90"/>
      <c r="L87" s="90"/>
      <c r="M87" s="90"/>
      <c r="N87" s="96"/>
      <c r="O87" s="91"/>
      <c r="P87" s="68">
        <f aca="true" t="shared" si="16" ref="P87:P104">N87*O87</f>
        <v>0</v>
      </c>
      <c r="Q87" s="17">
        <f aca="true" t="shared" si="17" ref="Q87:Q104">N87+P87</f>
        <v>0</v>
      </c>
      <c r="R87" s="67">
        <f aca="true" t="shared" si="18" ref="R87:R104">N87*J87</f>
        <v>0</v>
      </c>
      <c r="S87" s="19">
        <f aca="true" t="shared" si="19" ref="S87:S104">Q87*J87</f>
        <v>0</v>
      </c>
    </row>
    <row r="88" spans="1:19" ht="21">
      <c r="A88" s="14">
        <v>3</v>
      </c>
      <c r="B88" s="15">
        <v>1</v>
      </c>
      <c r="C88" s="15">
        <v>1</v>
      </c>
      <c r="D88" s="15">
        <v>70</v>
      </c>
      <c r="E88" s="15" t="s">
        <v>31</v>
      </c>
      <c r="F88" s="15">
        <v>40</v>
      </c>
      <c r="G88" s="15" t="s">
        <v>32</v>
      </c>
      <c r="H88" s="77" t="s">
        <v>34</v>
      </c>
      <c r="I88" s="16">
        <v>1</v>
      </c>
      <c r="J88" s="18">
        <v>432</v>
      </c>
      <c r="K88" s="90"/>
      <c r="L88" s="90"/>
      <c r="M88" s="90"/>
      <c r="N88" s="96"/>
      <c r="O88" s="91"/>
      <c r="P88" s="68">
        <f t="shared" si="16"/>
        <v>0</v>
      </c>
      <c r="Q88" s="17">
        <f t="shared" si="17"/>
        <v>0</v>
      </c>
      <c r="R88" s="67">
        <f t="shared" si="18"/>
        <v>0</v>
      </c>
      <c r="S88" s="19">
        <f t="shared" si="19"/>
        <v>0</v>
      </c>
    </row>
    <row r="89" spans="1:19" ht="22.5" customHeight="1">
      <c r="A89" s="14">
        <v>4</v>
      </c>
      <c r="B89" s="21">
        <v>1</v>
      </c>
      <c r="C89" s="21">
        <v>1</v>
      </c>
      <c r="D89" s="21">
        <v>150</v>
      </c>
      <c r="E89" s="21" t="s">
        <v>25</v>
      </c>
      <c r="F89" s="21">
        <v>40</v>
      </c>
      <c r="G89" s="21" t="s">
        <v>23</v>
      </c>
      <c r="H89" s="77" t="s">
        <v>30</v>
      </c>
      <c r="I89" s="22">
        <v>1</v>
      </c>
      <c r="J89" s="18">
        <v>72</v>
      </c>
      <c r="K89" s="90"/>
      <c r="L89" s="90"/>
      <c r="M89" s="90"/>
      <c r="N89" s="96"/>
      <c r="O89" s="91"/>
      <c r="P89" s="68">
        <f t="shared" si="16"/>
        <v>0</v>
      </c>
      <c r="Q89" s="17">
        <f t="shared" si="17"/>
        <v>0</v>
      </c>
      <c r="R89" s="67">
        <f t="shared" si="18"/>
        <v>0</v>
      </c>
      <c r="S89" s="19">
        <f t="shared" si="19"/>
        <v>0</v>
      </c>
    </row>
    <row r="90" spans="1:19" ht="21">
      <c r="A90" s="14">
        <v>5</v>
      </c>
      <c r="B90" s="21">
        <v>1</v>
      </c>
      <c r="C90" s="21">
        <v>1</v>
      </c>
      <c r="D90" s="21">
        <v>70</v>
      </c>
      <c r="E90" s="21" t="s">
        <v>35</v>
      </c>
      <c r="F90" s="21">
        <v>30</v>
      </c>
      <c r="G90" s="15" t="s">
        <v>32</v>
      </c>
      <c r="H90" s="77" t="s">
        <v>36</v>
      </c>
      <c r="I90" s="22">
        <v>1</v>
      </c>
      <c r="J90" s="18">
        <v>324</v>
      </c>
      <c r="K90" s="90"/>
      <c r="L90" s="90"/>
      <c r="M90" s="90"/>
      <c r="N90" s="96"/>
      <c r="O90" s="91"/>
      <c r="P90" s="68">
        <f t="shared" si="16"/>
        <v>0</v>
      </c>
      <c r="Q90" s="17">
        <f t="shared" si="17"/>
        <v>0</v>
      </c>
      <c r="R90" s="67">
        <f t="shared" si="18"/>
        <v>0</v>
      </c>
      <c r="S90" s="19">
        <f t="shared" si="19"/>
        <v>0</v>
      </c>
    </row>
    <row r="91" spans="1:19" ht="15">
      <c r="A91" s="14">
        <v>6</v>
      </c>
      <c r="B91" s="21" t="s">
        <v>3</v>
      </c>
      <c r="C91" s="21">
        <v>1</v>
      </c>
      <c r="D91" s="21">
        <v>70</v>
      </c>
      <c r="E91" s="21" t="s">
        <v>21</v>
      </c>
      <c r="F91" s="21">
        <v>22</v>
      </c>
      <c r="G91" s="15" t="s">
        <v>23</v>
      </c>
      <c r="H91" s="77" t="s">
        <v>22</v>
      </c>
      <c r="I91" s="22">
        <v>1</v>
      </c>
      <c r="J91" s="18">
        <v>252</v>
      </c>
      <c r="K91" s="90"/>
      <c r="L91" s="90"/>
      <c r="M91" s="90"/>
      <c r="N91" s="96"/>
      <c r="O91" s="91"/>
      <c r="P91" s="68">
        <f t="shared" si="16"/>
        <v>0</v>
      </c>
      <c r="Q91" s="17">
        <f t="shared" si="17"/>
        <v>0</v>
      </c>
      <c r="R91" s="67">
        <f t="shared" si="18"/>
        <v>0</v>
      </c>
      <c r="S91" s="19">
        <f t="shared" si="19"/>
        <v>0</v>
      </c>
    </row>
    <row r="92" spans="1:19" ht="15">
      <c r="A92" s="14">
        <v>7</v>
      </c>
      <c r="B92" s="15" t="s">
        <v>3</v>
      </c>
      <c r="C92" s="15">
        <v>1</v>
      </c>
      <c r="D92" s="15">
        <v>70</v>
      </c>
      <c r="E92" s="15" t="s">
        <v>21</v>
      </c>
      <c r="F92" s="15">
        <v>26</v>
      </c>
      <c r="G92" s="15" t="s">
        <v>23</v>
      </c>
      <c r="H92" s="77" t="s">
        <v>22</v>
      </c>
      <c r="I92" s="16">
        <v>1</v>
      </c>
      <c r="J92" s="18">
        <v>252</v>
      </c>
      <c r="K92" s="90"/>
      <c r="L92" s="90"/>
      <c r="M92" s="90"/>
      <c r="N92" s="96"/>
      <c r="O92" s="91"/>
      <c r="P92" s="68">
        <f t="shared" si="16"/>
        <v>0</v>
      </c>
      <c r="Q92" s="17">
        <f t="shared" si="17"/>
        <v>0</v>
      </c>
      <c r="R92" s="67">
        <f t="shared" si="18"/>
        <v>0</v>
      </c>
      <c r="S92" s="19">
        <f t="shared" si="19"/>
        <v>0</v>
      </c>
    </row>
    <row r="93" spans="1:19" ht="15">
      <c r="A93" s="14">
        <v>8</v>
      </c>
      <c r="B93" s="15" t="s">
        <v>3</v>
      </c>
      <c r="C93" s="15">
        <v>1</v>
      </c>
      <c r="D93" s="15">
        <v>70</v>
      </c>
      <c r="E93" s="15" t="s">
        <v>21</v>
      </c>
      <c r="F93" s="15">
        <v>30</v>
      </c>
      <c r="G93" s="15" t="s">
        <v>23</v>
      </c>
      <c r="H93" s="77" t="s">
        <v>22</v>
      </c>
      <c r="I93" s="16">
        <v>1</v>
      </c>
      <c r="J93" s="18">
        <v>180</v>
      </c>
      <c r="K93" s="90"/>
      <c r="L93" s="90"/>
      <c r="M93" s="90"/>
      <c r="N93" s="96"/>
      <c r="O93" s="91"/>
      <c r="P93" s="68">
        <f t="shared" si="16"/>
        <v>0</v>
      </c>
      <c r="Q93" s="17">
        <f t="shared" si="17"/>
        <v>0</v>
      </c>
      <c r="R93" s="67">
        <f t="shared" si="18"/>
        <v>0</v>
      </c>
      <c r="S93" s="19">
        <f t="shared" si="19"/>
        <v>0</v>
      </c>
    </row>
    <row r="94" spans="1:19" ht="15">
      <c r="A94" s="14">
        <v>9</v>
      </c>
      <c r="B94" s="15" t="s">
        <v>2</v>
      </c>
      <c r="C94" s="15">
        <v>1</v>
      </c>
      <c r="D94" s="15">
        <v>70</v>
      </c>
      <c r="E94" s="15" t="s">
        <v>21</v>
      </c>
      <c r="F94" s="15">
        <v>22</v>
      </c>
      <c r="G94" s="15" t="s">
        <v>23</v>
      </c>
      <c r="H94" s="77" t="s">
        <v>22</v>
      </c>
      <c r="I94" s="16">
        <v>1</v>
      </c>
      <c r="J94" s="18">
        <v>576</v>
      </c>
      <c r="K94" s="90"/>
      <c r="L94" s="90"/>
      <c r="M94" s="90"/>
      <c r="N94" s="96"/>
      <c r="O94" s="91"/>
      <c r="P94" s="68">
        <f t="shared" si="16"/>
        <v>0</v>
      </c>
      <c r="Q94" s="17">
        <f t="shared" si="17"/>
        <v>0</v>
      </c>
      <c r="R94" s="67">
        <f t="shared" si="18"/>
        <v>0</v>
      </c>
      <c r="S94" s="19">
        <f t="shared" si="19"/>
        <v>0</v>
      </c>
    </row>
    <row r="95" spans="1:19" ht="15">
      <c r="A95" s="14">
        <v>10</v>
      </c>
      <c r="B95" s="15" t="s">
        <v>2</v>
      </c>
      <c r="C95" s="15">
        <v>1</v>
      </c>
      <c r="D95" s="15">
        <v>70</v>
      </c>
      <c r="E95" s="15" t="s">
        <v>21</v>
      </c>
      <c r="F95" s="15">
        <v>26</v>
      </c>
      <c r="G95" s="15" t="s">
        <v>23</v>
      </c>
      <c r="H95" s="77" t="s">
        <v>22</v>
      </c>
      <c r="I95" s="16">
        <v>1</v>
      </c>
      <c r="J95" s="18">
        <f>108+144</f>
        <v>252</v>
      </c>
      <c r="K95" s="90"/>
      <c r="L95" s="90"/>
      <c r="M95" s="90"/>
      <c r="N95" s="96"/>
      <c r="O95" s="91"/>
      <c r="P95" s="68">
        <f t="shared" si="16"/>
        <v>0</v>
      </c>
      <c r="Q95" s="17">
        <f t="shared" si="17"/>
        <v>0</v>
      </c>
      <c r="R95" s="67">
        <f t="shared" si="18"/>
        <v>0</v>
      </c>
      <c r="S95" s="19">
        <f t="shared" si="19"/>
        <v>0</v>
      </c>
    </row>
    <row r="96" spans="1:19" ht="15">
      <c r="A96" s="14">
        <v>11</v>
      </c>
      <c r="B96" s="15" t="s">
        <v>2</v>
      </c>
      <c r="C96" s="15">
        <v>1</v>
      </c>
      <c r="D96" s="15">
        <v>70</v>
      </c>
      <c r="E96" s="15" t="s">
        <v>21</v>
      </c>
      <c r="F96" s="15">
        <v>30</v>
      </c>
      <c r="G96" s="15" t="s">
        <v>23</v>
      </c>
      <c r="H96" s="77" t="s">
        <v>22</v>
      </c>
      <c r="I96" s="16">
        <v>1</v>
      </c>
      <c r="J96" s="18">
        <v>180</v>
      </c>
      <c r="K96" s="90"/>
      <c r="L96" s="90"/>
      <c r="M96" s="90"/>
      <c r="N96" s="96"/>
      <c r="O96" s="91"/>
      <c r="P96" s="68">
        <f t="shared" si="16"/>
        <v>0</v>
      </c>
      <c r="Q96" s="17">
        <f t="shared" si="17"/>
        <v>0</v>
      </c>
      <c r="R96" s="67">
        <f t="shared" si="18"/>
        <v>0</v>
      </c>
      <c r="S96" s="19">
        <f t="shared" si="19"/>
        <v>0</v>
      </c>
    </row>
    <row r="97" spans="1:19" ht="15">
      <c r="A97" s="14">
        <v>12</v>
      </c>
      <c r="B97" s="21" t="s">
        <v>2</v>
      </c>
      <c r="C97" s="21">
        <v>1</v>
      </c>
      <c r="D97" s="21">
        <v>70</v>
      </c>
      <c r="E97" s="21" t="s">
        <v>21</v>
      </c>
      <c r="F97" s="21">
        <v>17</v>
      </c>
      <c r="G97" s="15" t="s">
        <v>23</v>
      </c>
      <c r="H97" s="77" t="s">
        <v>22</v>
      </c>
      <c r="I97" s="22">
        <v>1</v>
      </c>
      <c r="J97" s="18">
        <v>252</v>
      </c>
      <c r="K97" s="90"/>
      <c r="L97" s="90"/>
      <c r="M97" s="90"/>
      <c r="N97" s="96"/>
      <c r="O97" s="91"/>
      <c r="P97" s="68">
        <f t="shared" si="16"/>
        <v>0</v>
      </c>
      <c r="Q97" s="17">
        <f t="shared" si="17"/>
        <v>0</v>
      </c>
      <c r="R97" s="67">
        <f t="shared" si="18"/>
        <v>0</v>
      </c>
      <c r="S97" s="19">
        <f t="shared" si="19"/>
        <v>0</v>
      </c>
    </row>
    <row r="98" spans="1:19" ht="15">
      <c r="A98" s="14">
        <v>13</v>
      </c>
      <c r="B98" s="15" t="s">
        <v>4</v>
      </c>
      <c r="C98" s="15">
        <v>1</v>
      </c>
      <c r="D98" s="15">
        <v>70</v>
      </c>
      <c r="E98" s="15" t="s">
        <v>21</v>
      </c>
      <c r="F98" s="15">
        <v>17</v>
      </c>
      <c r="G98" s="15" t="s">
        <v>23</v>
      </c>
      <c r="H98" s="77" t="s">
        <v>22</v>
      </c>
      <c r="I98" s="16">
        <v>1</v>
      </c>
      <c r="J98" s="18">
        <v>144</v>
      </c>
      <c r="K98" s="90"/>
      <c r="L98" s="90"/>
      <c r="M98" s="90"/>
      <c r="N98" s="96"/>
      <c r="O98" s="91"/>
      <c r="P98" s="68">
        <f t="shared" si="16"/>
        <v>0</v>
      </c>
      <c r="Q98" s="17">
        <f t="shared" si="17"/>
        <v>0</v>
      </c>
      <c r="R98" s="67">
        <f t="shared" si="18"/>
        <v>0</v>
      </c>
      <c r="S98" s="19">
        <f t="shared" si="19"/>
        <v>0</v>
      </c>
    </row>
    <row r="99" spans="1:19" ht="15">
      <c r="A99" s="14">
        <v>14</v>
      </c>
      <c r="B99" s="21" t="s">
        <v>0</v>
      </c>
      <c r="C99" s="21">
        <v>1</v>
      </c>
      <c r="D99" s="21">
        <v>70</v>
      </c>
      <c r="E99" s="21" t="s">
        <v>21</v>
      </c>
      <c r="F99" s="21">
        <v>17</v>
      </c>
      <c r="G99" s="15" t="s">
        <v>23</v>
      </c>
      <c r="H99" s="77" t="s">
        <v>22</v>
      </c>
      <c r="I99" s="22">
        <v>1</v>
      </c>
      <c r="J99" s="18">
        <v>180</v>
      </c>
      <c r="K99" s="90"/>
      <c r="L99" s="90"/>
      <c r="M99" s="90"/>
      <c r="N99" s="96"/>
      <c r="O99" s="91"/>
      <c r="P99" s="68">
        <f t="shared" si="16"/>
        <v>0</v>
      </c>
      <c r="Q99" s="17">
        <f t="shared" si="17"/>
        <v>0</v>
      </c>
      <c r="R99" s="67">
        <f t="shared" si="18"/>
        <v>0</v>
      </c>
      <c r="S99" s="19">
        <f t="shared" si="19"/>
        <v>0</v>
      </c>
    </row>
    <row r="100" spans="1:19" ht="15">
      <c r="A100" s="14">
        <v>15</v>
      </c>
      <c r="B100" s="21" t="s">
        <v>4</v>
      </c>
      <c r="C100" s="21">
        <v>1</v>
      </c>
      <c r="D100" s="21">
        <v>70</v>
      </c>
      <c r="E100" s="21" t="s">
        <v>21</v>
      </c>
      <c r="F100" s="21">
        <v>22</v>
      </c>
      <c r="G100" s="15" t="s">
        <v>23</v>
      </c>
      <c r="H100" s="77" t="s">
        <v>22</v>
      </c>
      <c r="I100" s="22">
        <v>1</v>
      </c>
      <c r="J100" s="18">
        <v>108</v>
      </c>
      <c r="K100" s="90"/>
      <c r="L100" s="90"/>
      <c r="M100" s="90"/>
      <c r="N100" s="96"/>
      <c r="O100" s="91"/>
      <c r="P100" s="68">
        <f t="shared" si="16"/>
        <v>0</v>
      </c>
      <c r="Q100" s="17">
        <f t="shared" si="17"/>
        <v>0</v>
      </c>
      <c r="R100" s="67">
        <f t="shared" si="18"/>
        <v>0</v>
      </c>
      <c r="S100" s="19">
        <f t="shared" si="19"/>
        <v>0</v>
      </c>
    </row>
    <row r="101" spans="1:19" ht="15">
      <c r="A101" s="14">
        <v>16</v>
      </c>
      <c r="B101" s="49">
        <v>0</v>
      </c>
      <c r="C101" s="21">
        <v>1</v>
      </c>
      <c r="D101" s="50" t="s">
        <v>42</v>
      </c>
      <c r="E101" s="21" t="s">
        <v>17</v>
      </c>
      <c r="F101" s="21">
        <v>40</v>
      </c>
      <c r="G101" s="15" t="s">
        <v>23</v>
      </c>
      <c r="H101" s="77" t="s">
        <v>22</v>
      </c>
      <c r="I101" s="22">
        <v>1</v>
      </c>
      <c r="J101" s="18">
        <v>180</v>
      </c>
      <c r="K101" s="90"/>
      <c r="L101" s="90"/>
      <c r="M101" s="90"/>
      <c r="N101" s="96"/>
      <c r="O101" s="91"/>
      <c r="P101" s="68">
        <f t="shared" si="16"/>
        <v>0</v>
      </c>
      <c r="Q101" s="17">
        <f t="shared" si="17"/>
        <v>0</v>
      </c>
      <c r="R101" s="67">
        <f t="shared" si="18"/>
        <v>0</v>
      </c>
      <c r="S101" s="19">
        <f t="shared" si="19"/>
        <v>0</v>
      </c>
    </row>
    <row r="102" spans="1:19" ht="15">
      <c r="A102" s="14">
        <v>17</v>
      </c>
      <c r="B102" s="21" t="s">
        <v>4</v>
      </c>
      <c r="C102" s="21">
        <v>1</v>
      </c>
      <c r="D102" s="50" t="s">
        <v>43</v>
      </c>
      <c r="E102" s="21" t="s">
        <v>21</v>
      </c>
      <c r="F102" s="21">
        <v>26</v>
      </c>
      <c r="G102" s="15" t="s">
        <v>23</v>
      </c>
      <c r="H102" s="77" t="s">
        <v>22</v>
      </c>
      <c r="I102" s="22">
        <v>1</v>
      </c>
      <c r="J102" s="18">
        <v>72</v>
      </c>
      <c r="K102" s="90"/>
      <c r="L102" s="90"/>
      <c r="M102" s="90"/>
      <c r="N102" s="96"/>
      <c r="O102" s="91"/>
      <c r="P102" s="68">
        <f t="shared" si="16"/>
        <v>0</v>
      </c>
      <c r="Q102" s="17">
        <f t="shared" si="17"/>
        <v>0</v>
      </c>
      <c r="R102" s="67">
        <f t="shared" si="18"/>
        <v>0</v>
      </c>
      <c r="S102" s="19">
        <f t="shared" si="19"/>
        <v>0</v>
      </c>
    </row>
    <row r="103" spans="1:19" ht="15">
      <c r="A103" s="14">
        <v>18</v>
      </c>
      <c r="B103" s="21" t="s">
        <v>3</v>
      </c>
      <c r="C103" s="21">
        <v>1</v>
      </c>
      <c r="D103" s="50" t="s">
        <v>43</v>
      </c>
      <c r="E103" s="21" t="s">
        <v>17</v>
      </c>
      <c r="F103" s="21">
        <v>37</v>
      </c>
      <c r="G103" s="15" t="s">
        <v>23</v>
      </c>
      <c r="H103" s="77" t="s">
        <v>22</v>
      </c>
      <c r="I103" s="22">
        <v>1</v>
      </c>
      <c r="J103" s="18">
        <v>108</v>
      </c>
      <c r="K103" s="90"/>
      <c r="L103" s="90"/>
      <c r="M103" s="90"/>
      <c r="N103" s="96"/>
      <c r="O103" s="91"/>
      <c r="P103" s="68">
        <f t="shared" si="16"/>
        <v>0</v>
      </c>
      <c r="Q103" s="17">
        <f t="shared" si="17"/>
        <v>0</v>
      </c>
      <c r="R103" s="67">
        <f t="shared" si="18"/>
        <v>0</v>
      </c>
      <c r="S103" s="19">
        <f t="shared" si="19"/>
        <v>0</v>
      </c>
    </row>
    <row r="104" spans="1:19" ht="15">
      <c r="A104" s="14">
        <v>19</v>
      </c>
      <c r="B104" s="49">
        <v>0</v>
      </c>
      <c r="C104" s="21">
        <v>1</v>
      </c>
      <c r="D104" s="50" t="s">
        <v>43</v>
      </c>
      <c r="E104" s="21" t="s">
        <v>17</v>
      </c>
      <c r="F104" s="21">
        <v>37</v>
      </c>
      <c r="G104" s="15" t="s">
        <v>23</v>
      </c>
      <c r="H104" s="77" t="s">
        <v>22</v>
      </c>
      <c r="I104" s="22">
        <v>1</v>
      </c>
      <c r="J104" s="18">
        <v>36</v>
      </c>
      <c r="K104" s="90"/>
      <c r="L104" s="90"/>
      <c r="M104" s="90"/>
      <c r="N104" s="96"/>
      <c r="O104" s="91"/>
      <c r="P104" s="68">
        <f t="shared" si="16"/>
        <v>0</v>
      </c>
      <c r="Q104" s="17">
        <f t="shared" si="17"/>
        <v>0</v>
      </c>
      <c r="R104" s="67">
        <f t="shared" si="18"/>
        <v>0</v>
      </c>
      <c r="S104" s="19">
        <f t="shared" si="19"/>
        <v>0</v>
      </c>
    </row>
    <row r="105" spans="1:19" ht="15">
      <c r="A105" s="85" t="s">
        <v>64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69">
        <f>SUM(R86:R104)</f>
        <v>0</v>
      </c>
      <c r="S105" s="65">
        <f>SUM(S86:S104)</f>
        <v>0</v>
      </c>
    </row>
    <row r="106" spans="1:19" ht="15">
      <c r="A106" s="25"/>
      <c r="B106" s="25"/>
      <c r="C106" s="52"/>
      <c r="D106" s="52"/>
      <c r="E106" s="25"/>
      <c r="F106" s="25"/>
      <c r="G106" s="24"/>
      <c r="H106" s="23"/>
      <c r="I106" s="20"/>
      <c r="J106" s="23"/>
      <c r="K106" s="20"/>
      <c r="L106" s="20"/>
      <c r="M106" s="20"/>
      <c r="N106" s="10"/>
      <c r="O106" s="10"/>
      <c r="P106" s="66"/>
      <c r="Q106" s="56"/>
      <c r="R106" s="10"/>
      <c r="S106" s="23"/>
    </row>
    <row r="107" spans="1:19" ht="18">
      <c r="A107" s="83" t="s">
        <v>51</v>
      </c>
      <c r="B107" s="84"/>
      <c r="C107" s="84" t="s">
        <v>28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1:19" ht="42">
      <c r="A108" s="57" t="s">
        <v>7</v>
      </c>
      <c r="B108" s="58" t="s">
        <v>9</v>
      </c>
      <c r="C108" s="58" t="s">
        <v>72</v>
      </c>
      <c r="D108" s="58" t="s">
        <v>53</v>
      </c>
      <c r="E108" s="58" t="s">
        <v>13</v>
      </c>
      <c r="F108" s="58" t="s">
        <v>54</v>
      </c>
      <c r="G108" s="58" t="s">
        <v>10</v>
      </c>
      <c r="H108" s="59" t="s">
        <v>11</v>
      </c>
      <c r="I108" s="59" t="s">
        <v>12</v>
      </c>
      <c r="J108" s="60" t="s">
        <v>15</v>
      </c>
      <c r="K108" s="59" t="s">
        <v>56</v>
      </c>
      <c r="L108" s="59" t="s">
        <v>61</v>
      </c>
      <c r="M108" s="59" t="s">
        <v>8</v>
      </c>
      <c r="N108" s="59" t="s">
        <v>57</v>
      </c>
      <c r="O108" s="59" t="s">
        <v>58</v>
      </c>
      <c r="P108" s="59" t="s">
        <v>62</v>
      </c>
      <c r="Q108" s="61" t="s">
        <v>63</v>
      </c>
      <c r="R108" s="61" t="s">
        <v>59</v>
      </c>
      <c r="S108" s="61" t="s">
        <v>60</v>
      </c>
    </row>
    <row r="109" spans="1:19" ht="15">
      <c r="A109" s="14">
        <v>1</v>
      </c>
      <c r="B109" s="21" t="s">
        <v>2</v>
      </c>
      <c r="C109" s="21">
        <v>1</v>
      </c>
      <c r="D109" s="21">
        <v>140</v>
      </c>
      <c r="E109" s="21" t="s">
        <v>16</v>
      </c>
      <c r="F109" s="21" t="s">
        <v>16</v>
      </c>
      <c r="G109" s="15" t="s">
        <v>16</v>
      </c>
      <c r="H109" s="16" t="s">
        <v>19</v>
      </c>
      <c r="I109" s="22" t="s">
        <v>16</v>
      </c>
      <c r="J109" s="18">
        <v>36</v>
      </c>
      <c r="K109" s="90"/>
      <c r="L109" s="90"/>
      <c r="M109" s="90"/>
      <c r="N109" s="96"/>
      <c r="O109" s="91"/>
      <c r="P109" s="68">
        <f aca="true" t="shared" si="20" ref="P109:P117">N109*O109</f>
        <v>0</v>
      </c>
      <c r="Q109" s="51">
        <f aca="true" t="shared" si="21" ref="Q109:Q117">N109+P109</f>
        <v>0</v>
      </c>
      <c r="R109" s="67">
        <f aca="true" t="shared" si="22" ref="R109:R117">N109*J109</f>
        <v>0</v>
      </c>
      <c r="S109" s="19">
        <f aca="true" t="shared" si="23" ref="S109:S117">Q109*J109</f>
        <v>0</v>
      </c>
    </row>
    <row r="110" spans="1:19" ht="15">
      <c r="A110" s="14">
        <v>2</v>
      </c>
      <c r="B110" s="21">
        <v>1</v>
      </c>
      <c r="C110" s="21">
        <v>1</v>
      </c>
      <c r="D110" s="21">
        <v>250</v>
      </c>
      <c r="E110" s="21" t="s">
        <v>16</v>
      </c>
      <c r="F110" s="21" t="s">
        <v>16</v>
      </c>
      <c r="G110" s="15" t="s">
        <v>16</v>
      </c>
      <c r="H110" s="16" t="s">
        <v>19</v>
      </c>
      <c r="I110" s="22" t="s">
        <v>16</v>
      </c>
      <c r="J110" s="18">
        <v>120</v>
      </c>
      <c r="K110" s="90"/>
      <c r="L110" s="90"/>
      <c r="M110" s="90"/>
      <c r="N110" s="96"/>
      <c r="O110" s="91"/>
      <c r="P110" s="68">
        <f t="shared" si="20"/>
        <v>0</v>
      </c>
      <c r="Q110" s="51">
        <f t="shared" si="21"/>
        <v>0</v>
      </c>
      <c r="R110" s="67">
        <f t="shared" si="22"/>
        <v>0</v>
      </c>
      <c r="S110" s="19">
        <f t="shared" si="23"/>
        <v>0</v>
      </c>
    </row>
    <row r="111" spans="1:19" ht="15">
      <c r="A111" s="14">
        <v>3</v>
      </c>
      <c r="B111" s="15" t="s">
        <v>2</v>
      </c>
      <c r="C111" s="15">
        <v>1</v>
      </c>
      <c r="D111" s="15">
        <v>250</v>
      </c>
      <c r="E111" s="21" t="s">
        <v>16</v>
      </c>
      <c r="F111" s="21" t="s">
        <v>16</v>
      </c>
      <c r="G111" s="15" t="s">
        <v>16</v>
      </c>
      <c r="H111" s="16" t="s">
        <v>19</v>
      </c>
      <c r="I111" s="22" t="s">
        <v>16</v>
      </c>
      <c r="J111" s="18">
        <v>12</v>
      </c>
      <c r="K111" s="90"/>
      <c r="L111" s="90"/>
      <c r="M111" s="90"/>
      <c r="N111" s="96"/>
      <c r="O111" s="91"/>
      <c r="P111" s="68">
        <f t="shared" si="20"/>
        <v>0</v>
      </c>
      <c r="Q111" s="51">
        <f t="shared" si="21"/>
        <v>0</v>
      </c>
      <c r="R111" s="67">
        <f t="shared" si="22"/>
        <v>0</v>
      </c>
      <c r="S111" s="19">
        <f t="shared" si="23"/>
        <v>0</v>
      </c>
    </row>
    <row r="112" spans="1:19" ht="15">
      <c r="A112" s="14">
        <v>4</v>
      </c>
      <c r="B112" s="21">
        <v>0</v>
      </c>
      <c r="C112" s="21">
        <v>1</v>
      </c>
      <c r="D112" s="21">
        <v>250</v>
      </c>
      <c r="E112" s="21" t="s">
        <v>16</v>
      </c>
      <c r="F112" s="21" t="s">
        <v>16</v>
      </c>
      <c r="G112" s="15" t="s">
        <v>16</v>
      </c>
      <c r="H112" s="16" t="s">
        <v>19</v>
      </c>
      <c r="I112" s="22" t="s">
        <v>16</v>
      </c>
      <c r="J112" s="18">
        <v>252</v>
      </c>
      <c r="K112" s="90"/>
      <c r="L112" s="90"/>
      <c r="M112" s="90"/>
      <c r="N112" s="96"/>
      <c r="O112" s="91"/>
      <c r="P112" s="68">
        <f t="shared" si="20"/>
        <v>0</v>
      </c>
      <c r="Q112" s="51">
        <f t="shared" si="21"/>
        <v>0</v>
      </c>
      <c r="R112" s="67">
        <f t="shared" si="22"/>
        <v>0</v>
      </c>
      <c r="S112" s="19">
        <f t="shared" si="23"/>
        <v>0</v>
      </c>
    </row>
    <row r="113" spans="1:19" ht="15">
      <c r="A113" s="14">
        <v>5</v>
      </c>
      <c r="B113" s="21" t="s">
        <v>3</v>
      </c>
      <c r="C113" s="21">
        <v>1</v>
      </c>
      <c r="D113" s="21">
        <v>250</v>
      </c>
      <c r="E113" s="21" t="s">
        <v>16</v>
      </c>
      <c r="F113" s="21" t="s">
        <v>16</v>
      </c>
      <c r="G113" s="15" t="s">
        <v>16</v>
      </c>
      <c r="H113" s="16" t="s">
        <v>19</v>
      </c>
      <c r="I113" s="22" t="s">
        <v>16</v>
      </c>
      <c r="J113" s="18">
        <v>372</v>
      </c>
      <c r="K113" s="90"/>
      <c r="L113" s="90"/>
      <c r="M113" s="90"/>
      <c r="N113" s="96"/>
      <c r="O113" s="91"/>
      <c r="P113" s="68">
        <f t="shared" si="20"/>
        <v>0</v>
      </c>
      <c r="Q113" s="51">
        <f t="shared" si="21"/>
        <v>0</v>
      </c>
      <c r="R113" s="67">
        <f t="shared" si="22"/>
        <v>0</v>
      </c>
      <c r="S113" s="19">
        <f t="shared" si="23"/>
        <v>0</v>
      </c>
    </row>
    <row r="114" spans="1:19" ht="15">
      <c r="A114" s="14">
        <v>6</v>
      </c>
      <c r="B114" s="21">
        <v>0</v>
      </c>
      <c r="C114" s="21">
        <v>6</v>
      </c>
      <c r="D114" s="21">
        <v>45</v>
      </c>
      <c r="E114" s="21" t="s">
        <v>16</v>
      </c>
      <c r="F114" s="21" t="s">
        <v>16</v>
      </c>
      <c r="G114" s="15" t="s">
        <v>16</v>
      </c>
      <c r="H114" s="16" t="s">
        <v>19</v>
      </c>
      <c r="I114" s="22" t="s">
        <v>16</v>
      </c>
      <c r="J114" s="18">
        <v>1248</v>
      </c>
      <c r="K114" s="90"/>
      <c r="L114" s="90"/>
      <c r="M114" s="90"/>
      <c r="N114" s="96"/>
      <c r="O114" s="91"/>
      <c r="P114" s="68">
        <f t="shared" si="20"/>
        <v>0</v>
      </c>
      <c r="Q114" s="51">
        <f t="shared" si="21"/>
        <v>0</v>
      </c>
      <c r="R114" s="67">
        <f t="shared" si="22"/>
        <v>0</v>
      </c>
      <c r="S114" s="19">
        <f t="shared" si="23"/>
        <v>0</v>
      </c>
    </row>
    <row r="115" spans="1:19" ht="15">
      <c r="A115" s="14">
        <v>7</v>
      </c>
      <c r="B115" s="15" t="s">
        <v>2</v>
      </c>
      <c r="C115" s="15">
        <v>6</v>
      </c>
      <c r="D115" s="15">
        <v>45</v>
      </c>
      <c r="E115" s="21" t="s">
        <v>16</v>
      </c>
      <c r="F115" s="21" t="s">
        <v>16</v>
      </c>
      <c r="G115" s="15" t="s">
        <v>16</v>
      </c>
      <c r="H115" s="16" t="s">
        <v>19</v>
      </c>
      <c r="I115" s="22" t="s">
        <v>16</v>
      </c>
      <c r="J115" s="18">
        <v>1440</v>
      </c>
      <c r="K115" s="90"/>
      <c r="L115" s="90"/>
      <c r="M115" s="90"/>
      <c r="N115" s="96"/>
      <c r="O115" s="91"/>
      <c r="P115" s="68">
        <f t="shared" si="20"/>
        <v>0</v>
      </c>
      <c r="Q115" s="51">
        <f t="shared" si="21"/>
        <v>0</v>
      </c>
      <c r="R115" s="67">
        <f t="shared" si="22"/>
        <v>0</v>
      </c>
      <c r="S115" s="19">
        <f t="shared" si="23"/>
        <v>0</v>
      </c>
    </row>
    <row r="116" spans="1:19" ht="15">
      <c r="A116" s="14">
        <v>8</v>
      </c>
      <c r="B116" s="15" t="s">
        <v>3</v>
      </c>
      <c r="C116" s="15">
        <v>6</v>
      </c>
      <c r="D116" s="15">
        <v>45</v>
      </c>
      <c r="E116" s="21" t="s">
        <v>16</v>
      </c>
      <c r="F116" s="21" t="s">
        <v>16</v>
      </c>
      <c r="G116" s="15" t="s">
        <v>16</v>
      </c>
      <c r="H116" s="16" t="s">
        <v>19</v>
      </c>
      <c r="I116" s="22" t="s">
        <v>16</v>
      </c>
      <c r="J116" s="18">
        <v>2916</v>
      </c>
      <c r="K116" s="90"/>
      <c r="L116" s="90"/>
      <c r="M116" s="90"/>
      <c r="N116" s="96"/>
      <c r="O116" s="91"/>
      <c r="P116" s="68">
        <f t="shared" si="20"/>
        <v>0</v>
      </c>
      <c r="Q116" s="51">
        <f t="shared" si="21"/>
        <v>0</v>
      </c>
      <c r="R116" s="67">
        <f t="shared" si="22"/>
        <v>0</v>
      </c>
      <c r="S116" s="19">
        <f t="shared" si="23"/>
        <v>0</v>
      </c>
    </row>
    <row r="117" spans="1:19" ht="15">
      <c r="A117" s="14">
        <v>9</v>
      </c>
      <c r="B117" s="15" t="s">
        <v>4</v>
      </c>
      <c r="C117" s="15">
        <v>6</v>
      </c>
      <c r="D117" s="15">
        <v>45</v>
      </c>
      <c r="E117" s="21" t="s">
        <v>16</v>
      </c>
      <c r="F117" s="21" t="s">
        <v>16</v>
      </c>
      <c r="G117" s="15" t="s">
        <v>16</v>
      </c>
      <c r="H117" s="16" t="s">
        <v>19</v>
      </c>
      <c r="I117" s="22" t="s">
        <v>16</v>
      </c>
      <c r="J117" s="18">
        <v>36</v>
      </c>
      <c r="K117" s="90"/>
      <c r="L117" s="90"/>
      <c r="M117" s="90"/>
      <c r="N117" s="96"/>
      <c r="O117" s="91"/>
      <c r="P117" s="68">
        <f t="shared" si="20"/>
        <v>0</v>
      </c>
      <c r="Q117" s="51">
        <f t="shared" si="21"/>
        <v>0</v>
      </c>
      <c r="R117" s="67">
        <f t="shared" si="22"/>
        <v>0</v>
      </c>
      <c r="S117" s="19">
        <f t="shared" si="23"/>
        <v>0</v>
      </c>
    </row>
    <row r="118" spans="1:19" ht="15">
      <c r="A118" s="85" t="s">
        <v>64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69">
        <f>SUM(R109:R117)</f>
        <v>0</v>
      </c>
      <c r="S118" s="65">
        <f>SUM(S109:S117)</f>
        <v>0</v>
      </c>
    </row>
    <row r="119" spans="1:19" ht="15">
      <c r="A119" s="48"/>
      <c r="B119" s="48"/>
      <c r="C119" s="48"/>
      <c r="D119" s="25"/>
      <c r="E119" s="25"/>
      <c r="F119" s="11"/>
      <c r="G119" s="12"/>
      <c r="H119" s="42"/>
      <c r="I119" s="44"/>
      <c r="J119" s="47"/>
      <c r="K119" s="43"/>
      <c r="L119" s="43"/>
      <c r="M119" s="45"/>
      <c r="N119" s="10"/>
      <c r="O119" s="10"/>
      <c r="P119" s="10"/>
      <c r="Q119" s="46"/>
      <c r="R119" s="10"/>
      <c r="S119" s="46"/>
    </row>
    <row r="120" spans="1:19" ht="18">
      <c r="A120" s="83" t="s">
        <v>52</v>
      </c>
      <c r="B120" s="84"/>
      <c r="C120" s="84" t="s">
        <v>39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</row>
    <row r="121" spans="1:19" ht="42">
      <c r="A121" s="57" t="s">
        <v>7</v>
      </c>
      <c r="B121" s="58" t="s">
        <v>9</v>
      </c>
      <c r="C121" s="58" t="s">
        <v>72</v>
      </c>
      <c r="D121" s="58" t="s">
        <v>53</v>
      </c>
      <c r="E121" s="58" t="s">
        <v>13</v>
      </c>
      <c r="F121" s="58" t="s">
        <v>54</v>
      </c>
      <c r="G121" s="58" t="s">
        <v>10</v>
      </c>
      <c r="H121" s="59" t="s">
        <v>11</v>
      </c>
      <c r="I121" s="59" t="s">
        <v>12</v>
      </c>
      <c r="J121" s="60" t="s">
        <v>15</v>
      </c>
      <c r="K121" s="59" t="s">
        <v>56</v>
      </c>
      <c r="L121" s="59" t="s">
        <v>61</v>
      </c>
      <c r="M121" s="59" t="s">
        <v>8</v>
      </c>
      <c r="N121" s="59" t="s">
        <v>57</v>
      </c>
      <c r="O121" s="59" t="s">
        <v>58</v>
      </c>
      <c r="P121" s="59" t="s">
        <v>62</v>
      </c>
      <c r="Q121" s="61" t="s">
        <v>63</v>
      </c>
      <c r="R121" s="61" t="s">
        <v>59</v>
      </c>
      <c r="S121" s="61" t="s">
        <v>60</v>
      </c>
    </row>
    <row r="122" spans="1:19" ht="15">
      <c r="A122" s="14">
        <v>1</v>
      </c>
      <c r="B122" s="21" t="s">
        <v>0</v>
      </c>
      <c r="C122" s="21">
        <v>1</v>
      </c>
      <c r="D122" s="21">
        <v>70</v>
      </c>
      <c r="E122" s="21" t="s">
        <v>14</v>
      </c>
      <c r="F122" s="21">
        <v>12</v>
      </c>
      <c r="G122" s="15" t="s">
        <v>33</v>
      </c>
      <c r="H122" s="16" t="s">
        <v>20</v>
      </c>
      <c r="I122" s="22">
        <v>1</v>
      </c>
      <c r="J122" s="18">
        <v>144</v>
      </c>
      <c r="K122" s="90"/>
      <c r="L122" s="90"/>
      <c r="M122" s="90"/>
      <c r="N122" s="96"/>
      <c r="O122" s="91"/>
      <c r="P122" s="68">
        <f>N122*O122</f>
        <v>0</v>
      </c>
      <c r="Q122" s="17">
        <f>N122+P122</f>
        <v>0</v>
      </c>
      <c r="R122" s="67">
        <f>N122*J122</f>
        <v>0</v>
      </c>
      <c r="S122" s="19">
        <f>Q122*J122</f>
        <v>0</v>
      </c>
    </row>
    <row r="123" spans="1:19" ht="15">
      <c r="A123" s="14">
        <v>2</v>
      </c>
      <c r="B123" s="21" t="s">
        <v>0</v>
      </c>
      <c r="C123" s="21">
        <v>1</v>
      </c>
      <c r="D123" s="21">
        <v>70</v>
      </c>
      <c r="E123" s="21" t="s">
        <v>14</v>
      </c>
      <c r="F123" s="21">
        <v>16</v>
      </c>
      <c r="G123" s="15" t="s">
        <v>33</v>
      </c>
      <c r="H123" s="16" t="s">
        <v>20</v>
      </c>
      <c r="I123" s="22">
        <v>1</v>
      </c>
      <c r="J123" s="18">
        <v>72</v>
      </c>
      <c r="K123" s="90"/>
      <c r="L123" s="90"/>
      <c r="M123" s="90"/>
      <c r="N123" s="96"/>
      <c r="O123" s="91"/>
      <c r="P123" s="68">
        <f>N123*O123</f>
        <v>0</v>
      </c>
      <c r="Q123" s="17">
        <f>N123+P123</f>
        <v>0</v>
      </c>
      <c r="R123" s="67">
        <f>N123*J123</f>
        <v>0</v>
      </c>
      <c r="S123" s="19">
        <f>Q123*J123</f>
        <v>0</v>
      </c>
    </row>
    <row r="124" spans="1:19" ht="15">
      <c r="A124" s="14">
        <v>3</v>
      </c>
      <c r="B124" s="15" t="s">
        <v>4</v>
      </c>
      <c r="C124" s="15">
        <v>1</v>
      </c>
      <c r="D124" s="15">
        <v>70</v>
      </c>
      <c r="E124" s="21" t="s">
        <v>14</v>
      </c>
      <c r="F124" s="21">
        <v>19</v>
      </c>
      <c r="G124" s="15" t="s">
        <v>33</v>
      </c>
      <c r="H124" s="16" t="s">
        <v>20</v>
      </c>
      <c r="I124" s="22">
        <v>1</v>
      </c>
      <c r="J124" s="18">
        <v>324</v>
      </c>
      <c r="K124" s="90"/>
      <c r="L124" s="90"/>
      <c r="M124" s="90"/>
      <c r="N124" s="96"/>
      <c r="O124" s="91"/>
      <c r="P124" s="68">
        <f>N124*O124</f>
        <v>0</v>
      </c>
      <c r="Q124" s="17">
        <f>N124+P124</f>
        <v>0</v>
      </c>
      <c r="R124" s="67">
        <f>N124*J124</f>
        <v>0</v>
      </c>
      <c r="S124" s="19">
        <f>Q124*J124</f>
        <v>0</v>
      </c>
    </row>
    <row r="125" spans="1:19" ht="15">
      <c r="A125" s="14">
        <v>4</v>
      </c>
      <c r="B125" s="21" t="s">
        <v>2</v>
      </c>
      <c r="C125" s="21">
        <v>1</v>
      </c>
      <c r="D125" s="21">
        <v>70</v>
      </c>
      <c r="E125" s="21" t="s">
        <v>14</v>
      </c>
      <c r="F125" s="21">
        <v>19</v>
      </c>
      <c r="G125" s="15" t="s">
        <v>33</v>
      </c>
      <c r="H125" s="16" t="s">
        <v>20</v>
      </c>
      <c r="I125" s="22">
        <v>1</v>
      </c>
      <c r="J125" s="18">
        <v>576</v>
      </c>
      <c r="K125" s="90"/>
      <c r="L125" s="90"/>
      <c r="M125" s="90"/>
      <c r="N125" s="96"/>
      <c r="O125" s="91"/>
      <c r="P125" s="68">
        <f>N125*O125</f>
        <v>0</v>
      </c>
      <c r="Q125" s="17">
        <f>N125+P125</f>
        <v>0</v>
      </c>
      <c r="R125" s="67">
        <f>N125*J125</f>
        <v>0</v>
      </c>
      <c r="S125" s="19">
        <f>Q125*J125</f>
        <v>0</v>
      </c>
    </row>
    <row r="126" spans="1:19" ht="15">
      <c r="A126" s="14">
        <v>5</v>
      </c>
      <c r="B126" s="15">
        <v>0</v>
      </c>
      <c r="C126" s="15">
        <v>1</v>
      </c>
      <c r="D126" s="15">
        <v>90</v>
      </c>
      <c r="E126" s="21" t="s">
        <v>17</v>
      </c>
      <c r="F126" s="21">
        <v>40</v>
      </c>
      <c r="G126" s="15" t="s">
        <v>23</v>
      </c>
      <c r="H126" s="16" t="s">
        <v>22</v>
      </c>
      <c r="I126" s="22">
        <v>1</v>
      </c>
      <c r="J126" s="18">
        <v>576</v>
      </c>
      <c r="K126" s="90"/>
      <c r="L126" s="90"/>
      <c r="M126" s="90"/>
      <c r="N126" s="96"/>
      <c r="O126" s="91"/>
      <c r="P126" s="68">
        <f>N126*O126</f>
        <v>0</v>
      </c>
      <c r="Q126" s="17">
        <f>N126+P126</f>
        <v>0</v>
      </c>
      <c r="R126" s="67">
        <f>N126*J126</f>
        <v>0</v>
      </c>
      <c r="S126" s="19">
        <f>Q126*J126</f>
        <v>0</v>
      </c>
    </row>
    <row r="127" spans="1:19" ht="15">
      <c r="A127" s="85" t="s">
        <v>64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69">
        <f>SUM(R122:R126)</f>
        <v>0</v>
      </c>
      <c r="S127" s="69">
        <f>SUM(S122:S126)</f>
        <v>0</v>
      </c>
    </row>
    <row r="128" spans="1:19" ht="15">
      <c r="A128" s="24"/>
      <c r="B128" s="25"/>
      <c r="C128" s="25"/>
      <c r="D128" s="25"/>
      <c r="E128" s="25"/>
      <c r="F128" s="25"/>
      <c r="G128" s="25"/>
      <c r="H128" s="25"/>
      <c r="I128" s="24"/>
      <c r="J128" s="54"/>
      <c r="K128" s="25"/>
      <c r="L128" s="25"/>
      <c r="M128" s="24"/>
      <c r="N128" s="10"/>
      <c r="O128" s="10"/>
      <c r="P128" s="10"/>
      <c r="Q128" s="53"/>
      <c r="R128" s="10"/>
      <c r="S128" s="53"/>
    </row>
    <row r="129" spans="1:19" ht="15">
      <c r="A129" s="89" t="s">
        <v>64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70">
        <f>R127+R118+R105+R82+R62+R55+R38+R20</f>
        <v>0</v>
      </c>
      <c r="S129" s="70">
        <f>S127+S118+S105+S82+S62+S55+S38+S20</f>
        <v>0</v>
      </c>
    </row>
    <row r="133" spans="4:7" ht="15">
      <c r="D133" s="8"/>
      <c r="E133" s="4"/>
      <c r="F133" s="4"/>
      <c r="G133" s="4"/>
    </row>
    <row r="134" spans="4:7" ht="15">
      <c r="D134" s="9"/>
      <c r="E134" s="9"/>
      <c r="F134" s="9"/>
      <c r="G134" s="4"/>
    </row>
    <row r="135" spans="4:7" ht="15">
      <c r="D135" s="8"/>
      <c r="E135" s="9"/>
      <c r="F135" s="9"/>
      <c r="G135" s="4"/>
    </row>
    <row r="136" spans="4:7" ht="15">
      <c r="D136" s="8"/>
      <c r="E136" s="4"/>
      <c r="F136" s="4"/>
      <c r="G136" s="4"/>
    </row>
    <row r="137" spans="4:7" ht="15">
      <c r="D137" s="8"/>
      <c r="E137" s="4"/>
      <c r="F137" s="4"/>
      <c r="G137" s="4"/>
    </row>
  </sheetData>
  <sheetProtection/>
  <mergeCells count="20">
    <mergeCell ref="A118:Q118"/>
    <mergeCell ref="A20:Q20"/>
    <mergeCell ref="A38:Q38"/>
    <mergeCell ref="A127:Q127"/>
    <mergeCell ref="A129:Q129"/>
    <mergeCell ref="A120:S120"/>
    <mergeCell ref="A22:S22"/>
    <mergeCell ref="A40:S40"/>
    <mergeCell ref="A57:S57"/>
    <mergeCell ref="A62:Q62"/>
    <mergeCell ref="A4:S4"/>
    <mergeCell ref="A2:S2"/>
    <mergeCell ref="A3:S3"/>
    <mergeCell ref="A64:S64"/>
    <mergeCell ref="A84:S84"/>
    <mergeCell ref="A107:S107"/>
    <mergeCell ref="A55:Q55"/>
    <mergeCell ref="A105:Q105"/>
    <mergeCell ref="A6:S6"/>
    <mergeCell ref="A82:Q8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Halfarová</cp:lastModifiedBy>
  <cp:lastPrinted>2023-01-27T11:40:37Z</cp:lastPrinted>
  <dcterms:created xsi:type="dcterms:W3CDTF">2014-09-24T11:26:20Z</dcterms:created>
  <dcterms:modified xsi:type="dcterms:W3CDTF">2023-05-24T10:01:45Z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hana.klikarova@bbraun.com</vt:lpwstr>
  </property>
  <property fmtid="{D5CDD505-2E9C-101B-9397-08002B2CF9AE}" pid="5" name="MSIP_Label_97735299-2a7d-4f7d-99cc-db352b8b5a9b_SetDate">
    <vt:lpwstr>2021-11-01T13:37:38.5165731Z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fd058493-e43f-432e-b8cc-adb7daa46640_Enabled">
    <vt:lpwstr>True</vt:lpwstr>
  </property>
  <property fmtid="{D5CDD505-2E9C-101B-9397-08002B2CF9AE}" pid="10" name="MSIP_Label_fd058493-e43f-432e-b8cc-adb7daa46640_SiteId">
    <vt:lpwstr>15d1bef2-0a6a-46f9-be4c-023279325e51</vt:lpwstr>
  </property>
  <property fmtid="{D5CDD505-2E9C-101B-9397-08002B2CF9AE}" pid="11" name="MSIP_Label_fd058493-e43f-432e-b8cc-adb7daa46640_Owner">
    <vt:lpwstr>hana.klikarova@bbraun.com</vt:lpwstr>
  </property>
  <property fmtid="{D5CDD505-2E9C-101B-9397-08002B2CF9AE}" pid="12" name="MSIP_Label_fd058493-e43f-432e-b8cc-adb7daa46640_SetDate">
    <vt:lpwstr>2021-11-01T13:37:38.5165731Z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Parent">
    <vt:lpwstr>97735299-2a7d-4f7d-99cc-db352b8b5a9b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Sensitivity">
    <vt:lpwstr>Confidential Unprotected</vt:lpwstr>
  </property>
</Properties>
</file>