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 - Architektonicko-s..." sheetId="2" r:id="rId2"/>
    <sheet name="D.1.4 - Zdravotně technic..." sheetId="3" r:id="rId3"/>
    <sheet name="D.1.5 - Vzduchotechnika" sheetId="4" r:id="rId4"/>
    <sheet name="D.1.6 - Elektroinstalace" sheetId="5" r:id="rId5"/>
    <sheet name="D.1.7 - Elektrická požárn..." sheetId="6" r:id="rId6"/>
    <sheet name="VRN - Vedlejší a ostatní ..." sheetId="7" r:id="rId7"/>
    <sheet name="Pokyny pro vyplnění" sheetId="8" r:id="rId8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'D.1.1 - Architektonicko-s...'!$C$107:$K$1152</definedName>
    <definedName name="_xlnm.Print_Area" localSheetId="1">'D.1.1 - Architektonicko-s...'!$C$4:$J$41,'D.1.1 - Architektonicko-s...'!$C$47:$J$87,'D.1.1 - Architektonicko-s...'!$C$93:$K$1152</definedName>
    <definedName name="_xlnm.Print_Titles" localSheetId="1">'D.1.1 - Architektonicko-s...'!$107:$107</definedName>
    <definedName name="_xlnm._FilterDatabase" localSheetId="2" hidden="1">'D.1.4 - Zdravotně technic...'!$C$98:$K$561</definedName>
    <definedName name="_xlnm.Print_Area" localSheetId="2">'D.1.4 - Zdravotně technic...'!$C$4:$J$41,'D.1.4 - Zdravotně technic...'!$C$47:$J$78,'D.1.4 - Zdravotně technic...'!$C$84:$K$561</definedName>
    <definedName name="_xlnm.Print_Titles" localSheetId="2">'D.1.4 - Zdravotně technic...'!$98:$98</definedName>
    <definedName name="_xlnm._FilterDatabase" localSheetId="3" hidden="1">'D.1.5 - Vzduchotechnika'!$C$85:$K$112</definedName>
    <definedName name="_xlnm.Print_Area" localSheetId="3">'D.1.5 - Vzduchotechnika'!$C$4:$J$41,'D.1.5 - Vzduchotechnika'!$C$47:$J$65,'D.1.5 - Vzduchotechnika'!$C$71:$K$112</definedName>
    <definedName name="_xlnm.Print_Titles" localSheetId="3">'D.1.5 - Vzduchotechnika'!$85:$85</definedName>
    <definedName name="_xlnm._FilterDatabase" localSheetId="4" hidden="1">'D.1.6 - Elektroinstalace'!$C$92:$K$251</definedName>
    <definedName name="_xlnm.Print_Area" localSheetId="4">'D.1.6 - Elektroinstalace'!$C$4:$J$41,'D.1.6 - Elektroinstalace'!$C$47:$J$72,'D.1.6 - Elektroinstalace'!$C$78:$K$251</definedName>
    <definedName name="_xlnm.Print_Titles" localSheetId="4">'D.1.6 - Elektroinstalace'!$92:$92</definedName>
    <definedName name="_xlnm._FilterDatabase" localSheetId="5" hidden="1">'D.1.7 - Elektrická požárn...'!$C$90:$K$146</definedName>
    <definedName name="_xlnm.Print_Area" localSheetId="5">'D.1.7 - Elektrická požárn...'!$C$4:$J$41,'D.1.7 - Elektrická požárn...'!$C$47:$J$70,'D.1.7 - Elektrická požárn...'!$C$76:$K$146</definedName>
    <definedName name="_xlnm.Print_Titles" localSheetId="5">'D.1.7 - Elektrická požárn...'!$90:$90</definedName>
    <definedName name="_xlnm._FilterDatabase" localSheetId="6" hidden="1">'VRN - Vedlejší a ostatní ...'!$C$91:$K$116</definedName>
    <definedName name="_xlnm.Print_Area" localSheetId="6">'VRN - Vedlejší a ostatní ...'!$C$4:$J$41,'VRN - Vedlejší a ostatní ...'!$C$47:$J$71,'VRN - Vedlejší a ostatní ...'!$C$77:$K$116</definedName>
    <definedName name="_xlnm.Print_Titles" localSheetId="6">'VRN - Vedlejší a ostatní ...'!$91:$91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9"/>
  <c r="J38"/>
  <c i="1" r="AY61"/>
  <c i="7" r="J37"/>
  <c i="1" r="AX61"/>
  <c i="7" r="BI115"/>
  <c r="BH115"/>
  <c r="BG115"/>
  <c r="BF115"/>
  <c r="T115"/>
  <c r="T114"/>
  <c r="R115"/>
  <c r="R114"/>
  <c r="P115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T106"/>
  <c r="R107"/>
  <c r="R106"/>
  <c r="P107"/>
  <c r="P106"/>
  <c r="BI104"/>
  <c r="BH104"/>
  <c r="BG104"/>
  <c r="BF104"/>
  <c r="T104"/>
  <c r="T103"/>
  <c r="R104"/>
  <c r="R103"/>
  <c r="P104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T94"/>
  <c r="R95"/>
  <c r="R94"/>
  <c r="P95"/>
  <c r="P94"/>
  <c r="J88"/>
  <c r="F88"/>
  <c r="F86"/>
  <c r="E84"/>
  <c r="J58"/>
  <c r="F58"/>
  <c r="F56"/>
  <c r="E54"/>
  <c r="J26"/>
  <c r="E26"/>
  <c r="J89"/>
  <c r="J25"/>
  <c r="J20"/>
  <c r="E20"/>
  <c r="F59"/>
  <c r="J19"/>
  <c r="J14"/>
  <c r="J56"/>
  <c r="E7"/>
  <c r="E80"/>
  <c i="6" r="J39"/>
  <c r="J38"/>
  <c i="1" r="AY60"/>
  <c i="6" r="J37"/>
  <c i="1" r="AX60"/>
  <c i="6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J87"/>
  <c r="F87"/>
  <c r="F85"/>
  <c r="E83"/>
  <c r="J58"/>
  <c r="F58"/>
  <c r="F56"/>
  <c r="E54"/>
  <c r="J26"/>
  <c r="E26"/>
  <c r="J59"/>
  <c r="J25"/>
  <c r="J20"/>
  <c r="E20"/>
  <c r="F88"/>
  <c r="J19"/>
  <c r="J14"/>
  <c r="J85"/>
  <c r="E7"/>
  <c r="E50"/>
  <c i="5" r="J39"/>
  <c r="J38"/>
  <c i="1" r="AY59"/>
  <c i="5" r="J37"/>
  <c i="1" r="AX59"/>
  <c i="5"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J89"/>
  <c r="F89"/>
  <c r="F87"/>
  <c r="E85"/>
  <c r="J58"/>
  <c r="F58"/>
  <c r="F56"/>
  <c r="E54"/>
  <c r="J26"/>
  <c r="E26"/>
  <c r="J59"/>
  <c r="J25"/>
  <c r="J20"/>
  <c r="E20"/>
  <c r="F59"/>
  <c r="J19"/>
  <c r="J14"/>
  <c r="J87"/>
  <c r="E7"/>
  <c r="E50"/>
  <c i="4" r="J39"/>
  <c r="J38"/>
  <c i="1" r="AY58"/>
  <c i="4" r="J37"/>
  <c i="1" r="AX58"/>
  <c i="4"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2"/>
  <c r="F82"/>
  <c r="F80"/>
  <c r="E78"/>
  <c r="J58"/>
  <c r="F58"/>
  <c r="F56"/>
  <c r="E54"/>
  <c r="J26"/>
  <c r="E26"/>
  <c r="J83"/>
  <c r="J25"/>
  <c r="J20"/>
  <c r="E20"/>
  <c r="F83"/>
  <c r="J19"/>
  <c r="J14"/>
  <c r="J80"/>
  <c r="E7"/>
  <c r="E50"/>
  <c i="3" r="J39"/>
  <c r="J38"/>
  <c i="1" r="AY57"/>
  <c i="3" r="J37"/>
  <c i="1" r="AX57"/>
  <c i="3" r="BI559"/>
  <c r="BH559"/>
  <c r="BG559"/>
  <c r="BF559"/>
  <c r="T559"/>
  <c r="T558"/>
  <c r="R559"/>
  <c r="R558"/>
  <c r="P559"/>
  <c r="P558"/>
  <c r="BI556"/>
  <c r="BH556"/>
  <c r="BG556"/>
  <c r="BF556"/>
  <c r="T556"/>
  <c r="R556"/>
  <c r="P556"/>
  <c r="BI554"/>
  <c r="BH554"/>
  <c r="BG554"/>
  <c r="BF554"/>
  <c r="T554"/>
  <c r="R554"/>
  <c r="P554"/>
  <c r="BI550"/>
  <c r="BH550"/>
  <c r="BG550"/>
  <c r="BF550"/>
  <c r="T550"/>
  <c r="R550"/>
  <c r="P550"/>
  <c r="BI546"/>
  <c r="BH546"/>
  <c r="BG546"/>
  <c r="BF546"/>
  <c r="T546"/>
  <c r="R546"/>
  <c r="P546"/>
  <c r="BI543"/>
  <c r="BH543"/>
  <c r="BG543"/>
  <c r="BF543"/>
  <c r="T543"/>
  <c r="R543"/>
  <c r="P543"/>
  <c r="BI539"/>
  <c r="BH539"/>
  <c r="BG539"/>
  <c r="BF539"/>
  <c r="T539"/>
  <c r="R539"/>
  <c r="P539"/>
  <c r="BI536"/>
  <c r="BH536"/>
  <c r="BG536"/>
  <c r="BF536"/>
  <c r="T536"/>
  <c r="R536"/>
  <c r="P536"/>
  <c r="BI534"/>
  <c r="BH534"/>
  <c r="BG534"/>
  <c r="BF534"/>
  <c r="T534"/>
  <c r="R534"/>
  <c r="P534"/>
  <c r="BI531"/>
  <c r="BH531"/>
  <c r="BG531"/>
  <c r="BF531"/>
  <c r="T531"/>
  <c r="R531"/>
  <c r="P531"/>
  <c r="BI528"/>
  <c r="BH528"/>
  <c r="BG528"/>
  <c r="BF528"/>
  <c r="T528"/>
  <c r="R528"/>
  <c r="P528"/>
  <c r="BI525"/>
  <c r="BH525"/>
  <c r="BG525"/>
  <c r="BF525"/>
  <c r="T525"/>
  <c r="R525"/>
  <c r="P525"/>
  <c r="BI522"/>
  <c r="BH522"/>
  <c r="BG522"/>
  <c r="BF522"/>
  <c r="T522"/>
  <c r="R522"/>
  <c r="P522"/>
  <c r="BI518"/>
  <c r="BH518"/>
  <c r="BG518"/>
  <c r="BF518"/>
  <c r="T518"/>
  <c r="R518"/>
  <c r="P518"/>
  <c r="BI515"/>
  <c r="BH515"/>
  <c r="BG515"/>
  <c r="BF515"/>
  <c r="T515"/>
  <c r="R515"/>
  <c r="P515"/>
  <c r="BI511"/>
  <c r="BH511"/>
  <c r="BG511"/>
  <c r="BF511"/>
  <c r="T511"/>
  <c r="R511"/>
  <c r="P511"/>
  <c r="BI508"/>
  <c r="BH508"/>
  <c r="BG508"/>
  <c r="BF508"/>
  <c r="T508"/>
  <c r="R508"/>
  <c r="P508"/>
  <c r="BI504"/>
  <c r="BH504"/>
  <c r="BG504"/>
  <c r="BF504"/>
  <c r="T504"/>
  <c r="R504"/>
  <c r="P504"/>
  <c r="BI500"/>
  <c r="BH500"/>
  <c r="BG500"/>
  <c r="BF500"/>
  <c r="T500"/>
  <c r="R500"/>
  <c r="P500"/>
  <c r="BI496"/>
  <c r="BH496"/>
  <c r="BG496"/>
  <c r="BF496"/>
  <c r="T496"/>
  <c r="R496"/>
  <c r="P496"/>
  <c r="BI492"/>
  <c r="BH492"/>
  <c r="BG492"/>
  <c r="BF492"/>
  <c r="T492"/>
  <c r="R492"/>
  <c r="P492"/>
  <c r="BI488"/>
  <c r="BH488"/>
  <c r="BG488"/>
  <c r="BF488"/>
  <c r="T488"/>
  <c r="R488"/>
  <c r="P488"/>
  <c r="BI485"/>
  <c r="BH485"/>
  <c r="BG485"/>
  <c r="BF485"/>
  <c r="T485"/>
  <c r="R485"/>
  <c r="P485"/>
  <c r="BI481"/>
  <c r="BH481"/>
  <c r="BG481"/>
  <c r="BF481"/>
  <c r="T481"/>
  <c r="R481"/>
  <c r="P481"/>
  <c r="BI478"/>
  <c r="BH478"/>
  <c r="BG478"/>
  <c r="BF478"/>
  <c r="T478"/>
  <c r="R478"/>
  <c r="P478"/>
  <c r="BI475"/>
  <c r="BH475"/>
  <c r="BG475"/>
  <c r="BF475"/>
  <c r="T475"/>
  <c r="R475"/>
  <c r="P475"/>
  <c r="BI471"/>
  <c r="BH471"/>
  <c r="BG471"/>
  <c r="BF471"/>
  <c r="T471"/>
  <c r="R471"/>
  <c r="P471"/>
  <c r="BI467"/>
  <c r="BH467"/>
  <c r="BG467"/>
  <c r="BF467"/>
  <c r="T467"/>
  <c r="R467"/>
  <c r="P467"/>
  <c r="BI463"/>
  <c r="BH463"/>
  <c r="BG463"/>
  <c r="BF463"/>
  <c r="T463"/>
  <c r="R463"/>
  <c r="P463"/>
  <c r="BI459"/>
  <c r="BH459"/>
  <c r="BG459"/>
  <c r="BF459"/>
  <c r="T459"/>
  <c r="R459"/>
  <c r="P459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3"/>
  <c r="BH443"/>
  <c r="BG443"/>
  <c r="BF443"/>
  <c r="T443"/>
  <c r="R443"/>
  <c r="P443"/>
  <c r="BI439"/>
  <c r="BH439"/>
  <c r="BG439"/>
  <c r="BF439"/>
  <c r="T439"/>
  <c r="R439"/>
  <c r="P439"/>
  <c r="BI435"/>
  <c r="BH435"/>
  <c r="BG435"/>
  <c r="BF435"/>
  <c r="T435"/>
  <c r="R435"/>
  <c r="P435"/>
  <c r="BI431"/>
  <c r="BH431"/>
  <c r="BG431"/>
  <c r="BF431"/>
  <c r="T431"/>
  <c r="R431"/>
  <c r="P431"/>
  <c r="BI427"/>
  <c r="BH427"/>
  <c r="BG427"/>
  <c r="BF427"/>
  <c r="T427"/>
  <c r="R427"/>
  <c r="P427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3"/>
  <c r="BH413"/>
  <c r="BG413"/>
  <c r="BF413"/>
  <c r="T413"/>
  <c r="R413"/>
  <c r="P413"/>
  <c r="BI409"/>
  <c r="BH409"/>
  <c r="BG409"/>
  <c r="BF409"/>
  <c r="T409"/>
  <c r="R409"/>
  <c r="P409"/>
  <c r="BI405"/>
  <c r="BH405"/>
  <c r="BG405"/>
  <c r="BF405"/>
  <c r="T405"/>
  <c r="R405"/>
  <c r="P405"/>
  <c r="BI401"/>
  <c r="BH401"/>
  <c r="BG401"/>
  <c r="BF401"/>
  <c r="T401"/>
  <c r="R401"/>
  <c r="P401"/>
  <c r="BI397"/>
  <c r="BH397"/>
  <c r="BG397"/>
  <c r="BF397"/>
  <c r="T397"/>
  <c r="R397"/>
  <c r="P397"/>
  <c r="BI393"/>
  <c r="BH393"/>
  <c r="BG393"/>
  <c r="BF393"/>
  <c r="T393"/>
  <c r="R393"/>
  <c r="P393"/>
  <c r="BI390"/>
  <c r="BH390"/>
  <c r="BG390"/>
  <c r="BF390"/>
  <c r="T390"/>
  <c r="R390"/>
  <c r="P390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0"/>
  <c r="BH370"/>
  <c r="BG370"/>
  <c r="BF370"/>
  <c r="T370"/>
  <c r="R370"/>
  <c r="P370"/>
  <c r="BI367"/>
  <c r="BH367"/>
  <c r="BG367"/>
  <c r="BF367"/>
  <c r="T367"/>
  <c r="R367"/>
  <c r="P367"/>
  <c r="BI363"/>
  <c r="BH363"/>
  <c r="BG363"/>
  <c r="BF363"/>
  <c r="T363"/>
  <c r="R363"/>
  <c r="P363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T194"/>
  <c r="R195"/>
  <c r="R194"/>
  <c r="P195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2"/>
  <c r="BH152"/>
  <c r="BG152"/>
  <c r="BF152"/>
  <c r="T152"/>
  <c r="R152"/>
  <c r="P152"/>
  <c r="BI148"/>
  <c r="BH148"/>
  <c r="BG148"/>
  <c r="BF148"/>
  <c r="T148"/>
  <c r="R148"/>
  <c r="P148"/>
  <c r="BI142"/>
  <c r="BH142"/>
  <c r="BG142"/>
  <c r="BF142"/>
  <c r="T142"/>
  <c r="R142"/>
  <c r="P142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1"/>
  <c r="BH121"/>
  <c r="BG121"/>
  <c r="BF121"/>
  <c r="T121"/>
  <c r="R121"/>
  <c r="P121"/>
  <c r="BI115"/>
  <c r="BH115"/>
  <c r="BG115"/>
  <c r="BF115"/>
  <c r="T115"/>
  <c r="R115"/>
  <c r="P115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J95"/>
  <c r="F95"/>
  <c r="F93"/>
  <c r="E91"/>
  <c r="J58"/>
  <c r="F58"/>
  <c r="F56"/>
  <c r="E54"/>
  <c r="J26"/>
  <c r="E26"/>
  <c r="J59"/>
  <c r="J25"/>
  <c r="J20"/>
  <c r="E20"/>
  <c r="F59"/>
  <c r="J19"/>
  <c r="J14"/>
  <c r="J56"/>
  <c r="E7"/>
  <c r="E50"/>
  <c i="2" r="J39"/>
  <c r="J38"/>
  <c i="1" r="AY56"/>
  <c i="2" r="J37"/>
  <c i="1" r="AX56"/>
  <c i="2" r="BI1149"/>
  <c r="BH1149"/>
  <c r="BG1149"/>
  <c r="BF1149"/>
  <c r="T1149"/>
  <c r="T1148"/>
  <c r="R1149"/>
  <c r="R1148"/>
  <c r="P1149"/>
  <c r="P1148"/>
  <c r="BI1145"/>
  <c r="BH1145"/>
  <c r="BG1145"/>
  <c r="BF1145"/>
  <c r="T1145"/>
  <c r="R1145"/>
  <c r="P1145"/>
  <c r="BI1141"/>
  <c r="BH1141"/>
  <c r="BG1141"/>
  <c r="BF1141"/>
  <c r="T1141"/>
  <c r="R1141"/>
  <c r="P1141"/>
  <c r="BI1136"/>
  <c r="BH1136"/>
  <c r="BG1136"/>
  <c r="BF1136"/>
  <c r="T1136"/>
  <c r="R1136"/>
  <c r="P1136"/>
  <c r="BI1132"/>
  <c r="BH1132"/>
  <c r="BG1132"/>
  <c r="BF1132"/>
  <c r="T1132"/>
  <c r="R1132"/>
  <c r="P1132"/>
  <c r="BI1128"/>
  <c r="BH1128"/>
  <c r="BG1128"/>
  <c r="BF1128"/>
  <c r="T1128"/>
  <c r="R1128"/>
  <c r="P1128"/>
  <c r="BI1125"/>
  <c r="BH1125"/>
  <c r="BG1125"/>
  <c r="BF1125"/>
  <c r="T1125"/>
  <c r="R1125"/>
  <c r="P1125"/>
  <c r="BI1121"/>
  <c r="BH1121"/>
  <c r="BG1121"/>
  <c r="BF1121"/>
  <c r="T1121"/>
  <c r="R1121"/>
  <c r="P1121"/>
  <c r="BI1117"/>
  <c r="BH1117"/>
  <c r="BG1117"/>
  <c r="BF1117"/>
  <c r="T1117"/>
  <c r="R1117"/>
  <c r="P1117"/>
  <c r="BI1109"/>
  <c r="BH1109"/>
  <c r="BG1109"/>
  <c r="BF1109"/>
  <c r="T1109"/>
  <c r="R1109"/>
  <c r="P1109"/>
  <c r="BI1105"/>
  <c r="BH1105"/>
  <c r="BG1105"/>
  <c r="BF1105"/>
  <c r="T1105"/>
  <c r="R1105"/>
  <c r="P1105"/>
  <c r="BI1101"/>
  <c r="BH1101"/>
  <c r="BG1101"/>
  <c r="BF1101"/>
  <c r="T1101"/>
  <c r="R1101"/>
  <c r="P1101"/>
  <c r="BI1097"/>
  <c r="BH1097"/>
  <c r="BG1097"/>
  <c r="BF1097"/>
  <c r="T1097"/>
  <c r="R1097"/>
  <c r="P1097"/>
  <c r="BI1092"/>
  <c r="BH1092"/>
  <c r="BG1092"/>
  <c r="BF1092"/>
  <c r="T1092"/>
  <c r="R1092"/>
  <c r="P1092"/>
  <c r="BI1088"/>
  <c r="BH1088"/>
  <c r="BG1088"/>
  <c r="BF1088"/>
  <c r="T1088"/>
  <c r="R1088"/>
  <c r="P1088"/>
  <c r="BI1084"/>
  <c r="BH1084"/>
  <c r="BG1084"/>
  <c r="BF1084"/>
  <c r="T1084"/>
  <c r="R1084"/>
  <c r="P1084"/>
  <c r="BI1080"/>
  <c r="BH1080"/>
  <c r="BG1080"/>
  <c r="BF1080"/>
  <c r="T1080"/>
  <c r="R1080"/>
  <c r="P1080"/>
  <c r="BI1076"/>
  <c r="BH1076"/>
  <c r="BG1076"/>
  <c r="BF1076"/>
  <c r="T1076"/>
  <c r="R1076"/>
  <c r="P1076"/>
  <c r="BI1072"/>
  <c r="BH1072"/>
  <c r="BG1072"/>
  <c r="BF1072"/>
  <c r="T1072"/>
  <c r="R1072"/>
  <c r="P1072"/>
  <c r="BI1068"/>
  <c r="BH1068"/>
  <c r="BG1068"/>
  <c r="BF1068"/>
  <c r="T1068"/>
  <c r="R1068"/>
  <c r="P1068"/>
  <c r="BI1064"/>
  <c r="BH1064"/>
  <c r="BG1064"/>
  <c r="BF1064"/>
  <c r="T1064"/>
  <c r="R1064"/>
  <c r="P1064"/>
  <c r="BI1061"/>
  <c r="BH1061"/>
  <c r="BG1061"/>
  <c r="BF1061"/>
  <c r="T1061"/>
  <c r="R1061"/>
  <c r="P1061"/>
  <c r="BI1059"/>
  <c r="BH1059"/>
  <c r="BG1059"/>
  <c r="BF1059"/>
  <c r="T1059"/>
  <c r="R1059"/>
  <c r="P1059"/>
  <c r="BI1055"/>
  <c r="BH1055"/>
  <c r="BG1055"/>
  <c r="BF1055"/>
  <c r="T1055"/>
  <c r="R1055"/>
  <c r="P1055"/>
  <c r="BI1051"/>
  <c r="BH1051"/>
  <c r="BG1051"/>
  <c r="BF1051"/>
  <c r="T1051"/>
  <c r="R1051"/>
  <c r="P1051"/>
  <c r="BI1047"/>
  <c r="BH1047"/>
  <c r="BG1047"/>
  <c r="BF1047"/>
  <c r="T1047"/>
  <c r="R1047"/>
  <c r="P1047"/>
  <c r="BI1043"/>
  <c r="BH1043"/>
  <c r="BG1043"/>
  <c r="BF1043"/>
  <c r="T1043"/>
  <c r="R1043"/>
  <c r="P1043"/>
  <c r="BI1039"/>
  <c r="BH1039"/>
  <c r="BG1039"/>
  <c r="BF1039"/>
  <c r="T1039"/>
  <c r="R1039"/>
  <c r="P1039"/>
  <c r="BI1035"/>
  <c r="BH1035"/>
  <c r="BG1035"/>
  <c r="BF1035"/>
  <c r="T1035"/>
  <c r="R1035"/>
  <c r="P1035"/>
  <c r="BI1031"/>
  <c r="BH1031"/>
  <c r="BG1031"/>
  <c r="BF1031"/>
  <c r="T1031"/>
  <c r="R1031"/>
  <c r="P1031"/>
  <c r="BI1027"/>
  <c r="BH1027"/>
  <c r="BG1027"/>
  <c r="BF1027"/>
  <c r="T1027"/>
  <c r="R1027"/>
  <c r="P1027"/>
  <c r="BI1024"/>
  <c r="BH1024"/>
  <c r="BG1024"/>
  <c r="BF1024"/>
  <c r="T1024"/>
  <c r="R1024"/>
  <c r="P1024"/>
  <c r="BI1022"/>
  <c r="BH1022"/>
  <c r="BG1022"/>
  <c r="BF1022"/>
  <c r="T1022"/>
  <c r="R1022"/>
  <c r="P1022"/>
  <c r="BI1016"/>
  <c r="BH1016"/>
  <c r="BG1016"/>
  <c r="BF1016"/>
  <c r="T1016"/>
  <c r="R1016"/>
  <c r="P1016"/>
  <c r="BI1009"/>
  <c r="BH1009"/>
  <c r="BG1009"/>
  <c r="BF1009"/>
  <c r="T1009"/>
  <c r="R1009"/>
  <c r="P1009"/>
  <c r="BI1005"/>
  <c r="BH1005"/>
  <c r="BG1005"/>
  <c r="BF1005"/>
  <c r="T1005"/>
  <c r="R1005"/>
  <c r="P1005"/>
  <c r="BI1002"/>
  <c r="BH1002"/>
  <c r="BG1002"/>
  <c r="BF1002"/>
  <c r="T1002"/>
  <c r="R1002"/>
  <c r="P1002"/>
  <c r="BI998"/>
  <c r="BH998"/>
  <c r="BG998"/>
  <c r="BF998"/>
  <c r="T998"/>
  <c r="R998"/>
  <c r="P998"/>
  <c r="BI994"/>
  <c r="BH994"/>
  <c r="BG994"/>
  <c r="BF994"/>
  <c r="T994"/>
  <c r="R994"/>
  <c r="P994"/>
  <c r="BI990"/>
  <c r="BH990"/>
  <c r="BG990"/>
  <c r="BF990"/>
  <c r="T990"/>
  <c r="R990"/>
  <c r="P990"/>
  <c r="BI986"/>
  <c r="BH986"/>
  <c r="BG986"/>
  <c r="BF986"/>
  <c r="T986"/>
  <c r="R986"/>
  <c r="P986"/>
  <c r="BI981"/>
  <c r="BH981"/>
  <c r="BG981"/>
  <c r="BF981"/>
  <c r="T981"/>
  <c r="R981"/>
  <c r="P981"/>
  <c r="BI975"/>
  <c r="BH975"/>
  <c r="BG975"/>
  <c r="BF975"/>
  <c r="T975"/>
  <c r="R975"/>
  <c r="P975"/>
  <c r="BI971"/>
  <c r="BH971"/>
  <c r="BG971"/>
  <c r="BF971"/>
  <c r="T971"/>
  <c r="R971"/>
  <c r="P971"/>
  <c r="BI965"/>
  <c r="BH965"/>
  <c r="BG965"/>
  <c r="BF965"/>
  <c r="T965"/>
  <c r="R965"/>
  <c r="P965"/>
  <c r="BI961"/>
  <c r="BH961"/>
  <c r="BG961"/>
  <c r="BF961"/>
  <c r="T961"/>
  <c r="R961"/>
  <c r="P961"/>
  <c r="BI957"/>
  <c r="BH957"/>
  <c r="BG957"/>
  <c r="BF957"/>
  <c r="T957"/>
  <c r="R957"/>
  <c r="P957"/>
  <c r="BI948"/>
  <c r="BH948"/>
  <c r="BG948"/>
  <c r="BF948"/>
  <c r="T948"/>
  <c r="R948"/>
  <c r="P948"/>
  <c r="BI944"/>
  <c r="BH944"/>
  <c r="BG944"/>
  <c r="BF944"/>
  <c r="T944"/>
  <c r="R944"/>
  <c r="P944"/>
  <c r="BI940"/>
  <c r="BH940"/>
  <c r="BG940"/>
  <c r="BF940"/>
  <c r="T940"/>
  <c r="R940"/>
  <c r="P940"/>
  <c r="BI937"/>
  <c r="BH937"/>
  <c r="BG937"/>
  <c r="BF937"/>
  <c r="T937"/>
  <c r="R937"/>
  <c r="P937"/>
  <c r="BI935"/>
  <c r="BH935"/>
  <c r="BG935"/>
  <c r="BF935"/>
  <c r="T935"/>
  <c r="R935"/>
  <c r="P935"/>
  <c r="BI931"/>
  <c r="BH931"/>
  <c r="BG931"/>
  <c r="BF931"/>
  <c r="T931"/>
  <c r="R931"/>
  <c r="P931"/>
  <c r="BI927"/>
  <c r="BH927"/>
  <c r="BG927"/>
  <c r="BF927"/>
  <c r="T927"/>
  <c r="R927"/>
  <c r="P927"/>
  <c r="BI923"/>
  <c r="BH923"/>
  <c r="BG923"/>
  <c r="BF923"/>
  <c r="T923"/>
  <c r="R923"/>
  <c r="P923"/>
  <c r="BI917"/>
  <c r="BH917"/>
  <c r="BG917"/>
  <c r="BF917"/>
  <c r="T917"/>
  <c r="R917"/>
  <c r="P917"/>
  <c r="BI913"/>
  <c r="BH913"/>
  <c r="BG913"/>
  <c r="BF913"/>
  <c r="T913"/>
  <c r="R913"/>
  <c r="P913"/>
  <c r="BI909"/>
  <c r="BH909"/>
  <c r="BG909"/>
  <c r="BF909"/>
  <c r="T909"/>
  <c r="R909"/>
  <c r="P909"/>
  <c r="BI906"/>
  <c r="BH906"/>
  <c r="BG906"/>
  <c r="BF906"/>
  <c r="T906"/>
  <c r="R906"/>
  <c r="P906"/>
  <c r="BI904"/>
  <c r="BH904"/>
  <c r="BG904"/>
  <c r="BF904"/>
  <c r="T904"/>
  <c r="R904"/>
  <c r="P904"/>
  <c r="BI902"/>
  <c r="BH902"/>
  <c r="BG902"/>
  <c r="BF902"/>
  <c r="T902"/>
  <c r="R902"/>
  <c r="P902"/>
  <c r="BI900"/>
  <c r="BH900"/>
  <c r="BG900"/>
  <c r="BF900"/>
  <c r="T900"/>
  <c r="R900"/>
  <c r="P900"/>
  <c r="BI896"/>
  <c r="BH896"/>
  <c r="BG896"/>
  <c r="BF896"/>
  <c r="T896"/>
  <c r="R896"/>
  <c r="P896"/>
  <c r="BI893"/>
  <c r="BH893"/>
  <c r="BG893"/>
  <c r="BF893"/>
  <c r="T893"/>
  <c r="R893"/>
  <c r="P893"/>
  <c r="BI890"/>
  <c r="BH890"/>
  <c r="BG890"/>
  <c r="BF890"/>
  <c r="T890"/>
  <c r="R890"/>
  <c r="P890"/>
  <c r="BI887"/>
  <c r="BH887"/>
  <c r="BG887"/>
  <c r="BF887"/>
  <c r="T887"/>
  <c r="R887"/>
  <c r="P887"/>
  <c r="BI883"/>
  <c r="BH883"/>
  <c r="BG883"/>
  <c r="BF883"/>
  <c r="T883"/>
  <c r="R883"/>
  <c r="P883"/>
  <c r="BI880"/>
  <c r="BH880"/>
  <c r="BG880"/>
  <c r="BF880"/>
  <c r="T880"/>
  <c r="R880"/>
  <c r="P880"/>
  <c r="BI877"/>
  <c r="BH877"/>
  <c r="BG877"/>
  <c r="BF877"/>
  <c r="T877"/>
  <c r="R877"/>
  <c r="P877"/>
  <c r="BI874"/>
  <c r="BH874"/>
  <c r="BG874"/>
  <c r="BF874"/>
  <c r="T874"/>
  <c r="R874"/>
  <c r="P874"/>
  <c r="BI870"/>
  <c r="BH870"/>
  <c r="BG870"/>
  <c r="BF870"/>
  <c r="T870"/>
  <c r="R870"/>
  <c r="P870"/>
  <c r="BI867"/>
  <c r="BH867"/>
  <c r="BG867"/>
  <c r="BF867"/>
  <c r="T867"/>
  <c r="R867"/>
  <c r="P867"/>
  <c r="BI864"/>
  <c r="BH864"/>
  <c r="BG864"/>
  <c r="BF864"/>
  <c r="T864"/>
  <c r="R864"/>
  <c r="P864"/>
  <c r="BI862"/>
  <c r="BH862"/>
  <c r="BG862"/>
  <c r="BF862"/>
  <c r="T862"/>
  <c r="R862"/>
  <c r="P862"/>
  <c r="BI859"/>
  <c r="BH859"/>
  <c r="BG859"/>
  <c r="BF859"/>
  <c r="T859"/>
  <c r="R859"/>
  <c r="P859"/>
  <c r="BI856"/>
  <c r="BH856"/>
  <c r="BG856"/>
  <c r="BF856"/>
  <c r="T856"/>
  <c r="R856"/>
  <c r="P856"/>
  <c r="BI853"/>
  <c r="BH853"/>
  <c r="BG853"/>
  <c r="BF853"/>
  <c r="T853"/>
  <c r="R853"/>
  <c r="P853"/>
  <c r="BI850"/>
  <c r="BH850"/>
  <c r="BG850"/>
  <c r="BF850"/>
  <c r="T850"/>
  <c r="R850"/>
  <c r="P850"/>
  <c r="BI847"/>
  <c r="BH847"/>
  <c r="BG847"/>
  <c r="BF847"/>
  <c r="T847"/>
  <c r="R847"/>
  <c r="P847"/>
  <c r="BI844"/>
  <c r="BH844"/>
  <c r="BG844"/>
  <c r="BF844"/>
  <c r="T844"/>
  <c r="R844"/>
  <c r="P844"/>
  <c r="BI841"/>
  <c r="BH841"/>
  <c r="BG841"/>
  <c r="BF841"/>
  <c r="T841"/>
  <c r="R841"/>
  <c r="P841"/>
  <c r="BI838"/>
  <c r="BH838"/>
  <c r="BG838"/>
  <c r="BF838"/>
  <c r="T838"/>
  <c r="R838"/>
  <c r="P838"/>
  <c r="BI835"/>
  <c r="BH835"/>
  <c r="BG835"/>
  <c r="BF835"/>
  <c r="T835"/>
  <c r="R835"/>
  <c r="P835"/>
  <c r="BI832"/>
  <c r="BH832"/>
  <c r="BG832"/>
  <c r="BF832"/>
  <c r="T832"/>
  <c r="R832"/>
  <c r="P832"/>
  <c r="BI829"/>
  <c r="BH829"/>
  <c r="BG829"/>
  <c r="BF829"/>
  <c r="T829"/>
  <c r="R829"/>
  <c r="P829"/>
  <c r="BI826"/>
  <c r="BH826"/>
  <c r="BG826"/>
  <c r="BF826"/>
  <c r="T826"/>
  <c r="R826"/>
  <c r="P826"/>
  <c r="BI823"/>
  <c r="BH823"/>
  <c r="BG823"/>
  <c r="BF823"/>
  <c r="T823"/>
  <c r="R823"/>
  <c r="P823"/>
  <c r="BI820"/>
  <c r="BH820"/>
  <c r="BG820"/>
  <c r="BF820"/>
  <c r="T820"/>
  <c r="R820"/>
  <c r="P820"/>
  <c r="BI817"/>
  <c r="BH817"/>
  <c r="BG817"/>
  <c r="BF817"/>
  <c r="T817"/>
  <c r="R817"/>
  <c r="P817"/>
  <c r="BI814"/>
  <c r="BH814"/>
  <c r="BG814"/>
  <c r="BF814"/>
  <c r="T814"/>
  <c r="R814"/>
  <c r="P814"/>
  <c r="BI811"/>
  <c r="BH811"/>
  <c r="BG811"/>
  <c r="BF811"/>
  <c r="T811"/>
  <c r="R811"/>
  <c r="P811"/>
  <c r="BI808"/>
  <c r="BH808"/>
  <c r="BG808"/>
  <c r="BF808"/>
  <c r="T808"/>
  <c r="R808"/>
  <c r="P808"/>
  <c r="BI805"/>
  <c r="BH805"/>
  <c r="BG805"/>
  <c r="BF805"/>
  <c r="T805"/>
  <c r="R805"/>
  <c r="P805"/>
  <c r="BI802"/>
  <c r="BH802"/>
  <c r="BG802"/>
  <c r="BF802"/>
  <c r="T802"/>
  <c r="R802"/>
  <c r="P802"/>
  <c r="BI799"/>
  <c r="BH799"/>
  <c r="BG799"/>
  <c r="BF799"/>
  <c r="T799"/>
  <c r="R799"/>
  <c r="P799"/>
  <c r="BI796"/>
  <c r="BH796"/>
  <c r="BG796"/>
  <c r="BF796"/>
  <c r="T796"/>
  <c r="R796"/>
  <c r="P796"/>
  <c r="BI793"/>
  <c r="BH793"/>
  <c r="BG793"/>
  <c r="BF793"/>
  <c r="T793"/>
  <c r="R793"/>
  <c r="P793"/>
  <c r="BI790"/>
  <c r="BH790"/>
  <c r="BG790"/>
  <c r="BF790"/>
  <c r="T790"/>
  <c r="R790"/>
  <c r="P790"/>
  <c r="BI787"/>
  <c r="BH787"/>
  <c r="BG787"/>
  <c r="BF787"/>
  <c r="T787"/>
  <c r="R787"/>
  <c r="P787"/>
  <c r="BI784"/>
  <c r="BH784"/>
  <c r="BG784"/>
  <c r="BF784"/>
  <c r="T784"/>
  <c r="R784"/>
  <c r="P784"/>
  <c r="BI781"/>
  <c r="BH781"/>
  <c r="BG781"/>
  <c r="BF781"/>
  <c r="T781"/>
  <c r="R781"/>
  <c r="P781"/>
  <c r="BI778"/>
  <c r="BH778"/>
  <c r="BG778"/>
  <c r="BF778"/>
  <c r="T778"/>
  <c r="R778"/>
  <c r="P778"/>
  <c r="BI775"/>
  <c r="BH775"/>
  <c r="BG775"/>
  <c r="BF775"/>
  <c r="T775"/>
  <c r="R775"/>
  <c r="P775"/>
  <c r="BI772"/>
  <c r="BH772"/>
  <c r="BG772"/>
  <c r="BF772"/>
  <c r="T772"/>
  <c r="R772"/>
  <c r="P772"/>
  <c r="BI769"/>
  <c r="BH769"/>
  <c r="BG769"/>
  <c r="BF769"/>
  <c r="T769"/>
  <c r="R769"/>
  <c r="P769"/>
  <c r="BI766"/>
  <c r="BH766"/>
  <c r="BG766"/>
  <c r="BF766"/>
  <c r="T766"/>
  <c r="R766"/>
  <c r="P766"/>
  <c r="BI762"/>
  <c r="BH762"/>
  <c r="BG762"/>
  <c r="BF762"/>
  <c r="T762"/>
  <c r="R762"/>
  <c r="P762"/>
  <c r="BI759"/>
  <c r="BH759"/>
  <c r="BG759"/>
  <c r="BF759"/>
  <c r="T759"/>
  <c r="R759"/>
  <c r="P759"/>
  <c r="BI755"/>
  <c r="BH755"/>
  <c r="BG755"/>
  <c r="BF755"/>
  <c r="T755"/>
  <c r="R755"/>
  <c r="P755"/>
  <c r="BI752"/>
  <c r="BH752"/>
  <c r="BG752"/>
  <c r="BF752"/>
  <c r="T752"/>
  <c r="R752"/>
  <c r="P752"/>
  <c r="BI748"/>
  <c r="BH748"/>
  <c r="BG748"/>
  <c r="BF748"/>
  <c r="T748"/>
  <c r="R748"/>
  <c r="P748"/>
  <c r="BI745"/>
  <c r="BH745"/>
  <c r="BG745"/>
  <c r="BF745"/>
  <c r="T745"/>
  <c r="R745"/>
  <c r="P745"/>
  <c r="BI742"/>
  <c r="BH742"/>
  <c r="BG742"/>
  <c r="BF742"/>
  <c r="T742"/>
  <c r="R742"/>
  <c r="P742"/>
  <c r="BI738"/>
  <c r="BH738"/>
  <c r="BG738"/>
  <c r="BF738"/>
  <c r="T738"/>
  <c r="R738"/>
  <c r="P738"/>
  <c r="BI734"/>
  <c r="BH734"/>
  <c r="BG734"/>
  <c r="BF734"/>
  <c r="T734"/>
  <c r="R734"/>
  <c r="P734"/>
  <c r="BI731"/>
  <c r="BH731"/>
  <c r="BG731"/>
  <c r="BF731"/>
  <c r="T731"/>
  <c r="R731"/>
  <c r="P731"/>
  <c r="BI728"/>
  <c r="BH728"/>
  <c r="BG728"/>
  <c r="BF728"/>
  <c r="T728"/>
  <c r="R728"/>
  <c r="P728"/>
  <c r="BI725"/>
  <c r="BH725"/>
  <c r="BG725"/>
  <c r="BF725"/>
  <c r="T725"/>
  <c r="R725"/>
  <c r="P725"/>
  <c r="BI722"/>
  <c r="BH722"/>
  <c r="BG722"/>
  <c r="BF722"/>
  <c r="T722"/>
  <c r="R722"/>
  <c r="P722"/>
  <c r="BI719"/>
  <c r="BH719"/>
  <c r="BG719"/>
  <c r="BF719"/>
  <c r="T719"/>
  <c r="R719"/>
  <c r="P719"/>
  <c r="BI716"/>
  <c r="BH716"/>
  <c r="BG716"/>
  <c r="BF716"/>
  <c r="T716"/>
  <c r="R716"/>
  <c r="P716"/>
  <c r="BI713"/>
  <c r="BH713"/>
  <c r="BG713"/>
  <c r="BF713"/>
  <c r="T713"/>
  <c r="R713"/>
  <c r="P713"/>
  <c r="BI710"/>
  <c r="BH710"/>
  <c r="BG710"/>
  <c r="BF710"/>
  <c r="T710"/>
  <c r="R710"/>
  <c r="P710"/>
  <c r="BI707"/>
  <c r="BH707"/>
  <c r="BG707"/>
  <c r="BF707"/>
  <c r="T707"/>
  <c r="R707"/>
  <c r="P707"/>
  <c r="BI704"/>
  <c r="BH704"/>
  <c r="BG704"/>
  <c r="BF704"/>
  <c r="T704"/>
  <c r="R704"/>
  <c r="P704"/>
  <c r="BI701"/>
  <c r="BH701"/>
  <c r="BG701"/>
  <c r="BF701"/>
  <c r="T701"/>
  <c r="R701"/>
  <c r="P701"/>
  <c r="BI698"/>
  <c r="BH698"/>
  <c r="BG698"/>
  <c r="BF698"/>
  <c r="T698"/>
  <c r="R698"/>
  <c r="P698"/>
  <c r="BI695"/>
  <c r="BH695"/>
  <c r="BG695"/>
  <c r="BF695"/>
  <c r="T695"/>
  <c r="R695"/>
  <c r="P695"/>
  <c r="BI692"/>
  <c r="BH692"/>
  <c r="BG692"/>
  <c r="BF692"/>
  <c r="T692"/>
  <c r="R692"/>
  <c r="P692"/>
  <c r="BI689"/>
  <c r="BH689"/>
  <c r="BG689"/>
  <c r="BF689"/>
  <c r="T689"/>
  <c r="R689"/>
  <c r="P689"/>
  <c r="BI685"/>
  <c r="BH685"/>
  <c r="BG685"/>
  <c r="BF685"/>
  <c r="T685"/>
  <c r="R685"/>
  <c r="P685"/>
  <c r="BI680"/>
  <c r="BH680"/>
  <c r="BG680"/>
  <c r="BF680"/>
  <c r="T680"/>
  <c r="R680"/>
  <c r="P680"/>
  <c r="BI676"/>
  <c r="BH676"/>
  <c r="BG676"/>
  <c r="BF676"/>
  <c r="T676"/>
  <c r="R676"/>
  <c r="P676"/>
  <c r="BI672"/>
  <c r="BH672"/>
  <c r="BG672"/>
  <c r="BF672"/>
  <c r="T672"/>
  <c r="R672"/>
  <c r="P672"/>
  <c r="BI669"/>
  <c r="BH669"/>
  <c r="BG669"/>
  <c r="BF669"/>
  <c r="T669"/>
  <c r="R669"/>
  <c r="P669"/>
  <c r="BI667"/>
  <c r="BH667"/>
  <c r="BG667"/>
  <c r="BF667"/>
  <c r="T667"/>
  <c r="R667"/>
  <c r="P667"/>
  <c r="BI664"/>
  <c r="BH664"/>
  <c r="BG664"/>
  <c r="BF664"/>
  <c r="T664"/>
  <c r="R664"/>
  <c r="P664"/>
  <c r="BI661"/>
  <c r="BH661"/>
  <c r="BG661"/>
  <c r="BF661"/>
  <c r="T661"/>
  <c r="R661"/>
  <c r="P661"/>
  <c r="BI658"/>
  <c r="BH658"/>
  <c r="BG658"/>
  <c r="BF658"/>
  <c r="T658"/>
  <c r="R658"/>
  <c r="P658"/>
  <c r="BI654"/>
  <c r="BH654"/>
  <c r="BG654"/>
  <c r="BF654"/>
  <c r="T654"/>
  <c r="R654"/>
  <c r="P654"/>
  <c r="BI650"/>
  <c r="BH650"/>
  <c r="BG650"/>
  <c r="BF650"/>
  <c r="T650"/>
  <c r="R650"/>
  <c r="P650"/>
  <c r="BI646"/>
  <c r="BH646"/>
  <c r="BG646"/>
  <c r="BF646"/>
  <c r="T646"/>
  <c r="R646"/>
  <c r="P646"/>
  <c r="BI643"/>
  <c r="BH643"/>
  <c r="BG643"/>
  <c r="BF643"/>
  <c r="T643"/>
  <c r="R643"/>
  <c r="P643"/>
  <c r="BI639"/>
  <c r="BH639"/>
  <c r="BG639"/>
  <c r="BF639"/>
  <c r="T639"/>
  <c r="R639"/>
  <c r="P639"/>
  <c r="BI635"/>
  <c r="BH635"/>
  <c r="BG635"/>
  <c r="BF635"/>
  <c r="T635"/>
  <c r="R635"/>
  <c r="P635"/>
  <c r="BI631"/>
  <c r="BH631"/>
  <c r="BG631"/>
  <c r="BF631"/>
  <c r="T631"/>
  <c r="R631"/>
  <c r="P631"/>
  <c r="BI627"/>
  <c r="BH627"/>
  <c r="BG627"/>
  <c r="BF627"/>
  <c r="T627"/>
  <c r="R627"/>
  <c r="P627"/>
  <c r="BI623"/>
  <c r="BH623"/>
  <c r="BG623"/>
  <c r="BF623"/>
  <c r="T623"/>
  <c r="R623"/>
  <c r="P623"/>
  <c r="BI619"/>
  <c r="BH619"/>
  <c r="BG619"/>
  <c r="BF619"/>
  <c r="T619"/>
  <c r="R619"/>
  <c r="P619"/>
  <c r="BI615"/>
  <c r="BH615"/>
  <c r="BG615"/>
  <c r="BF615"/>
  <c r="T615"/>
  <c r="R615"/>
  <c r="P615"/>
  <c r="BI608"/>
  <c r="BH608"/>
  <c r="BG608"/>
  <c r="BF608"/>
  <c r="T608"/>
  <c r="R608"/>
  <c r="P608"/>
  <c r="BI601"/>
  <c r="BH601"/>
  <c r="BG601"/>
  <c r="BF601"/>
  <c r="T601"/>
  <c r="R601"/>
  <c r="P601"/>
  <c r="BI594"/>
  <c r="BH594"/>
  <c r="BG594"/>
  <c r="BF594"/>
  <c r="T594"/>
  <c r="R594"/>
  <c r="P594"/>
  <c r="BI591"/>
  <c r="BH591"/>
  <c r="BG591"/>
  <c r="BF591"/>
  <c r="T591"/>
  <c r="R591"/>
  <c r="P591"/>
  <c r="BI588"/>
  <c r="BH588"/>
  <c r="BG588"/>
  <c r="BF588"/>
  <c r="T588"/>
  <c r="R588"/>
  <c r="P588"/>
  <c r="BI582"/>
  <c r="BH582"/>
  <c r="BG582"/>
  <c r="BF582"/>
  <c r="T582"/>
  <c r="R582"/>
  <c r="P582"/>
  <c r="BI578"/>
  <c r="BH578"/>
  <c r="BG578"/>
  <c r="BF578"/>
  <c r="T578"/>
  <c r="R578"/>
  <c r="P578"/>
  <c r="BI574"/>
  <c r="BH574"/>
  <c r="BG574"/>
  <c r="BF574"/>
  <c r="T574"/>
  <c r="R574"/>
  <c r="P574"/>
  <c r="BI570"/>
  <c r="BH570"/>
  <c r="BG570"/>
  <c r="BF570"/>
  <c r="T570"/>
  <c r="R570"/>
  <c r="P570"/>
  <c r="BI565"/>
  <c r="BH565"/>
  <c r="BG565"/>
  <c r="BF565"/>
  <c r="T565"/>
  <c r="R565"/>
  <c r="P565"/>
  <c r="BI561"/>
  <c r="BH561"/>
  <c r="BG561"/>
  <c r="BF561"/>
  <c r="T561"/>
  <c r="R561"/>
  <c r="P561"/>
  <c r="BI558"/>
  <c r="BH558"/>
  <c r="BG558"/>
  <c r="BF558"/>
  <c r="T558"/>
  <c r="R558"/>
  <c r="P558"/>
  <c r="BI556"/>
  <c r="BH556"/>
  <c r="BG556"/>
  <c r="BF556"/>
  <c r="T556"/>
  <c r="R556"/>
  <c r="P556"/>
  <c r="BI553"/>
  <c r="BH553"/>
  <c r="BG553"/>
  <c r="BF553"/>
  <c r="T553"/>
  <c r="R553"/>
  <c r="P553"/>
  <c r="BI550"/>
  <c r="BH550"/>
  <c r="BG550"/>
  <c r="BF550"/>
  <c r="T550"/>
  <c r="R550"/>
  <c r="P550"/>
  <c r="BI546"/>
  <c r="BH546"/>
  <c r="BG546"/>
  <c r="BF546"/>
  <c r="T546"/>
  <c r="R546"/>
  <c r="P546"/>
  <c r="BI543"/>
  <c r="BH543"/>
  <c r="BG543"/>
  <c r="BF543"/>
  <c r="T543"/>
  <c r="R543"/>
  <c r="P543"/>
  <c r="BI540"/>
  <c r="BH540"/>
  <c r="BG540"/>
  <c r="BF540"/>
  <c r="T540"/>
  <c r="R540"/>
  <c r="P540"/>
  <c r="BI537"/>
  <c r="BH537"/>
  <c r="BG537"/>
  <c r="BF537"/>
  <c r="T537"/>
  <c r="R537"/>
  <c r="P537"/>
  <c r="BI534"/>
  <c r="BH534"/>
  <c r="BG534"/>
  <c r="BF534"/>
  <c r="T534"/>
  <c r="R534"/>
  <c r="P534"/>
  <c r="BI531"/>
  <c r="BH531"/>
  <c r="BG531"/>
  <c r="BF531"/>
  <c r="T531"/>
  <c r="R531"/>
  <c r="P531"/>
  <c r="BI528"/>
  <c r="BH528"/>
  <c r="BG528"/>
  <c r="BF528"/>
  <c r="T528"/>
  <c r="R528"/>
  <c r="P528"/>
  <c r="BI525"/>
  <c r="BH525"/>
  <c r="BG525"/>
  <c r="BF525"/>
  <c r="T525"/>
  <c r="R525"/>
  <c r="P525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13"/>
  <c r="BH513"/>
  <c r="BG513"/>
  <c r="BF513"/>
  <c r="T513"/>
  <c r="R513"/>
  <c r="P513"/>
  <c r="BI510"/>
  <c r="BH510"/>
  <c r="BG510"/>
  <c r="BF510"/>
  <c r="T510"/>
  <c r="R510"/>
  <c r="P510"/>
  <c r="BI507"/>
  <c r="BH507"/>
  <c r="BG507"/>
  <c r="BF507"/>
  <c r="T507"/>
  <c r="R507"/>
  <c r="P507"/>
  <c r="BI504"/>
  <c r="BH504"/>
  <c r="BG504"/>
  <c r="BF504"/>
  <c r="T504"/>
  <c r="R504"/>
  <c r="P504"/>
  <c r="BI501"/>
  <c r="BH501"/>
  <c r="BG501"/>
  <c r="BF501"/>
  <c r="T501"/>
  <c r="R501"/>
  <c r="P501"/>
  <c r="BI497"/>
  <c r="BH497"/>
  <c r="BG497"/>
  <c r="BF497"/>
  <c r="T497"/>
  <c r="R497"/>
  <c r="P497"/>
  <c r="BI493"/>
  <c r="BH493"/>
  <c r="BG493"/>
  <c r="BF493"/>
  <c r="T493"/>
  <c r="R493"/>
  <c r="P493"/>
  <c r="BI489"/>
  <c r="BH489"/>
  <c r="BG489"/>
  <c r="BF489"/>
  <c r="T489"/>
  <c r="R489"/>
  <c r="P489"/>
  <c r="BI485"/>
  <c r="BH485"/>
  <c r="BG485"/>
  <c r="BF485"/>
  <c r="T485"/>
  <c r="R485"/>
  <c r="P485"/>
  <c r="BI481"/>
  <c r="BH481"/>
  <c r="BG481"/>
  <c r="BF481"/>
  <c r="T481"/>
  <c r="R481"/>
  <c r="P481"/>
  <c r="BI477"/>
  <c r="BH477"/>
  <c r="BG477"/>
  <c r="BF477"/>
  <c r="T477"/>
  <c r="R477"/>
  <c r="P477"/>
  <c r="BI473"/>
  <c r="BH473"/>
  <c r="BG473"/>
  <c r="BF473"/>
  <c r="T473"/>
  <c r="R473"/>
  <c r="P473"/>
  <c r="BI469"/>
  <c r="BH469"/>
  <c r="BG469"/>
  <c r="BF469"/>
  <c r="T469"/>
  <c r="R469"/>
  <c r="P469"/>
  <c r="BI465"/>
  <c r="BH465"/>
  <c r="BG465"/>
  <c r="BF465"/>
  <c r="T465"/>
  <c r="T464"/>
  <c r="R465"/>
  <c r="R464"/>
  <c r="P465"/>
  <c r="P464"/>
  <c r="BI462"/>
  <c r="BH462"/>
  <c r="BG462"/>
  <c r="BF462"/>
  <c r="T462"/>
  <c r="R462"/>
  <c r="P462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31"/>
  <c r="BH431"/>
  <c r="BG431"/>
  <c r="BF431"/>
  <c r="T431"/>
  <c r="R431"/>
  <c r="P431"/>
  <c r="BI425"/>
  <c r="BH425"/>
  <c r="BG425"/>
  <c r="BF425"/>
  <c r="T425"/>
  <c r="R425"/>
  <c r="P425"/>
  <c r="BI419"/>
  <c r="BH419"/>
  <c r="BG419"/>
  <c r="BF419"/>
  <c r="T419"/>
  <c r="R419"/>
  <c r="P419"/>
  <c r="BI415"/>
  <c r="BH415"/>
  <c r="BG415"/>
  <c r="BF415"/>
  <c r="T415"/>
  <c r="R415"/>
  <c r="P415"/>
  <c r="BI411"/>
  <c r="BH411"/>
  <c r="BG411"/>
  <c r="BF411"/>
  <c r="T411"/>
  <c r="R411"/>
  <c r="P411"/>
  <c r="BI407"/>
  <c r="BH407"/>
  <c r="BG407"/>
  <c r="BF407"/>
  <c r="T407"/>
  <c r="R407"/>
  <c r="P407"/>
  <c r="BI403"/>
  <c r="BH403"/>
  <c r="BG403"/>
  <c r="BF403"/>
  <c r="T403"/>
  <c r="R403"/>
  <c r="P403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6"/>
  <c r="BH376"/>
  <c r="BG376"/>
  <c r="BF376"/>
  <c r="T376"/>
  <c r="R376"/>
  <c r="P376"/>
  <c r="BI373"/>
  <c r="BH373"/>
  <c r="BG373"/>
  <c r="BF373"/>
  <c r="T373"/>
  <c r="R373"/>
  <c r="P373"/>
  <c r="BI369"/>
  <c r="BH369"/>
  <c r="BG369"/>
  <c r="BF369"/>
  <c r="T369"/>
  <c r="R369"/>
  <c r="P369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3"/>
  <c r="BH263"/>
  <c r="BG263"/>
  <c r="BF263"/>
  <c r="T263"/>
  <c r="R263"/>
  <c r="P263"/>
  <c r="BI255"/>
  <c r="BH255"/>
  <c r="BG255"/>
  <c r="BF255"/>
  <c r="T255"/>
  <c r="R255"/>
  <c r="P255"/>
  <c r="BI248"/>
  <c r="BH248"/>
  <c r="BG248"/>
  <c r="BF248"/>
  <c r="T248"/>
  <c r="R248"/>
  <c r="P248"/>
  <c r="BI242"/>
  <c r="BH242"/>
  <c r="BG242"/>
  <c r="BF242"/>
  <c r="T242"/>
  <c r="R242"/>
  <c r="P242"/>
  <c r="BI238"/>
  <c r="BH238"/>
  <c r="BG238"/>
  <c r="BF238"/>
  <c r="T238"/>
  <c r="R238"/>
  <c r="P238"/>
  <c r="BI227"/>
  <c r="BH227"/>
  <c r="BG227"/>
  <c r="BF227"/>
  <c r="T227"/>
  <c r="R227"/>
  <c r="P227"/>
  <c r="BI220"/>
  <c r="BH220"/>
  <c r="BG220"/>
  <c r="BF220"/>
  <c r="T220"/>
  <c r="R220"/>
  <c r="P220"/>
  <c r="BI216"/>
  <c r="BH216"/>
  <c r="BG216"/>
  <c r="BF216"/>
  <c r="T216"/>
  <c r="R216"/>
  <c r="P216"/>
  <c r="BI209"/>
  <c r="BH209"/>
  <c r="BG209"/>
  <c r="BF209"/>
  <c r="T209"/>
  <c r="R209"/>
  <c r="P209"/>
  <c r="BI198"/>
  <c r="BH198"/>
  <c r="BG198"/>
  <c r="BF198"/>
  <c r="T198"/>
  <c r="R198"/>
  <c r="P198"/>
  <c r="BI194"/>
  <c r="BH194"/>
  <c r="BG194"/>
  <c r="BF194"/>
  <c r="T194"/>
  <c r="R194"/>
  <c r="P194"/>
  <c r="BI183"/>
  <c r="BH183"/>
  <c r="BG183"/>
  <c r="BF183"/>
  <c r="T183"/>
  <c r="R183"/>
  <c r="P183"/>
  <c r="BI179"/>
  <c r="BH179"/>
  <c r="BG179"/>
  <c r="BF179"/>
  <c r="T179"/>
  <c r="R179"/>
  <c r="P179"/>
  <c r="BI174"/>
  <c r="BH174"/>
  <c r="BG174"/>
  <c r="BF174"/>
  <c r="T174"/>
  <c r="R174"/>
  <c r="P174"/>
  <c r="BI166"/>
  <c r="BH166"/>
  <c r="BG166"/>
  <c r="BF166"/>
  <c r="T166"/>
  <c r="R166"/>
  <c r="P166"/>
  <c r="BI161"/>
  <c r="BH161"/>
  <c r="BG161"/>
  <c r="BF161"/>
  <c r="T161"/>
  <c r="R161"/>
  <c r="P161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R111"/>
  <c r="P111"/>
  <c r="J104"/>
  <c r="F104"/>
  <c r="F102"/>
  <c r="E100"/>
  <c r="J58"/>
  <c r="F58"/>
  <c r="F56"/>
  <c r="E54"/>
  <c r="J26"/>
  <c r="E26"/>
  <c r="J59"/>
  <c r="J25"/>
  <c r="J20"/>
  <c r="E20"/>
  <c r="F59"/>
  <c r="J19"/>
  <c r="J14"/>
  <c r="J102"/>
  <c r="E7"/>
  <c r="E50"/>
  <c i="1" r="L50"/>
  <c r="AM50"/>
  <c r="AM49"/>
  <c r="L49"/>
  <c r="AM47"/>
  <c r="L47"/>
  <c r="L45"/>
  <c r="L44"/>
  <c i="2" r="J755"/>
  <c r="J870"/>
  <c r="J883"/>
  <c r="BK263"/>
  <c r="BK990"/>
  <c r="BK1043"/>
  <c i="3" r="BK305"/>
  <c r="BK534"/>
  <c i="5" r="BK223"/>
  <c r="J185"/>
  <c r="BK240"/>
  <c r="J142"/>
  <c i="6" r="BK138"/>
  <c i="2" r="BK403"/>
  <c r="BK457"/>
  <c r="J510"/>
  <c r="BK216"/>
  <c r="BK118"/>
  <c r="J748"/>
  <c i="3" r="BK359"/>
  <c r="BK291"/>
  <c i="2" r="J337"/>
  <c i="3" r="BK192"/>
  <c r="BK264"/>
  <c i="5" r="J105"/>
  <c r="BK235"/>
  <c r="J181"/>
  <c i="6" r="BK98"/>
  <c i="2" r="J802"/>
  <c r="J411"/>
  <c r="BK574"/>
  <c r="BK944"/>
  <c r="J574"/>
  <c i="3" r="J339"/>
  <c r="J343"/>
  <c i="4" r="J94"/>
  <c i="5" r="BK245"/>
  <c r="J189"/>
  <c r="BK146"/>
  <c i="6" r="J145"/>
  <c i="2" r="J248"/>
  <c r="J284"/>
  <c r="J811"/>
  <c r="J227"/>
  <c r="J826"/>
  <c r="J1035"/>
  <c i="3" r="J370"/>
  <c r="J241"/>
  <c r="BK115"/>
  <c i="5" r="J145"/>
  <c r="BK232"/>
  <c i="6" r="J129"/>
  <c i="7" r="BK104"/>
  <c i="2" r="BK731"/>
  <c r="BK759"/>
  <c r="J255"/>
  <c r="J292"/>
  <c i="3" r="J178"/>
  <c r="BK478"/>
  <c i="5" r="BK188"/>
  <c r="J120"/>
  <c r="J233"/>
  <c r="BK216"/>
  <c i="6" r="J115"/>
  <c i="2" r="BK752"/>
  <c r="J829"/>
  <c r="BK438"/>
  <c r="J1101"/>
  <c r="BK1068"/>
  <c r="J350"/>
  <c r="J781"/>
  <c i="3" r="BK488"/>
  <c r="BK492"/>
  <c r="BK384"/>
  <c i="4" r="BK91"/>
  <c i="5" r="BK171"/>
  <c r="BK110"/>
  <c r="BK181"/>
  <c i="6" r="J141"/>
  <c i="2" r="BK661"/>
  <c r="BK835"/>
  <c i="3" r="BK106"/>
  <c i="5" r="BK95"/>
  <c i="2" r="J658"/>
  <c r="J115"/>
  <c r="J643"/>
  <c r="J238"/>
  <c r="J707"/>
  <c i="3" r="BK152"/>
  <c r="BK237"/>
  <c i="4" r="BK96"/>
  <c i="5" r="BK221"/>
  <c r="J122"/>
  <c i="6" r="BK144"/>
  <c i="2" r="J390"/>
  <c r="BK844"/>
  <c r="J890"/>
  <c r="BK874"/>
  <c r="J407"/>
  <c r="J128"/>
  <c i="3" r="J115"/>
  <c r="BK508"/>
  <c r="J260"/>
  <c i="5" r="BK167"/>
  <c r="BK115"/>
  <c r="BK105"/>
  <c i="6" r="J133"/>
  <c i="2" r="BK883"/>
  <c r="BK870"/>
  <c r="BK719"/>
  <c r="BK277"/>
  <c r="J310"/>
  <c i="3" r="J351"/>
  <c r="BK459"/>
  <c i="4" r="J105"/>
  <c i="5" r="BK156"/>
  <c i="6" r="J112"/>
  <c i="2" r="BK784"/>
  <c i="3" r="J446"/>
  <c i="4" r="BK95"/>
  <c i="5" r="J232"/>
  <c r="J137"/>
  <c i="6" r="J101"/>
  <c i="7" r="J102"/>
  <c i="2" r="BK469"/>
  <c r="BK900"/>
  <c r="BK1009"/>
  <c r="BK608"/>
  <c r="BK1005"/>
  <c i="3" r="J248"/>
  <c i="4" r="BK110"/>
  <c i="5" r="BK144"/>
  <c r="BK160"/>
  <c i="6" r="J113"/>
  <c i="2" r="J322"/>
  <c r="BK473"/>
  <c r="J692"/>
  <c r="J847"/>
  <c r="BK194"/>
  <c i="3" r="J187"/>
  <c r="J195"/>
  <c r="J272"/>
  <c i="5" r="BK172"/>
  <c r="J231"/>
  <c i="6" r="BK135"/>
  <c i="7" r="BK95"/>
  <c i="2" r="BK796"/>
  <c r="J362"/>
  <c r="J558"/>
  <c r="BK155"/>
  <c r="J394"/>
  <c i="3" r="BK427"/>
  <c r="BK377"/>
  <c i="5" r="BK126"/>
  <c r="BK237"/>
  <c r="BK197"/>
  <c i="6" r="BK95"/>
  <c i="2" r="BK601"/>
  <c r="BK707"/>
  <c r="BK273"/>
  <c r="BK1022"/>
  <c r="J419"/>
  <c r="J835"/>
  <c i="3" r="BK229"/>
  <c r="BK312"/>
  <c r="J162"/>
  <c i="4" r="BK101"/>
  <c i="5" r="BK239"/>
  <c r="BK212"/>
  <c r="J175"/>
  <c r="BK148"/>
  <c i="6" r="J132"/>
  <c i="2" r="J817"/>
  <c r="BK793"/>
  <c r="BK862"/>
  <c r="BK227"/>
  <c r="BK838"/>
  <c r="J1022"/>
  <c i="3" r="J216"/>
  <c r="J508"/>
  <c r="BK225"/>
  <c i="5" r="J193"/>
  <c r="J136"/>
  <c r="BK169"/>
  <c r="J129"/>
  <c i="6" r="J110"/>
  <c r="BK103"/>
  <c i="2" r="BK650"/>
  <c i="4" r="BK111"/>
  <c i="5" r="BK107"/>
  <c i="2" r="BK333"/>
  <c r="J179"/>
  <c r="BK745"/>
  <c r="BK358"/>
  <c r="J131"/>
  <c r="BK284"/>
  <c i="3" r="J223"/>
  <c r="J401"/>
  <c i="5" r="BK214"/>
  <c r="J184"/>
  <c r="BK147"/>
  <c r="BK219"/>
  <c i="6" r="BK137"/>
  <c i="2" r="BK748"/>
  <c r="BK238"/>
  <c r="J787"/>
  <c r="BK971"/>
  <c i="3" r="BK363"/>
  <c r="J543"/>
  <c i="5" r="BK155"/>
  <c r="J223"/>
  <c r="J235"/>
  <c i="6" r="J96"/>
  <c i="2" r="BK811"/>
  <c r="J534"/>
  <c r="J543"/>
  <c r="J1128"/>
  <c r="BK161"/>
  <c i="3" r="BK195"/>
  <c r="BK280"/>
  <c i="4" r="BK108"/>
  <c i="5" r="BK149"/>
  <c i="6" r="J123"/>
  <c i="7" r="J112"/>
  <c i="2" r="BK415"/>
  <c r="BK446"/>
  <c r="BK296"/>
  <c r="J738"/>
  <c r="J856"/>
  <c i="3" r="BK148"/>
  <c r="J485"/>
  <c i="5" r="BK168"/>
  <c r="J131"/>
  <c r="BK230"/>
  <c r="J146"/>
  <c i="6" r="BK94"/>
  <c i="2" r="J198"/>
  <c r="BK147"/>
  <c r="J281"/>
  <c r="BK1117"/>
  <c r="BK525"/>
  <c r="BK847"/>
  <c i="3" r="J256"/>
  <c r="BK355"/>
  <c r="BK554"/>
  <c r="J363"/>
  <c i="5" r="BK140"/>
  <c r="BK163"/>
  <c r="BK165"/>
  <c r="J213"/>
  <c i="6" r="J106"/>
  <c i="2" r="BK805"/>
  <c r="BK685"/>
  <c r="J701"/>
  <c r="J601"/>
  <c r="J759"/>
  <c r="J864"/>
  <c r="J1047"/>
  <c i="3" r="J539"/>
  <c i="4" r="BK112"/>
  <c i="5" r="J119"/>
  <c r="J250"/>
  <c i="6" r="BK111"/>
  <c i="2" r="BK913"/>
  <c r="BK281"/>
  <c i="1" r="AS55"/>
  <c i="3" r="J291"/>
  <c r="BK207"/>
  <c i="5" r="J169"/>
  <c r="BK133"/>
  <c r="BK211"/>
  <c i="6" r="J109"/>
  <c i="7" r="BK102"/>
  <c i="2" r="J710"/>
  <c r="J358"/>
  <c r="BK1125"/>
  <c r="BK1051"/>
  <c r="BK131"/>
  <c i="3" r="BK303"/>
  <c r="BK252"/>
  <c i="4" r="J89"/>
  <c i="5" r="J133"/>
  <c r="BK152"/>
  <c r="BK123"/>
  <c i="6" r="BK126"/>
  <c i="2" r="BK755"/>
  <c r="J608"/>
  <c r="BK380"/>
  <c r="J469"/>
  <c r="J844"/>
  <c r="BK1092"/>
  <c i="3" r="J393"/>
  <c r="J463"/>
  <c r="J522"/>
  <c i="4" r="BK100"/>
  <c i="5" r="J182"/>
  <c r="J209"/>
  <c r="BK243"/>
  <c i="6" r="J130"/>
  <c r="J146"/>
  <c i="2" r="BK704"/>
  <c r="BK288"/>
  <c r="BK166"/>
  <c r="J516"/>
  <c r="BK255"/>
  <c r="J1141"/>
  <c i="3" r="BK423"/>
  <c r="J435"/>
  <c r="J367"/>
  <c i="4" r="J92"/>
  <c i="5" r="BK117"/>
  <c r="BK194"/>
  <c r="J123"/>
  <c i="6" r="J99"/>
  <c i="2" r="J497"/>
  <c i="3" r="J546"/>
  <c i="5" r="BK124"/>
  <c i="2" r="J902"/>
  <c r="BK553"/>
  <c r="BK455"/>
  <c r="J431"/>
  <c r="BK1061"/>
  <c i="3" r="BK131"/>
  <c r="J170"/>
  <c i="4" r="J109"/>
  <c i="5" r="J141"/>
  <c r="J107"/>
  <c r="BK187"/>
  <c i="6" r="BK116"/>
  <c r="BK102"/>
  <c i="2" r="J501"/>
  <c r="J957"/>
  <c r="J489"/>
  <c r="J143"/>
  <c i="3" r="BK401"/>
  <c r="J152"/>
  <c r="BK397"/>
  <c i="5" r="J239"/>
  <c r="BK242"/>
  <c r="BK193"/>
  <c r="J103"/>
  <c i="6" r="J134"/>
  <c i="7" r="J98"/>
  <c i="2" r="BK692"/>
  <c r="J588"/>
  <c r="BK742"/>
  <c r="BK128"/>
  <c i="3" r="J210"/>
  <c r="BK268"/>
  <c i="5" r="J226"/>
  <c r="BK180"/>
  <c r="BK207"/>
  <c i="6" r="J126"/>
  <c i="2" r="BK667"/>
  <c r="BK762"/>
  <c r="J990"/>
  <c r="J1051"/>
  <c r="BK772"/>
  <c r="BK209"/>
  <c r="J981"/>
  <c i="3" r="BK528"/>
  <c r="BK320"/>
  <c i="5" r="BK122"/>
  <c r="BK139"/>
  <c r="BK234"/>
  <c i="2" r="BK820"/>
  <c r="J627"/>
  <c r="BK565"/>
  <c r="BK373"/>
  <c r="J455"/>
  <c i="3" r="J245"/>
  <c r="J413"/>
  <c r="J481"/>
  <c i="4" r="BK102"/>
  <c i="5" r="J155"/>
  <c r="BK130"/>
  <c r="J158"/>
  <c i="6" r="J137"/>
  <c i="2" r="J635"/>
  <c r="BK504"/>
  <c r="J111"/>
  <c r="J667"/>
  <c r="BK341"/>
  <c i="3" r="J359"/>
  <c i="5" r="J168"/>
  <c r="J178"/>
  <c r="J238"/>
  <c i="6" r="BK112"/>
  <c i="2" r="BK407"/>
  <c r="BK516"/>
  <c r="J664"/>
  <c r="BK310"/>
  <c i="3" r="BK417"/>
  <c r="BK158"/>
  <c i="4" r="J103"/>
  <c i="5" r="BK206"/>
  <c r="J151"/>
  <c r="BK210"/>
  <c i="6" r="J104"/>
  <c i="2" r="J769"/>
  <c r="J122"/>
  <c r="BK935"/>
  <c r="BK306"/>
  <c r="BK366"/>
  <c r="BK1080"/>
  <c i="3" r="J131"/>
  <c r="J559"/>
  <c i="5" r="J153"/>
  <c r="BK185"/>
  <c r="BK208"/>
  <c i="6" r="J120"/>
  <c i="2" r="BK318"/>
  <c r="BK658"/>
  <c r="J623"/>
  <c r="BK519"/>
  <c i="3" r="J475"/>
  <c r="BK409"/>
  <c r="J427"/>
  <c i="5" r="J130"/>
  <c r="J96"/>
  <c r="BK201"/>
  <c i="6" r="BK97"/>
  <c r="BK100"/>
  <c i="2" r="J896"/>
  <c r="J1005"/>
  <c r="BK570"/>
  <c r="J1024"/>
  <c r="J1080"/>
  <c r="J859"/>
  <c i="3" r="J355"/>
  <c r="J525"/>
  <c r="BK556"/>
  <c i="4" r="J101"/>
  <c i="5" r="BK209"/>
  <c r="BK233"/>
  <c r="BK244"/>
  <c r="BK229"/>
  <c i="6" r="BK99"/>
  <c i="2" r="BK588"/>
  <c i="3" r="BK272"/>
  <c i="5" r="BK189"/>
  <c i="2" r="J650"/>
  <c r="J796"/>
  <c r="BK672"/>
  <c r="J194"/>
  <c r="BK1121"/>
  <c i="3" r="BK245"/>
  <c r="BK241"/>
  <c r="J189"/>
  <c i="5" r="J218"/>
  <c r="J245"/>
  <c r="J100"/>
  <c i="6" r="J100"/>
  <c i="2" r="J975"/>
  <c r="BK419"/>
  <c r="J147"/>
  <c r="BK489"/>
  <c r="BK1076"/>
  <c i="3" r="BK413"/>
  <c r="J233"/>
  <c r="J225"/>
  <c i="5" r="J164"/>
  <c r="J214"/>
  <c r="BK157"/>
  <c i="7" r="BK112"/>
  <c i="2" r="BK354"/>
  <c r="BK390"/>
  <c r="J519"/>
  <c r="BK425"/>
  <c r="BK292"/>
  <c i="3" r="BK525"/>
  <c r="BK347"/>
  <c i="5" r="J195"/>
  <c r="BK213"/>
  <c i="6" r="J93"/>
  <c i="2" r="J927"/>
  <c r="BK220"/>
  <c r="BK507"/>
  <c r="J1121"/>
  <c r="J369"/>
  <c r="BK337"/>
  <c i="3" r="J102"/>
  <c r="J467"/>
  <c i="4" r="BK88"/>
  <c i="5" r="BK153"/>
  <c r="J219"/>
  <c i="6" r="J97"/>
  <c i="2" r="BK734"/>
  <c r="J775"/>
  <c r="BK790"/>
  <c r="J403"/>
  <c r="J1068"/>
  <c i="3" r="J335"/>
  <c r="BK295"/>
  <c r="BK393"/>
  <c i="5" r="J127"/>
  <c r="BK162"/>
  <c r="J113"/>
  <c i="6" r="BK132"/>
  <c i="2" r="BK893"/>
  <c r="J913"/>
  <c r="BK722"/>
  <c r="BK394"/>
  <c r="J680"/>
  <c i="4" r="BK93"/>
  <c i="5" r="J225"/>
  <c r="BK154"/>
  <c r="BK205"/>
  <c i="6" r="BK124"/>
  <c i="2" r="J874"/>
  <c r="BK269"/>
  <c r="BK766"/>
  <c r="J1009"/>
  <c i="3" r="BK374"/>
  <c r="BK543"/>
  <c r="J324"/>
  <c i="5" r="J165"/>
  <c r="J112"/>
  <c r="J138"/>
  <c i="6" r="BK141"/>
  <c i="2" r="BK493"/>
  <c r="J745"/>
  <c r="BK802"/>
  <c r="J118"/>
  <c r="J318"/>
  <c i="3" r="BK420"/>
  <c r="BK518"/>
  <c i="4" r="BK98"/>
  <c i="5" r="BK231"/>
  <c r="J216"/>
  <c r="BK129"/>
  <c i="6" r="BK134"/>
  <c i="2" r="J853"/>
  <c r="BK853"/>
  <c r="J731"/>
  <c r="BK198"/>
  <c r="BK1072"/>
  <c r="J161"/>
  <c r="BK1055"/>
  <c i="3" r="J384"/>
  <c r="BK455"/>
  <c r="J203"/>
  <c i="5" r="BK227"/>
  <c r="BK132"/>
  <c r="J191"/>
  <c i="6" r="BK146"/>
  <c i="2" r="BK477"/>
  <c r="BK115"/>
  <c r="J442"/>
  <c i="3" r="J515"/>
  <c r="BK199"/>
  <c i="4" r="J107"/>
  <c i="5" r="BK198"/>
  <c r="BK120"/>
  <c r="BK228"/>
  <c i="6" r="J135"/>
  <c i="2" r="BK619"/>
  <c i="5" r="J104"/>
  <c i="6" r="J118"/>
  <c i="2" r="J459"/>
  <c r="J799"/>
  <c r="J1097"/>
  <c r="BK497"/>
  <c i="3" r="BK500"/>
  <c r="BK431"/>
  <c r="J554"/>
  <c i="4" r="BK99"/>
  <c i="5" r="BK226"/>
  <c r="BK191"/>
  <c r="J205"/>
  <c i="6" r="BK115"/>
  <c i="2" r="J713"/>
  <c r="BK623"/>
  <c r="J531"/>
  <c r="J906"/>
  <c r="J296"/>
  <c i="3" r="J192"/>
  <c r="J332"/>
  <c i="4" r="J90"/>
  <c i="5" r="J149"/>
  <c r="BK222"/>
  <c i="6" r="J124"/>
  <c i="2" r="BK528"/>
  <c r="J790"/>
  <c r="J326"/>
  <c r="J877"/>
  <c r="BK558"/>
  <c i="3" r="BK380"/>
  <c r="BK504"/>
  <c i="5" r="J211"/>
  <c i="6" r="BK109"/>
  <c i="2" r="J155"/>
  <c r="BK481"/>
  <c r="BK125"/>
  <c r="J333"/>
  <c r="BK1059"/>
  <c r="J446"/>
  <c i="3" r="J397"/>
  <c r="J409"/>
  <c r="J166"/>
  <c i="4" r="BK109"/>
  <c i="5" r="J110"/>
  <c r="BK161"/>
  <c r="BK112"/>
  <c i="6" r="J138"/>
  <c i="2" r="BK957"/>
  <c r="J550"/>
  <c r="J935"/>
  <c r="BK550"/>
  <c r="J778"/>
  <c r="BK998"/>
  <c i="3" r="BK213"/>
  <c r="BK178"/>
  <c r="J287"/>
  <c i="5" r="J163"/>
  <c r="BK116"/>
  <c r="BK246"/>
  <c i="6" r="J127"/>
  <c i="2" r="J376"/>
  <c r="BK627"/>
  <c r="BK887"/>
  <c r="J209"/>
  <c r="BK902"/>
  <c i="3" r="J449"/>
  <c i="5" r="BK225"/>
  <c r="BK183"/>
  <c r="BK250"/>
  <c r="BK119"/>
  <c i="6" r="BK136"/>
  <c i="2" r="J923"/>
  <c r="BK631"/>
  <c r="BK940"/>
  <c r="J704"/>
  <c r="J1105"/>
  <c i="3" r="J388"/>
  <c r="BK220"/>
  <c r="BK439"/>
  <c i="4" r="BK104"/>
  <c i="5" r="J172"/>
  <c r="BK200"/>
  <c i="6" r="J136"/>
  <c i="7" r="BK110"/>
  <c i="2" r="BK326"/>
  <c r="BK591"/>
  <c r="BK716"/>
  <c r="J1092"/>
  <c r="BK376"/>
  <c i="3" r="BK471"/>
  <c r="BK405"/>
  <c i="4" r="J112"/>
  <c i="5" r="BK173"/>
  <c r="BK131"/>
  <c r="J147"/>
  <c i="2" r="BK826"/>
  <c r="BK459"/>
  <c r="J485"/>
  <c r="BK680"/>
  <c r="J862"/>
  <c r="J528"/>
  <c i="3" r="BK162"/>
  <c r="BK284"/>
  <c i="4" r="J98"/>
  <c i="5" r="BK141"/>
  <c r="J180"/>
  <c r="BK249"/>
  <c r="J174"/>
  <c i="7" r="J104"/>
  <c i="2" r="J540"/>
  <c r="BK635"/>
  <c r="J808"/>
  <c r="J504"/>
  <c r="J689"/>
  <c r="J1064"/>
  <c i="3" r="J308"/>
  <c r="J303"/>
  <c r="J110"/>
  <c i="4" r="J99"/>
  <c i="5" r="BK125"/>
  <c r="J183"/>
  <c r="J98"/>
  <c r="J139"/>
  <c i="2" r="J867"/>
  <c r="BK880"/>
  <c i="3" r="BK135"/>
  <c i="2" r="BK823"/>
  <c r="BK859"/>
  <c r="BK546"/>
  <c r="J277"/>
  <c r="BK890"/>
  <c r="BK302"/>
  <c i="3" r="BK287"/>
  <c r="J264"/>
  <c r="J295"/>
  <c i="5" r="BK113"/>
  <c r="BK247"/>
  <c r="J251"/>
  <c i="6" r="BK106"/>
  <c i="7" r="BK115"/>
  <c i="2" r="J944"/>
  <c r="BK856"/>
  <c r="BK698"/>
  <c r="J965"/>
  <c r="J398"/>
  <c i="3" r="BK335"/>
  <c i="5" r="J102"/>
  <c r="J243"/>
  <c r="BK102"/>
  <c i="6" r="BK125"/>
  <c i="2" r="J373"/>
  <c r="J669"/>
  <c r="BK1105"/>
  <c r="J174"/>
  <c r="BK1031"/>
  <c i="3" r="J500"/>
  <c r="J106"/>
  <c i="4" r="J102"/>
  <c i="5" r="BK158"/>
  <c i="6" r="J139"/>
  <c i="2" r="J971"/>
  <c i="3" r="J268"/>
  <c i="5" r="J173"/>
  <c i="6" r="BK122"/>
  <c i="2" r="J752"/>
  <c r="J306"/>
  <c i="3" r="BK481"/>
  <c i="5" r="BK195"/>
  <c r="J124"/>
  <c i="2" r="BK369"/>
  <c r="J166"/>
  <c i="3" r="J443"/>
  <c i="5" r="J228"/>
  <c i="2" r="BK781"/>
  <c r="J151"/>
  <c i="3" r="BK449"/>
  <c r="J550"/>
  <c i="5" r="J229"/>
  <c i="6" r="J95"/>
  <c i="2" r="BK578"/>
  <c i="3" r="BK351"/>
  <c r="BK435"/>
  <c i="5" r="J221"/>
  <c r="BK199"/>
  <c r="J215"/>
  <c i="2" r="BK867"/>
  <c r="BK556"/>
  <c r="J722"/>
  <c i="3" r="BK367"/>
  <c r="BK388"/>
  <c i="5" r="BK150"/>
  <c r="J115"/>
  <c i="2" r="J438"/>
  <c r="J457"/>
  <c r="BK431"/>
  <c i="3" r="J420"/>
  <c i="5" r="BK215"/>
  <c i="6" r="J143"/>
  <c i="2" r="BK543"/>
  <c i="3" r="BK276"/>
  <c i="5" r="J101"/>
  <c i="2" r="J931"/>
  <c r="J676"/>
  <c r="BK906"/>
  <c r="J734"/>
  <c r="J346"/>
  <c r="J570"/>
  <c i="3" r="J417"/>
  <c r="BK308"/>
  <c r="J431"/>
  <c i="4" r="BK97"/>
  <c i="5" r="J196"/>
  <c r="BK159"/>
  <c r="J241"/>
  <c r="J188"/>
  <c i="7" r="BK98"/>
  <c i="2" r="BK582"/>
  <c r="J1055"/>
  <c r="J125"/>
  <c i="3" r="BK299"/>
  <c r="J320"/>
  <c r="BK496"/>
  <c i="4" r="J93"/>
  <c i="5" r="J116"/>
  <c r="J204"/>
  <c i="6" r="BK131"/>
  <c i="2" r="BK850"/>
  <c r="BK864"/>
  <c r="J1076"/>
  <c r="BK975"/>
  <c i="3" r="J471"/>
  <c i="5" r="J126"/>
  <c r="BK96"/>
  <c i="6" r="BK121"/>
  <c i="2" r="J917"/>
  <c r="J619"/>
  <c r="BK710"/>
  <c r="BK183"/>
  <c r="BK1145"/>
  <c i="3" r="J511"/>
  <c r="BK390"/>
  <c r="BK203"/>
  <c i="5" r="J154"/>
  <c r="BK186"/>
  <c r="BK170"/>
  <c r="J144"/>
  <c i="7" r="BK107"/>
  <c i="2" r="J513"/>
  <c r="BK1016"/>
  <c r="BK1109"/>
  <c r="J493"/>
  <c r="BK923"/>
  <c i="3" r="J452"/>
  <c r="J556"/>
  <c i="4" r="BK90"/>
  <c i="5" r="BK178"/>
  <c r="BK241"/>
  <c r="J210"/>
  <c r="BK138"/>
  <c i="6" r="J116"/>
  <c i="2" r="BK931"/>
  <c r="BK896"/>
  <c r="J695"/>
  <c r="J288"/>
  <c r="BK1088"/>
  <c r="BK139"/>
  <c i="3" r="BK260"/>
  <c r="BK102"/>
  <c i="5" r="BK182"/>
  <c r="J192"/>
  <c i="2" r="J937"/>
  <c r="J661"/>
  <c r="J904"/>
  <c r="BK322"/>
  <c r="J948"/>
  <c i="3" r="BK463"/>
  <c r="J135"/>
  <c r="BK223"/>
  <c i="4" r="BK92"/>
  <c i="5" r="J212"/>
  <c r="J234"/>
  <c r="BK114"/>
  <c i="6" r="BK119"/>
  <c i="2" r="J900"/>
  <c r="J631"/>
  <c r="J909"/>
  <c r="J302"/>
  <c i="3" r="BK189"/>
  <c r="BK170"/>
  <c r="J380"/>
  <c i="4" r="J106"/>
  <c i="5" r="J207"/>
  <c r="BK121"/>
  <c r="BK111"/>
  <c i="6" r="BK96"/>
  <c i="2" r="BK485"/>
  <c r="J263"/>
  <c r="J998"/>
  <c r="J1084"/>
  <c r="BK151"/>
  <c r="BK242"/>
  <c i="3" r="J158"/>
  <c r="BK559"/>
  <c i="4" r="J96"/>
  <c i="5" r="J118"/>
  <c r="BK136"/>
  <c r="J240"/>
  <c i="7" r="BK100"/>
  <c i="2" r="BK981"/>
  <c r="BK135"/>
  <c r="BK122"/>
  <c r="BK676"/>
  <c r="J841"/>
  <c r="BK179"/>
  <c r="BK540"/>
  <c i="3" r="J328"/>
  <c r="J312"/>
  <c r="BK332"/>
  <c i="5" r="BK202"/>
  <c r="J157"/>
  <c r="J159"/>
  <c i="6" r="BK127"/>
  <c i="7" r="J107"/>
  <c i="2" r="BK1128"/>
  <c i="5" r="BK137"/>
  <c i="6" r="J114"/>
  <c i="2" r="J728"/>
  <c r="BK841"/>
  <c r="J525"/>
  <c r="BK111"/>
  <c r="BK787"/>
  <c r="J961"/>
  <c i="3" r="J377"/>
  <c r="J405"/>
  <c r="J142"/>
  <c i="4" r="BK105"/>
  <c i="5" r="BK106"/>
  <c r="J194"/>
  <c r="J186"/>
  <c i="6" r="BK113"/>
  <c i="2" r="BK664"/>
  <c r="BK346"/>
  <c r="J594"/>
  <c r="BK398"/>
  <c r="BK799"/>
  <c i="3" r="BK475"/>
  <c r="J305"/>
  <c r="BK121"/>
  <c i="5" r="BK101"/>
  <c r="J162"/>
  <c r="J230"/>
  <c i="6" r="J103"/>
  <c i="2" r="J546"/>
  <c r="BK646"/>
  <c r="J269"/>
  <c r="J685"/>
  <c r="BK808"/>
  <c i="3" r="BK370"/>
  <c r="J347"/>
  <c r="J220"/>
  <c i="5" r="BK251"/>
  <c i="6" r="BK104"/>
  <c i="7" r="J100"/>
  <c i="2" r="BK383"/>
  <c r="J838"/>
  <c r="J805"/>
  <c r="J887"/>
  <c r="BK1084"/>
  <c i="3" r="J185"/>
  <c r="J207"/>
  <c i="4" r="J111"/>
  <c i="5" r="J242"/>
  <c r="BK166"/>
  <c r="J197"/>
  <c r="J206"/>
  <c i="6" r="J94"/>
  <c i="7" r="J95"/>
  <c i="2" r="J725"/>
  <c r="J481"/>
  <c r="BK143"/>
  <c r="J893"/>
  <c r="BK1132"/>
  <c i="3" r="BK452"/>
  <c r="BK166"/>
  <c r="BK443"/>
  <c i="4" r="J95"/>
  <c i="5" r="J95"/>
  <c r="J190"/>
  <c r="BK203"/>
  <c i="6" r="J121"/>
  <c i="2" r="J832"/>
  <c r="J242"/>
  <c r="J415"/>
  <c r="J1059"/>
  <c r="BK1035"/>
  <c r="BK927"/>
  <c i="3" r="BK210"/>
  <c i="5" r="J121"/>
  <c r="J143"/>
  <c r="BK145"/>
  <c i="6" r="BK143"/>
  <c i="2" r="J646"/>
  <c r="J1002"/>
  <c r="BK1064"/>
  <c r="BK411"/>
  <c r="J1072"/>
  <c i="3" r="J504"/>
  <c r="J496"/>
  <c i="4" r="J97"/>
  <c i="5" r="J135"/>
  <c r="BK174"/>
  <c r="BK192"/>
  <c i="2" r="BK961"/>
  <c r="BK510"/>
  <c r="BK817"/>
  <c r="J561"/>
  <c r="J1031"/>
  <c r="J1136"/>
  <c i="3" r="BK467"/>
  <c r="BK515"/>
  <c r="BK339"/>
  <c i="5" r="BK184"/>
  <c r="J111"/>
  <c r="BK97"/>
  <c i="6" r="BK107"/>
  <c i="7" r="J115"/>
  <c i="2" r="J425"/>
  <c r="J591"/>
  <c r="BK994"/>
  <c r="BK948"/>
  <c r="BK1141"/>
  <c i="3" r="J284"/>
  <c r="J316"/>
  <c r="J536"/>
  <c i="4" r="J100"/>
  <c i="5" r="J227"/>
  <c r="J244"/>
  <c r="BK164"/>
  <c i="6" r="BK110"/>
  <c r="BK108"/>
  <c i="2" r="J582"/>
  <c r="J615"/>
  <c r="BK713"/>
  <c r="BK909"/>
  <c r="J1088"/>
  <c i="3" r="J478"/>
  <c r="BK127"/>
  <c r="J528"/>
  <c i="5" r="BK142"/>
  <c r="J237"/>
  <c r="BK217"/>
  <c i="6" r="BK120"/>
  <c i="2" r="BK654"/>
  <c i="3" r="BK343"/>
  <c i="6" r="BK145"/>
  <c i="2" r="J465"/>
  <c r="BK669"/>
  <c r="BK314"/>
  <c r="BK965"/>
  <c r="J1027"/>
  <c r="BK1024"/>
  <c i="3" r="J199"/>
  <c r="BK550"/>
  <c i="5" r="J156"/>
  <c r="J167"/>
  <c r="J117"/>
  <c i="6" r="J122"/>
  <c i="2" r="BK643"/>
  <c r="BK174"/>
  <c r="BK778"/>
  <c r="BK1101"/>
  <c r="BK1039"/>
  <c i="3" r="BK233"/>
  <c r="BK446"/>
  <c i="4" r="J110"/>
  <c i="5" r="BK179"/>
  <c r="J152"/>
  <c r="J106"/>
  <c i="2" r="J273"/>
  <c r="BK1002"/>
  <c r="J994"/>
  <c r="J578"/>
  <c r="J820"/>
  <c i="3" r="J276"/>
  <c i="4" r="J108"/>
  <c i="5" r="J220"/>
  <c r="BK204"/>
  <c i="2" r="BK594"/>
  <c r="J553"/>
  <c r="BK725"/>
  <c r="J672"/>
  <c r="J473"/>
  <c r="J654"/>
  <c i="3" r="BK324"/>
  <c r="BK536"/>
  <c i="4" r="J88"/>
  <c i="5" r="J217"/>
  <c r="J108"/>
  <c r="BK220"/>
  <c i="6" r="BK101"/>
  <c r="BK129"/>
  <c i="2" r="BK832"/>
  <c r="J850"/>
  <c r="BK738"/>
  <c r="J1061"/>
  <c r="J183"/>
  <c r="J135"/>
  <c i="3" r="BK522"/>
  <c r="BK531"/>
  <c i="4" r="BK103"/>
  <c i="5" r="J199"/>
  <c r="BK98"/>
  <c i="6" r="J102"/>
  <c i="7" r="J110"/>
  <c i="2" r="J766"/>
  <c r="J522"/>
  <c r="J139"/>
  <c r="J1016"/>
  <c r="J1109"/>
  <c i="3" r="J492"/>
  <c i="4" r="BK89"/>
  <c i="5" r="J203"/>
  <c r="BK151"/>
  <c r="J140"/>
  <c i="6" r="BK139"/>
  <c i="2" r="J719"/>
  <c r="J793"/>
  <c r="J772"/>
  <c r="J341"/>
  <c r="J823"/>
  <c i="3" r="BK216"/>
  <c r="BK185"/>
  <c r="J423"/>
  <c i="5" r="BK103"/>
  <c r="BK100"/>
  <c r="J166"/>
  <c i="6" r="J119"/>
  <c i="2" r="BK701"/>
  <c r="J462"/>
  <c r="BK501"/>
  <c r="BK350"/>
  <c r="BK615"/>
  <c r="J698"/>
  <c i="3" r="J237"/>
  <c r="J534"/>
  <c r="J229"/>
  <c i="5" r="J179"/>
  <c r="J202"/>
  <c r="J97"/>
  <c i="6" r="BK118"/>
  <c i="3" r="J374"/>
  <c i="6" r="BK123"/>
  <c i="2" r="J383"/>
  <c i="3" r="J174"/>
  <c r="BK110"/>
  <c i="5" r="BK104"/>
  <c i="2" r="J716"/>
  <c r="BK877"/>
  <c r="J556"/>
  <c r="J507"/>
  <c r="J1132"/>
  <c i="3" r="BK316"/>
  <c r="BK187"/>
  <c i="4" r="BK94"/>
  <c i="5" r="BK175"/>
  <c r="J247"/>
  <c r="J148"/>
  <c r="J249"/>
  <c i="6" r="J111"/>
  <c i="2" r="BK534"/>
  <c r="BK775"/>
  <c r="BK728"/>
  <c r="BK1027"/>
  <c r="J814"/>
  <c r="BK1149"/>
  <c i="3" r="BK485"/>
  <c r="J459"/>
  <c r="J252"/>
  <c r="J127"/>
  <c i="5" r="J201"/>
  <c r="J114"/>
  <c r="BK238"/>
  <c r="J246"/>
  <c i="6" r="J125"/>
  <c r="BK93"/>
  <c i="2" r="J742"/>
  <c r="BK462"/>
  <c r="BK513"/>
  <c r="BK465"/>
  <c r="BK442"/>
  <c r="BK362"/>
  <c r="J784"/>
  <c i="3" r="J439"/>
  <c i="5" r="BK143"/>
  <c r="J187"/>
  <c r="BK190"/>
  <c i="6" r="BK114"/>
  <c i="2" r="J639"/>
  <c r="BK689"/>
  <c r="J477"/>
  <c r="BK386"/>
  <c r="J1149"/>
  <c i="3" r="BK248"/>
  <c r="J299"/>
  <c r="J488"/>
  <c i="5" r="J132"/>
  <c r="BK177"/>
  <c r="BK108"/>
  <c i="6" r="J98"/>
  <c i="2" r="BK531"/>
  <c r="BK917"/>
  <c r="J1043"/>
  <c r="BK537"/>
  <c r="BK937"/>
  <c i="3" r="BK142"/>
  <c r="BK539"/>
  <c i="5" r="J177"/>
  <c r="J161"/>
  <c r="J160"/>
  <c i="6" r="BK133"/>
  <c i="2" r="J220"/>
  <c r="BK904"/>
  <c r="J565"/>
  <c r="J1117"/>
  <c r="J354"/>
  <c r="J986"/>
  <c i="3" r="J455"/>
  <c r="BK174"/>
  <c r="J280"/>
  <c i="5" r="BK176"/>
  <c r="J170"/>
  <c r="BK218"/>
  <c r="J200"/>
  <c i="6" r="J108"/>
  <c i="2" r="J880"/>
  <c r="BK695"/>
  <c r="J366"/>
  <c r="J314"/>
  <c r="J1125"/>
  <c r="J537"/>
  <c i="3" r="J213"/>
  <c r="J390"/>
  <c r="BK546"/>
  <c i="4" r="BK106"/>
  <c i="5" r="J171"/>
  <c r="J150"/>
  <c r="BK196"/>
  <c i="6" r="J107"/>
  <c i="2" r="BK561"/>
  <c i="3" r="J148"/>
  <c i="5" r="J176"/>
  <c i="2" r="BK814"/>
  <c r="BK522"/>
  <c r="J386"/>
  <c r="BK1047"/>
  <c r="BK248"/>
  <c r="J1145"/>
  <c i="3" r="BK328"/>
  <c r="BK511"/>
  <c r="J531"/>
  <c i="4" r="J91"/>
  <c i="5" r="BK127"/>
  <c r="J125"/>
  <c i="6" r="J131"/>
  <c i="2" r="BK986"/>
  <c r="J762"/>
  <c r="J380"/>
  <c r="J1039"/>
  <c r="BK1136"/>
  <c i="3" r="J518"/>
  <c r="BK256"/>
  <c i="4" r="BK107"/>
  <c i="5" r="J208"/>
  <c r="BK118"/>
  <c r="J198"/>
  <c i="6" r="J144"/>
  <c i="2" r="BK829"/>
  <c r="J940"/>
  <c r="BK769"/>
  <c r="J216"/>
  <c r="BK639"/>
  <c r="BK1097"/>
  <c i="3" r="J121"/>
  <c i="4" r="J104"/>
  <c i="5" r="J222"/>
  <c r="BK135"/>
  <c i="6" r="BK130"/>
  <c i="2" l="1" r="P165"/>
  <c r="T454"/>
  <c r="R684"/>
  <c r="BK908"/>
  <c r="J908"/>
  <c r="J80"/>
  <c r="P1063"/>
  <c r="R1140"/>
  <c i="3" r="R141"/>
  <c r="T198"/>
  <c r="T197"/>
  <c r="BK307"/>
  <c r="J307"/>
  <c r="J74"/>
  <c r="T538"/>
  <c i="4" r="BK87"/>
  <c r="BK86"/>
  <c r="J86"/>
  <c r="J63"/>
  <c i="5" r="T109"/>
  <c r="T224"/>
  <c i="6" r="T128"/>
  <c i="2" r="P110"/>
  <c r="R500"/>
  <c r="R569"/>
  <c r="T671"/>
  <c r="BK1026"/>
  <c r="J1026"/>
  <c r="J82"/>
  <c i="3" r="BK114"/>
  <c r="J114"/>
  <c r="J66"/>
  <c r="P228"/>
  <c i="4" r="P87"/>
  <c r="P86"/>
  <c i="1" r="AU58"/>
  <c i="5" r="R134"/>
  <c r="BK248"/>
  <c r="J248"/>
  <c r="J71"/>
  <c i="6" r="R117"/>
  <c i="2" r="T165"/>
  <c r="P484"/>
  <c r="T500"/>
  <c r="T560"/>
  <c r="T569"/>
  <c r="BK939"/>
  <c r="J939"/>
  <c r="J81"/>
  <c r="P1026"/>
  <c r="T1140"/>
  <c i="3" r="BK101"/>
  <c r="J101"/>
  <c r="J65"/>
  <c r="BK184"/>
  <c r="J184"/>
  <c r="J68"/>
  <c r="P198"/>
  <c r="P197"/>
  <c r="T307"/>
  <c i="5" r="P134"/>
  <c r="P248"/>
  <c i="2" r="T110"/>
  <c r="BK454"/>
  <c r="J454"/>
  <c r="J68"/>
  <c r="T468"/>
  <c r="P577"/>
  <c r="R939"/>
  <c r="R1096"/>
  <c i="3" r="BK141"/>
  <c r="J141"/>
  <c r="J67"/>
  <c r="R184"/>
  <c r="BK228"/>
  <c r="J228"/>
  <c r="J73"/>
  <c r="P538"/>
  <c i="5" r="BK109"/>
  <c r="J109"/>
  <c r="J66"/>
  <c r="P224"/>
  <c i="2" r="T332"/>
  <c r="BK484"/>
  <c r="J484"/>
  <c r="J72"/>
  <c r="BK577"/>
  <c r="J577"/>
  <c r="J76"/>
  <c r="T939"/>
  <c r="BK1096"/>
  <c r="J1096"/>
  <c r="J84"/>
  <c i="3" r="P114"/>
  <c r="P184"/>
  <c r="R228"/>
  <c i="5" r="P109"/>
  <c r="BK224"/>
  <c r="J224"/>
  <c r="J69"/>
  <c i="6" r="P128"/>
  <c i="2" r="P332"/>
  <c r="P468"/>
  <c r="R484"/>
  <c r="R577"/>
  <c r="P939"/>
  <c r="BK1063"/>
  <c r="J1063"/>
  <c r="J83"/>
  <c r="BK1140"/>
  <c r="J1140"/>
  <c r="J85"/>
  <c i="3" r="T141"/>
  <c r="BK198"/>
  <c r="J198"/>
  <c r="J71"/>
  <c r="R307"/>
  <c i="5" r="BK94"/>
  <c r="J94"/>
  <c r="J64"/>
  <c r="R109"/>
  <c r="R224"/>
  <c i="6" r="BK105"/>
  <c r="J105"/>
  <c r="J65"/>
  <c r="R128"/>
  <c r="R142"/>
  <c i="7" r="P97"/>
  <c r="P93"/>
  <c r="P92"/>
  <c i="1" r="AU61"/>
  <c i="7" r="P109"/>
  <c i="2" r="R165"/>
  <c r="T684"/>
  <c r="P908"/>
  <c r="T1063"/>
  <c i="3" r="T101"/>
  <c r="T392"/>
  <c i="5" r="R94"/>
  <c r="BK99"/>
  <c r="J99"/>
  <c r="J65"/>
  <c r="BK128"/>
  <c r="J128"/>
  <c r="J67"/>
  <c r="BK236"/>
  <c r="J236"/>
  <c r="J70"/>
  <c i="6" r="T92"/>
  <c r="T117"/>
  <c r="T142"/>
  <c i="7" r="R97"/>
  <c i="2" r="BK110"/>
  <c r="P500"/>
  <c r="P560"/>
  <c r="P569"/>
  <c r="P671"/>
  <c r="P866"/>
  <c r="T1026"/>
  <c i="3" r="R101"/>
  <c r="R392"/>
  <c i="4" r="R87"/>
  <c r="R86"/>
  <c i="5" r="T134"/>
  <c r="T248"/>
  <c i="6" r="BK117"/>
  <c r="J117"/>
  <c r="J66"/>
  <c i="7" r="R109"/>
  <c i="2" r="BK332"/>
  <c r="J332"/>
  <c r="J67"/>
  <c r="BK468"/>
  <c r="J468"/>
  <c r="J71"/>
  <c r="BK500"/>
  <c r="J500"/>
  <c r="J73"/>
  <c r="BK560"/>
  <c r="J560"/>
  <c r="J74"/>
  <c r="R560"/>
  <c r="BK569"/>
  <c r="J569"/>
  <c r="J75"/>
  <c r="BK671"/>
  <c r="J671"/>
  <c r="J77"/>
  <c r="BK866"/>
  <c r="J866"/>
  <c r="J79"/>
  <c r="T908"/>
  <c r="R1063"/>
  <c i="3" r="P141"/>
  <c r="R198"/>
  <c r="R197"/>
  <c r="P307"/>
  <c r="BK538"/>
  <c r="J538"/>
  <c r="J76"/>
  <c i="5" r="T94"/>
  <c r="T99"/>
  <c r="T128"/>
  <c r="T236"/>
  <c i="6" r="R92"/>
  <c r="R105"/>
  <c r="BK142"/>
  <c r="J142"/>
  <c r="J69"/>
  <c i="2" r="R110"/>
  <c r="R454"/>
  <c r="P684"/>
  <c r="R908"/>
  <c r="T1096"/>
  <c i="3" r="P101"/>
  <c r="P100"/>
  <c r="P392"/>
  <c i="5" r="P99"/>
  <c r="R128"/>
  <c r="R236"/>
  <c i="6" r="P105"/>
  <c r="P117"/>
  <c i="7" r="T97"/>
  <c r="T93"/>
  <c r="T92"/>
  <c r="T109"/>
  <c i="2" r="BK165"/>
  <c r="J165"/>
  <c r="J66"/>
  <c r="P454"/>
  <c r="R468"/>
  <c r="T484"/>
  <c r="T577"/>
  <c r="R671"/>
  <c r="T866"/>
  <c r="P1096"/>
  <c i="3" r="T114"/>
  <c r="T184"/>
  <c r="T228"/>
  <c r="T227"/>
  <c r="R538"/>
  <c i="5" r="P94"/>
  <c r="R99"/>
  <c r="P128"/>
  <c r="P236"/>
  <c i="6" r="BK92"/>
  <c r="BK128"/>
  <c r="J128"/>
  <c r="J67"/>
  <c i="7" r="BK109"/>
  <c r="J109"/>
  <c r="J69"/>
  <c i="2" r="R332"/>
  <c r="BK684"/>
  <c r="J684"/>
  <c r="J78"/>
  <c r="R866"/>
  <c r="R1026"/>
  <c r="P1140"/>
  <c i="3" r="R114"/>
  <c r="BK392"/>
  <c r="J392"/>
  <c r="J75"/>
  <c i="4" r="T87"/>
  <c r="T86"/>
  <c i="5" r="BK134"/>
  <c r="J134"/>
  <c r="J68"/>
  <c r="R248"/>
  <c i="6" r="P92"/>
  <c r="P91"/>
  <c i="1" r="AU60"/>
  <c i="6" r="T105"/>
  <c r="P142"/>
  <c i="7" r="BK97"/>
  <c r="J97"/>
  <c r="J66"/>
  <c i="3" r="BK194"/>
  <c r="J194"/>
  <c r="J69"/>
  <c i="2" r="BK464"/>
  <c r="J464"/>
  <c r="J69"/>
  <c r="BK1148"/>
  <c r="J1148"/>
  <c r="J86"/>
  <c i="7" r="BK114"/>
  <c r="J114"/>
  <c r="J70"/>
  <c i="6" r="BK140"/>
  <c r="J140"/>
  <c r="J68"/>
  <c i="7" r="BK94"/>
  <c r="J94"/>
  <c r="J65"/>
  <c r="BK106"/>
  <c r="J106"/>
  <c r="J68"/>
  <c i="3" r="BK558"/>
  <c r="J558"/>
  <c r="J77"/>
  <c i="7" r="BK103"/>
  <c r="J103"/>
  <c r="J67"/>
  <c r="E50"/>
  <c r="F89"/>
  <c r="BE100"/>
  <c r="BE95"/>
  <c r="BE104"/>
  <c r="J86"/>
  <c r="BE98"/>
  <c r="BE110"/>
  <c r="J59"/>
  <c r="BE102"/>
  <c r="BE107"/>
  <c r="BE115"/>
  <c r="BE112"/>
  <c i="6" r="J92"/>
  <c r="J64"/>
  <c r="J88"/>
  <c r="BE97"/>
  <c r="BE100"/>
  <c r="BE109"/>
  <c r="BE124"/>
  <c r="BE135"/>
  <c r="BE101"/>
  <c r="J56"/>
  <c r="BE103"/>
  <c r="BE120"/>
  <c r="BE122"/>
  <c r="E79"/>
  <c r="BE102"/>
  <c r="BE106"/>
  <c r="BE108"/>
  <c r="BE125"/>
  <c r="BE130"/>
  <c r="BE145"/>
  <c r="BE146"/>
  <c r="BE113"/>
  <c r="BE129"/>
  <c r="BE143"/>
  <c i="5" r="BK93"/>
  <c r="J93"/>
  <c r="J63"/>
  <c i="6" r="BE99"/>
  <c r="BE116"/>
  <c r="BE131"/>
  <c r="F59"/>
  <c r="BE95"/>
  <c r="BE98"/>
  <c r="BE121"/>
  <c r="BE123"/>
  <c r="BE137"/>
  <c r="BE139"/>
  <c r="BE118"/>
  <c r="BE133"/>
  <c r="BE93"/>
  <c r="BE104"/>
  <c r="BE111"/>
  <c r="BE112"/>
  <c r="BE138"/>
  <c r="BE94"/>
  <c r="BE96"/>
  <c r="BE107"/>
  <c r="BE110"/>
  <c r="BE115"/>
  <c r="BE119"/>
  <c r="BE126"/>
  <c r="BE127"/>
  <c r="BE132"/>
  <c r="BE134"/>
  <c r="BE136"/>
  <c r="BE141"/>
  <c r="BE144"/>
  <c r="BE114"/>
  <c i="5" r="E81"/>
  <c r="F90"/>
  <c r="BE130"/>
  <c r="BE148"/>
  <c r="BE154"/>
  <c r="BE160"/>
  <c r="BE178"/>
  <c r="BE195"/>
  <c r="BE198"/>
  <c r="BE200"/>
  <c r="BE208"/>
  <c r="BE210"/>
  <c r="BE212"/>
  <c r="BE215"/>
  <c r="BE220"/>
  <c r="BE247"/>
  <c i="4" r="J87"/>
  <c r="J64"/>
  <c i="5" r="J90"/>
  <c r="BE105"/>
  <c r="BE120"/>
  <c r="BE127"/>
  <c r="BE165"/>
  <c r="BE172"/>
  <c r="BE190"/>
  <c r="BE191"/>
  <c r="BE192"/>
  <c r="BE100"/>
  <c r="BE103"/>
  <c r="BE108"/>
  <c r="BE150"/>
  <c r="BE163"/>
  <c r="BE207"/>
  <c r="BE209"/>
  <c r="BE221"/>
  <c r="BE233"/>
  <c r="BE249"/>
  <c r="BE251"/>
  <c r="J56"/>
  <c r="BE126"/>
  <c r="BE155"/>
  <c r="BE167"/>
  <c r="BE171"/>
  <c r="BE183"/>
  <c r="BE186"/>
  <c r="BE201"/>
  <c r="BE203"/>
  <c r="BE205"/>
  <c r="BE211"/>
  <c r="BE225"/>
  <c r="BE229"/>
  <c r="BE149"/>
  <c r="BE218"/>
  <c r="BE231"/>
  <c r="BE239"/>
  <c r="BE250"/>
  <c r="BE96"/>
  <c r="BE102"/>
  <c r="BE104"/>
  <c r="BE115"/>
  <c r="BE116"/>
  <c r="BE122"/>
  <c r="BE125"/>
  <c r="BE131"/>
  <c r="BE139"/>
  <c r="BE141"/>
  <c r="BE162"/>
  <c r="BE164"/>
  <c r="BE170"/>
  <c r="BE180"/>
  <c r="BE181"/>
  <c r="BE188"/>
  <c r="BE202"/>
  <c r="BE204"/>
  <c r="BE222"/>
  <c r="BE241"/>
  <c r="BE112"/>
  <c r="BE118"/>
  <c r="BE133"/>
  <c r="BE143"/>
  <c r="BE153"/>
  <c r="BE156"/>
  <c r="BE158"/>
  <c r="BE175"/>
  <c r="BE193"/>
  <c r="BE197"/>
  <c r="BE199"/>
  <c r="BE226"/>
  <c r="BE243"/>
  <c r="BE101"/>
  <c r="BE113"/>
  <c r="BE117"/>
  <c r="BE129"/>
  <c r="BE135"/>
  <c r="BE138"/>
  <c r="BE179"/>
  <c r="BE184"/>
  <c r="BE214"/>
  <c r="BE240"/>
  <c r="BE244"/>
  <c r="BE137"/>
  <c r="BE168"/>
  <c r="BE174"/>
  <c r="BE177"/>
  <c r="BE216"/>
  <c r="BE217"/>
  <c r="BE228"/>
  <c r="BE230"/>
  <c r="BE232"/>
  <c r="BE234"/>
  <c r="BE238"/>
  <c r="BE245"/>
  <c r="BE246"/>
  <c r="BE95"/>
  <c r="BE98"/>
  <c r="BE107"/>
  <c r="BE111"/>
  <c r="BE144"/>
  <c r="BE147"/>
  <c r="BE176"/>
  <c r="BE187"/>
  <c r="BE194"/>
  <c r="BE227"/>
  <c r="BE237"/>
  <c r="BE110"/>
  <c r="BE114"/>
  <c r="BE121"/>
  <c r="BE124"/>
  <c r="BE132"/>
  <c r="BE140"/>
  <c r="BE142"/>
  <c r="BE146"/>
  <c r="BE151"/>
  <c r="BE157"/>
  <c r="BE161"/>
  <c r="BE223"/>
  <c r="BE97"/>
  <c r="BE106"/>
  <c r="BE119"/>
  <c r="BE123"/>
  <c r="BE136"/>
  <c r="BE145"/>
  <c r="BE152"/>
  <c r="BE159"/>
  <c r="BE166"/>
  <c r="BE169"/>
  <c r="BE173"/>
  <c r="BE182"/>
  <c r="BE185"/>
  <c r="BE189"/>
  <c r="BE196"/>
  <c r="BE206"/>
  <c r="BE213"/>
  <c r="BE219"/>
  <c r="BE235"/>
  <c r="BE242"/>
  <c i="4" r="F59"/>
  <c r="BE92"/>
  <c r="BE97"/>
  <c r="J59"/>
  <c r="BE89"/>
  <c r="BE101"/>
  <c r="BE103"/>
  <c r="BE107"/>
  <c i="3" r="BK197"/>
  <c r="J197"/>
  <c r="J70"/>
  <c i="4" r="BE94"/>
  <c r="BE112"/>
  <c r="E74"/>
  <c r="BE90"/>
  <c i="3" r="BK227"/>
  <c r="J227"/>
  <c r="J72"/>
  <c i="4" r="BE105"/>
  <c r="BE109"/>
  <c r="BE102"/>
  <c r="BE108"/>
  <c r="BE95"/>
  <c r="BE100"/>
  <c r="BE104"/>
  <c r="J56"/>
  <c r="BE111"/>
  <c r="BE91"/>
  <c r="BE106"/>
  <c i="3" r="BK100"/>
  <c r="J100"/>
  <c r="J64"/>
  <c i="4" r="BE88"/>
  <c r="BE93"/>
  <c r="BE96"/>
  <c r="BE98"/>
  <c r="BE99"/>
  <c r="BE110"/>
  <c i="3" r="BE195"/>
  <c r="BE272"/>
  <c r="BE328"/>
  <c r="BE367"/>
  <c r="BE401"/>
  <c r="BE452"/>
  <c r="BE496"/>
  <c r="BE556"/>
  <c i="2" r="BK467"/>
  <c r="J467"/>
  <c r="J70"/>
  <c i="3" r="F96"/>
  <c r="BE131"/>
  <c r="BE178"/>
  <c r="BE248"/>
  <c r="BE264"/>
  <c r="BE295"/>
  <c r="BE303"/>
  <c r="BE316"/>
  <c r="BE351"/>
  <c r="BE355"/>
  <c r="BE413"/>
  <c r="BE504"/>
  <c r="BE508"/>
  <c r="BE511"/>
  <c r="BE525"/>
  <c r="BE534"/>
  <c r="BE536"/>
  <c i="2" r="J110"/>
  <c r="J65"/>
  <c i="3" r="BE110"/>
  <c r="BE162"/>
  <c r="J96"/>
  <c r="BE166"/>
  <c r="BE192"/>
  <c r="BE213"/>
  <c r="BE229"/>
  <c r="BE268"/>
  <c r="BE308"/>
  <c r="BE335"/>
  <c r="BE363"/>
  <c r="BE370"/>
  <c r="BE420"/>
  <c r="BE427"/>
  <c r="BE446"/>
  <c r="BE481"/>
  <c r="BE485"/>
  <c r="BE500"/>
  <c r="BE515"/>
  <c r="BE531"/>
  <c r="BE539"/>
  <c r="BE543"/>
  <c r="BE546"/>
  <c r="BE550"/>
  <c r="BE554"/>
  <c r="BE559"/>
  <c r="BE115"/>
  <c r="BE135"/>
  <c r="BE148"/>
  <c r="BE220"/>
  <c r="BE233"/>
  <c r="BE245"/>
  <c r="BE276"/>
  <c r="BE280"/>
  <c r="BE377"/>
  <c r="BE431"/>
  <c r="BE455"/>
  <c r="BE463"/>
  <c r="BE478"/>
  <c r="BE488"/>
  <c r="BE522"/>
  <c r="BE121"/>
  <c r="BE158"/>
  <c r="BE216"/>
  <c r="BE299"/>
  <c r="BE374"/>
  <c r="BE449"/>
  <c r="BE459"/>
  <c r="BE127"/>
  <c r="BE174"/>
  <c r="BE203"/>
  <c r="BE207"/>
  <c r="BE223"/>
  <c r="BE241"/>
  <c r="BE252"/>
  <c r="BE324"/>
  <c r="BE380"/>
  <c r="BE393"/>
  <c r="BE423"/>
  <c r="BE492"/>
  <c r="E87"/>
  <c r="BE142"/>
  <c r="BE187"/>
  <c r="BE284"/>
  <c r="BE347"/>
  <c r="BE359"/>
  <c r="BE388"/>
  <c r="BE390"/>
  <c r="BE397"/>
  <c r="BE467"/>
  <c r="BE471"/>
  <c r="BE102"/>
  <c r="BE185"/>
  <c r="BE189"/>
  <c r="BE210"/>
  <c r="BE237"/>
  <c r="BE256"/>
  <c r="BE305"/>
  <c r="BE343"/>
  <c r="BE409"/>
  <c r="BE443"/>
  <c r="BE475"/>
  <c r="BE528"/>
  <c r="J93"/>
  <c r="BE106"/>
  <c r="BE225"/>
  <c r="BE291"/>
  <c r="BE332"/>
  <c r="BE405"/>
  <c r="BE435"/>
  <c r="BE439"/>
  <c r="BE152"/>
  <c r="BE170"/>
  <c r="BE199"/>
  <c r="BE260"/>
  <c r="BE287"/>
  <c r="BE312"/>
  <c r="BE320"/>
  <c r="BE339"/>
  <c r="BE384"/>
  <c r="BE417"/>
  <c r="BE518"/>
  <c i="2" r="BE139"/>
  <c r="BE155"/>
  <c r="BE166"/>
  <c r="BE174"/>
  <c r="BE194"/>
  <c r="BE209"/>
  <c r="BE255"/>
  <c r="BE383"/>
  <c r="BE477"/>
  <c r="BE493"/>
  <c r="BE519"/>
  <c r="BE561"/>
  <c r="BE627"/>
  <c r="BE734"/>
  <c r="BE838"/>
  <c r="BE887"/>
  <c r="BE890"/>
  <c r="BE931"/>
  <c r="BE990"/>
  <c r="BE1039"/>
  <c r="BE1047"/>
  <c r="BE1051"/>
  <c r="BE1072"/>
  <c r="BE1132"/>
  <c r="BE1136"/>
  <c r="BE1141"/>
  <c r="BE1145"/>
  <c r="BE1149"/>
  <c r="J105"/>
  <c r="BE125"/>
  <c r="BE238"/>
  <c r="BE288"/>
  <c r="BE337"/>
  <c r="BE376"/>
  <c r="BE407"/>
  <c r="BE457"/>
  <c r="BE501"/>
  <c r="BE546"/>
  <c r="BE935"/>
  <c r="BE957"/>
  <c r="BE115"/>
  <c r="BE135"/>
  <c r="BE147"/>
  <c r="BE296"/>
  <c r="BE314"/>
  <c r="BE322"/>
  <c r="BE419"/>
  <c r="BE442"/>
  <c r="BE531"/>
  <c r="BE591"/>
  <c r="BE631"/>
  <c r="BE639"/>
  <c r="BE685"/>
  <c r="BE707"/>
  <c r="BE716"/>
  <c r="BE722"/>
  <c r="BE790"/>
  <c r="BE909"/>
  <c r="BE948"/>
  <c r="BE971"/>
  <c r="BE994"/>
  <c r="BE1024"/>
  <c r="BE1035"/>
  <c r="BE1043"/>
  <c r="BE1059"/>
  <c r="BE1061"/>
  <c r="BE1076"/>
  <c r="J56"/>
  <c r="BE198"/>
  <c r="BE273"/>
  <c r="BE277"/>
  <c r="BE306"/>
  <c r="BE326"/>
  <c r="BE390"/>
  <c r="BE394"/>
  <c r="BE415"/>
  <c r="BE425"/>
  <c r="BE431"/>
  <c r="BE446"/>
  <c r="BE540"/>
  <c r="BE550"/>
  <c r="BE578"/>
  <c r="BE594"/>
  <c r="BE669"/>
  <c r="BE796"/>
  <c r="BE802"/>
  <c r="BE867"/>
  <c r="BE896"/>
  <c r="BE904"/>
  <c r="BE913"/>
  <c r="BE965"/>
  <c r="BE1022"/>
  <c r="BE1055"/>
  <c r="BE1080"/>
  <c r="BE1088"/>
  <c r="BE1092"/>
  <c r="BE1097"/>
  <c r="BE1105"/>
  <c r="BE1109"/>
  <c r="BE1117"/>
  <c r="BE1121"/>
  <c r="BE1128"/>
  <c r="BE242"/>
  <c r="BE302"/>
  <c r="BE310"/>
  <c r="BE362"/>
  <c r="BE481"/>
  <c r="BE504"/>
  <c r="BE525"/>
  <c r="BE658"/>
  <c r="BE689"/>
  <c r="BE713"/>
  <c r="BE762"/>
  <c r="BE766"/>
  <c r="BE775"/>
  <c r="BE799"/>
  <c r="BE811"/>
  <c r="BE829"/>
  <c r="BE850"/>
  <c r="BE859"/>
  <c r="BE864"/>
  <c r="BE923"/>
  <c r="BE940"/>
  <c r="BE1027"/>
  <c r="BE1031"/>
  <c r="BE1064"/>
  <c r="BE1068"/>
  <c r="BE1084"/>
  <c r="BE1101"/>
  <c r="BE1125"/>
  <c r="E96"/>
  <c r="BE118"/>
  <c r="BE122"/>
  <c r="BE128"/>
  <c r="BE151"/>
  <c r="BE281"/>
  <c r="BE284"/>
  <c r="BE292"/>
  <c r="BE386"/>
  <c r="BE522"/>
  <c r="BE543"/>
  <c r="BE570"/>
  <c r="BE650"/>
  <c r="BE680"/>
  <c r="BE698"/>
  <c r="BE742"/>
  <c r="BE781"/>
  <c r="BE814"/>
  <c r="BE927"/>
  <c r="BE161"/>
  <c r="BE179"/>
  <c r="BE220"/>
  <c r="BE227"/>
  <c r="BE354"/>
  <c r="BE462"/>
  <c r="BE489"/>
  <c r="BE553"/>
  <c r="BE588"/>
  <c r="BE619"/>
  <c r="BE646"/>
  <c r="BE672"/>
  <c r="BE701"/>
  <c r="BE748"/>
  <c r="BE778"/>
  <c r="BE823"/>
  <c r="BE841"/>
  <c r="BE844"/>
  <c r="BE853"/>
  <c r="BE906"/>
  <c r="BE937"/>
  <c r="BE961"/>
  <c r="BE1005"/>
  <c r="F105"/>
  <c r="BE373"/>
  <c r="BE465"/>
  <c r="BE473"/>
  <c r="BE497"/>
  <c r="BE510"/>
  <c r="BE556"/>
  <c r="BE582"/>
  <c r="BE601"/>
  <c r="BE664"/>
  <c r="BE695"/>
  <c r="BE704"/>
  <c r="BE725"/>
  <c r="BE731"/>
  <c r="BE808"/>
  <c r="BE820"/>
  <c r="BE832"/>
  <c r="BE862"/>
  <c r="BE893"/>
  <c r="BE900"/>
  <c r="BE975"/>
  <c r="BE981"/>
  <c r="BE1016"/>
  <c r="BE534"/>
  <c r="BE558"/>
  <c r="BE661"/>
  <c r="BE676"/>
  <c r="BE692"/>
  <c r="BE710"/>
  <c r="BE738"/>
  <c r="BE755"/>
  <c r="BE769"/>
  <c r="BE805"/>
  <c r="BE826"/>
  <c r="BE847"/>
  <c r="BE877"/>
  <c r="BE986"/>
  <c r="BE998"/>
  <c r="BE131"/>
  <c r="BE143"/>
  <c r="BE216"/>
  <c r="BE248"/>
  <c r="BE269"/>
  <c r="BE318"/>
  <c r="BE333"/>
  <c r="BE341"/>
  <c r="BE346"/>
  <c r="BE358"/>
  <c r="BE369"/>
  <c r="BE380"/>
  <c r="BE403"/>
  <c r="BE438"/>
  <c r="BE459"/>
  <c r="BE469"/>
  <c r="BE485"/>
  <c r="BE507"/>
  <c r="BE537"/>
  <c r="BE643"/>
  <c r="BE654"/>
  <c r="BE752"/>
  <c r="BE787"/>
  <c r="BE817"/>
  <c r="BE880"/>
  <c r="BE398"/>
  <c r="BE411"/>
  <c r="BE565"/>
  <c r="BE608"/>
  <c r="BE623"/>
  <c r="BE635"/>
  <c r="BE759"/>
  <c r="BE772"/>
  <c r="BE856"/>
  <c r="BE874"/>
  <c r="BE944"/>
  <c r="BE111"/>
  <c r="BE183"/>
  <c r="BE263"/>
  <c r="BE350"/>
  <c r="BE366"/>
  <c r="BE455"/>
  <c r="BE513"/>
  <c r="BE516"/>
  <c r="BE528"/>
  <c r="BE574"/>
  <c r="BE615"/>
  <c r="BE667"/>
  <c r="BE719"/>
  <c r="BE728"/>
  <c r="BE745"/>
  <c r="BE784"/>
  <c r="BE793"/>
  <c r="BE835"/>
  <c r="BE870"/>
  <c r="BE883"/>
  <c r="BE902"/>
  <c r="BE917"/>
  <c r="BE1002"/>
  <c r="BE1009"/>
  <c r="J36"/>
  <c i="1" r="AW56"/>
  <c i="7" r="F36"/>
  <c i="1" r="BA61"/>
  <c i="7" r="F37"/>
  <c i="1" r="BB61"/>
  <c i="6" r="F37"/>
  <c i="1" r="BB60"/>
  <c i="6" r="F36"/>
  <c i="1" r="BA60"/>
  <c i="2" r="F38"/>
  <c i="1" r="BC56"/>
  <c i="4" r="F39"/>
  <c i="1" r="BD58"/>
  <c i="7" r="F39"/>
  <c i="1" r="BD61"/>
  <c i="4" r="J36"/>
  <c i="1" r="AW58"/>
  <c i="2" r="F36"/>
  <c i="1" r="BA56"/>
  <c i="7" r="F38"/>
  <c i="1" r="BC61"/>
  <c i="4" r="J32"/>
  <c i="7" r="J36"/>
  <c i="1" r="AW61"/>
  <c i="3" r="J36"/>
  <c i="1" r="AW57"/>
  <c i="4" r="F36"/>
  <c i="1" r="BA58"/>
  <c i="3" r="F38"/>
  <c i="1" r="BC57"/>
  <c r="AS54"/>
  <c i="6" r="F39"/>
  <c i="1" r="BD60"/>
  <c i="6" r="J36"/>
  <c i="1" r="AW60"/>
  <c i="6" r="F38"/>
  <c i="1" r="BC60"/>
  <c i="4" r="F37"/>
  <c i="1" r="BB58"/>
  <c i="3" r="F36"/>
  <c i="1" r="BA57"/>
  <c i="3" r="F37"/>
  <c i="1" r="BB57"/>
  <c i="2" r="F37"/>
  <c i="1" r="BB56"/>
  <c i="5" r="J36"/>
  <c i="1" r="AW59"/>
  <c i="4" r="F38"/>
  <c i="1" r="BC58"/>
  <c i="5" r="F39"/>
  <c i="1" r="BD59"/>
  <c i="5" r="F37"/>
  <c i="1" r="BB59"/>
  <c i="5" r="F36"/>
  <c i="1" r="BA59"/>
  <c i="5" r="F38"/>
  <c i="1" r="BC59"/>
  <c i="2" r="F39"/>
  <c i="1" r="BD56"/>
  <c i="3" r="F39"/>
  <c i="1" r="BD57"/>
  <c i="5" l="1" r="T93"/>
  <c i="7" r="R93"/>
  <c r="R92"/>
  <c i="6" r="T91"/>
  <c i="5" r="R93"/>
  <c i="3" r="R227"/>
  <c i="2" r="T109"/>
  <c i="5" r="P93"/>
  <c i="1" r="AU59"/>
  <c i="2" r="R109"/>
  <c i="3" r="R100"/>
  <c r="T100"/>
  <c r="T99"/>
  <c i="2" r="BK109"/>
  <c r="J109"/>
  <c r="J64"/>
  <c r="T467"/>
  <c i="6" r="BK91"/>
  <c r="J91"/>
  <c i="2" r="P467"/>
  <c r="R467"/>
  <c i="6" r="R91"/>
  <c i="3" r="P227"/>
  <c r="P99"/>
  <c i="1" r="AU57"/>
  <c i="2" r="P109"/>
  <c i="7" r="BK93"/>
  <c r="J93"/>
  <c r="J64"/>
  <c i="1" r="AG58"/>
  <c i="3" r="BK99"/>
  <c r="J99"/>
  <c r="J63"/>
  <c i="4" r="F35"/>
  <c i="1" r="AZ58"/>
  <c r="BC55"/>
  <c r="AY55"/>
  <c i="7" r="J35"/>
  <c i="1" r="AV61"/>
  <c r="AT61"/>
  <c i="2" r="F35"/>
  <c i="1" r="AZ56"/>
  <c r="BD55"/>
  <c r="BD54"/>
  <c r="W33"/>
  <c i="5" r="J32"/>
  <c i="1" r="AG59"/>
  <c i="3" r="J35"/>
  <c i="1" r="AV57"/>
  <c r="AT57"/>
  <c i="2" r="J35"/>
  <c i="1" r="AV56"/>
  <c r="AT56"/>
  <c i="3" r="F35"/>
  <c i="1" r="AZ57"/>
  <c i="5" r="F35"/>
  <c i="1" r="AZ59"/>
  <c i="6" r="J32"/>
  <c i="1" r="AG60"/>
  <c i="4" r="J35"/>
  <c i="1" r="AV58"/>
  <c r="AT58"/>
  <c r="AN58"/>
  <c i="7" r="F35"/>
  <c i="1" r="AZ61"/>
  <c r="BA55"/>
  <c r="AW55"/>
  <c i="6" r="F35"/>
  <c i="1" r="AZ60"/>
  <c i="6" r="J35"/>
  <c i="1" r="AV60"/>
  <c r="AT60"/>
  <c r="AN60"/>
  <c i="5" r="J35"/>
  <c i="1" r="AV59"/>
  <c r="AT59"/>
  <c r="BB55"/>
  <c r="BB54"/>
  <c r="AX54"/>
  <c i="2" l="1" r="P108"/>
  <c i="1" r="AU56"/>
  <c i="3" r="R99"/>
  <c i="2" r="R108"/>
  <c r="T108"/>
  <c i="6" r="J63"/>
  <c i="2" r="BK108"/>
  <c r="J108"/>
  <c r="J63"/>
  <c i="7" r="BK92"/>
  <c r="J92"/>
  <c r="J63"/>
  <c i="1" r="AN59"/>
  <c i="6" r="J41"/>
  <c i="5" r="J41"/>
  <c i="4" r="J41"/>
  <c i="1" r="W31"/>
  <c r="AU55"/>
  <c r="AU54"/>
  <c r="AX55"/>
  <c i="3" r="J32"/>
  <c i="1" r="AG57"/>
  <c r="BA54"/>
  <c r="W30"/>
  <c r="BC54"/>
  <c r="W32"/>
  <c r="AZ55"/>
  <c r="AV55"/>
  <c r="AT55"/>
  <c i="3" l="1" r="J41"/>
  <c i="1" r="AN57"/>
  <c i="7" r="J32"/>
  <c i="1" r="AG61"/>
  <c i="2" r="J32"/>
  <c i="1" r="AG56"/>
  <c r="AN56"/>
  <c r="AW54"/>
  <c r="AK30"/>
  <c r="AZ54"/>
  <c r="AV54"/>
  <c r="AK29"/>
  <c r="AY54"/>
  <c i="2" l="1" r="J41"/>
  <c i="7" r="J41"/>
  <c i="1" r="AN61"/>
  <c r="AG55"/>
  <c r="AG54"/>
  <c r="AK26"/>
  <c r="AK35"/>
  <c r="W29"/>
  <c r="AT54"/>
  <c l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<sst xmlns="http://schemas.openxmlformats.org/spreadsheetml/2006/main">
  <si>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</si>
  <si>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</si>
  <si>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</si>
  <si>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</si>
  <si>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</si>
  <si>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{abb73345-f997-458a-931b-5bcf85ea73b4}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</si>
  <si>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</si>
  <si>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</si>
  <si>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</si>
  <si>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</si>
  <si>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</si>
  <si>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</si>
  <si>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</si>
  <si>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</si>
  <si>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20230328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</si>
  <si>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</si>
  <si>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</si>
  <si>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Vestavba sociálních zařízení interna 1 a 2 Karviná</t>
  </si>
  <si>
    <t>KSO:</t>
  </si>
  <si>
    <t>801 12 3</t>
  </si>
  <si>
    <t>CC-CZ:</t>
  </si>
  <si>
    <t>1264</t>
  </si>
  <si>
    <t>Místo:</t>
  </si>
  <si>
    <t>Vydmuchov 399/5, Karviná</t>
  </si>
  <si>
    <t>Datum:</t>
  </si>
  <si>
    <t>28. 3. 2023</t>
  </si>
  <si>
    <t>CZ-CPV:</t>
  </si>
  <si>
    <t>45300000-0</t>
  </si>
  <si>
    <t>CZ-CPA:</t>
  </si>
  <si>
    <t>41.00.28</t>
  </si>
  <si>
    <t>Zadavatel:</t>
  </si>
  <si>
    <t>IČ:</t>
  </si>
  <si>
    <t>00844853</t>
  </si>
  <si>
    <t>Nemocnice Karviná - Ráj, příspěvková organizace</t>
  </si>
  <si>
    <t>DIČ:</t>
  </si>
  <si>
    <t>CZ00844853</t>
  </si>
  <si>
    <t>Uchazeč:</t>
  </si>
  <si>
    <t>Vyplň údaj</t>
  </si>
  <si>
    <t>Projektant:</t>
  </si>
  <si>
    <t>25842544</t>
  </si>
  <si>
    <t>HAMROZI s.r.o.</t>
  </si>
  <si>
    <t>CZ25842544</t>
  </si>
  <si>
    <t>True</t>
  </si>
  <si>
    <t>Zpracovatel:</t>
  </si>
  <si>
    <t/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</si>
  <si>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</si>
  <si>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</si>
  <si>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</si>
  <si>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</si>
  <si>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</si>
  <si>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</si>
  <si>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</si>
  <si>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</si>
  <si>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</si>
  <si>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</si>
  <si>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</si>
  <si>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</si>
  <si>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</si>
  <si>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</si>
  <si>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</si>
  <si>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</si>
  <si>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</si>
  <si>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</si>
  <si>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</si>
  <si>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</si>
  <si>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</si>
  <si>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</si>
  <si>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</si>
  <si>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</si>
  <si>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</si>
  <si>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</si>
  <si>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</si>
  <si>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</si>
  <si>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</si>
  <si>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</si>
  <si>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</si>
  <si>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</si>
  <si>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</si>
  <si>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</si>
  <si>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</si>
  <si>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</si>
  <si>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</si>
  <si>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</si>
  <si>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</si>
  <si>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</si>
  <si>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</si>
  <si>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</si>
  <si>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Vestavba sociálních zařízení interna 1 a 2 Karviná - křídlo A</t>
  </si>
  <si>
    <t>STA</t>
  </si>
  <si>
    <t>1</t>
  </si>
  <si>
    <t>{6ec06c3a-4d14-4a6f-b5d7-fe7f646bc395}</t>
  </si>
  <si>
    <t>2</t>
  </si>
  <si>
    <t>/</t>
  </si>
  <si>
    <t>D.1.1</t>
  </si>
  <si>
    <t>Architektonicko-stavební řešení</t>
  </si>
  <si>
    <t>Soupis</t>
  </si>
  <si>
    <t>{c0b3567d-acc5-4602-bc9a-a39b70d942f9}</t>
  </si>
  <si>
    <t>D.1.4</t>
  </si>
  <si>
    <t>Zdravotně technické instalace</t>
  </si>
  <si>
    <t>{affe07c2-1e53-45e6-bea8-c68bc8066324}</t>
  </si>
  <si>
    <t>D.1.5</t>
  </si>
  <si>
    <t>Vzduchotechnika</t>
  </si>
  <si>
    <t>{a6f2f474-a61f-42a7-9bdc-7c19b520e1dc}</t>
  </si>
  <si>
    <t>D.1.6</t>
  </si>
  <si>
    <t>Elektroinstalace</t>
  </si>
  <si>
    <t>{06808408-3e5b-4c8b-ba7d-5dc788db8295}</t>
  </si>
  <si>
    <t>D.1.7</t>
  </si>
  <si>
    <t>Elektrická požární signalizace</t>
  </si>
  <si>
    <t>{9ec35015-7a65-4e01-8a70-6ca70ab33f7e}</t>
  </si>
  <si>
    <t>VRN</t>
  </si>
  <si>
    <t>Vedlejší a ostatní náklady</t>
  </si>
  <si>
    <t>{adfe795a-f4bd-410f-b4f0-53e4688283bb}</t>
  </si>
  <si>
    <t>KRYCÍ LIST SOUPISU PRACÍ</t>
  </si>
  <si>
    <t>Objekt:</t>
  </si>
  <si>
    <t>SO 01 - Vestavba sociálních zařízení interna 1 a 2 Karviná - křídlo A</t>
  </si>
  <si>
    <t>Soupis:</t>
  </si>
  <si>
    <t>D.1.1 - Architektonicko-stavební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</si>
  <si>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</si>
  <si>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</si>
  <si>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</si>
  <si>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</si>
  <si>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</si>
  <si>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</si>
  <si>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</si>
  <si>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</si>
  <si>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</si>
  <si>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</si>
  <si>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</si>
  <si>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</si>
  <si>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</si>
  <si>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</si>
  <si>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735 - Ústřední vytápění - otopná tělesa</t>
  </si>
  <si>
    <t xml:space="preserve">    751 - Vzduchotechnika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</si>
  <si>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</si>
  <si>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</si>
  <si>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</si>
  <si>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</si>
  <si>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</si>
  <si>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</si>
  <si>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</si>
  <si>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</si>
  <si>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</si>
  <si>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</si>
  <si>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</si>
  <si>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</si>
  <si>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</si>
  <si>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</si>
  <si>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</si>
  <si>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</si>
  <si>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</si>
  <si>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</si>
  <si>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</si>
  <si>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</si>
  <si>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</si>
  <si>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</si>
  <si>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</si>
  <si>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</si>
  <si>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</si>
  <si>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</si>
  <si>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</si>
  <si>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</si>
  <si>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</si>
  <si>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</si>
  <si>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317121151</t>
  </si>
  <si>
    <t>Montáž překladů ze železobetonových prefabrikátů dodatečně do připravených rýh, světlosti otvoru do 1050 mm</t>
  </si>
  <si>
    <t>kus</t>
  </si>
  <si>
    <t>CS ÚRS 2023 01</t>
  </si>
  <si>
    <t>4</t>
  </si>
  <si>
    <t>1180790909</t>
  </si>
  <si>
    <t>Online PSC</t>
  </si>
  <si>
    <t>https://podminky.urs.cz/item/CS_URS_2023_01/317121151</t>
  </si>
  <si>
    <t>VV</t>
  </si>
  <si>
    <t>Výkres č. D.1.1.01-07</t>
  </si>
  <si>
    <t>M</t>
  </si>
  <si>
    <t>59640000</t>
  </si>
  <si>
    <t>překlad keramický plochý š 115mm dl 1m</t>
  </si>
  <si>
    <t>8</t>
  </si>
  <si>
    <t>-1920486151</t>
  </si>
  <si>
    <t>317121251</t>
  </si>
  <si>
    <t>Montáž překladů ze železobetonových prefabrikátů dodatečně do připravených rýh, světlosti otvoru přes 1050 do 1800 mm</t>
  </si>
  <si>
    <t>1262443366</t>
  </si>
  <si>
    <t>https://podminky.urs.cz/item/CS_URS_2023_01/317121251</t>
  </si>
  <si>
    <t>5+2+1</t>
  </si>
  <si>
    <t>59640010</t>
  </si>
  <si>
    <t>překlad keramický plochý š 145mm dl 1,25m</t>
  </si>
  <si>
    <t>-1908693124</t>
  </si>
  <si>
    <t>5</t>
  </si>
  <si>
    <t>59640011</t>
  </si>
  <si>
    <t>překlad keramický plochý š 145mm dl 1,50m</t>
  </si>
  <si>
    <t>-426999231</t>
  </si>
  <si>
    <t>6</t>
  </si>
  <si>
    <t>59640012</t>
  </si>
  <si>
    <t>překlad keramický plochý š 145mm dl 1,75m</t>
  </si>
  <si>
    <t>1800251505</t>
  </si>
  <si>
    <t>7</t>
  </si>
  <si>
    <t>317142442</t>
  </si>
  <si>
    <t>Překlady nenosné z pórobetonu osazené do tenkého maltového lože, výšky do 250 mm, šířky překladu 150 mm, délky překladu přes 1000 do 1250 mm</t>
  </si>
  <si>
    <t>1024569758</t>
  </si>
  <si>
    <t>https://podminky.urs.cz/item/CS_URS_2023_01/317142442</t>
  </si>
  <si>
    <t>340235212</t>
  </si>
  <si>
    <t>Zazdívka otvorů v příčkách nebo stěnách cihlami plnými pálenými plochy do 0,0225 m2, tloušťky přes 100 mm</t>
  </si>
  <si>
    <t>-79194362</t>
  </si>
  <si>
    <t>https://podminky.urs.cz/item/CS_URS_2023_01/340235212</t>
  </si>
  <si>
    <t>85</t>
  </si>
  <si>
    <t>9</t>
  </si>
  <si>
    <t>340236212</t>
  </si>
  <si>
    <t>Zazdívka otvorů v příčkách nebo stěnách cihlami plnými pálenými plochy přes 0,0225 m2 do 0,09 m2, tloušťky přes 100 mm</t>
  </si>
  <si>
    <t>-1565536222</t>
  </si>
  <si>
    <t>https://podminky.urs.cz/item/CS_URS_2023_01/340236212</t>
  </si>
  <si>
    <t>10</t>
  </si>
  <si>
    <t>340237212</t>
  </si>
  <si>
    <t>Zazdívka otvorů v příčkách nebo stěnách cihlami plnými pálenými plochy přes 0,09 m2 do 0,25 m2, tloušťky přes 100 mm</t>
  </si>
  <si>
    <t>-1877079975</t>
  </si>
  <si>
    <t>https://podminky.urs.cz/item/CS_URS_2023_01/340237212</t>
  </si>
  <si>
    <t>11</t>
  </si>
  <si>
    <t>342272205</t>
  </si>
  <si>
    <t>Příčky z pórobetonových tvárnic hladkých na tenké maltové lože objemová hmotnost do 500 kg/m3, tloušťka příčky 50 mm</t>
  </si>
  <si>
    <t>m2</t>
  </si>
  <si>
    <t>-186913081</t>
  </si>
  <si>
    <t>https://podminky.urs.cz/item/CS_URS_2023_01/342272205</t>
  </si>
  <si>
    <t>7*(0,9*2+0,75*0,5)+0,75*0,5+1,4*0,85</t>
  </si>
  <si>
    <t>12</t>
  </si>
  <si>
    <t>342272225</t>
  </si>
  <si>
    <t>Příčky z pórobetonových tvárnic hladkých na tenké maltové lože objemová hmotnost do 500 kg/m3, tloušťka příčky 100 mm</t>
  </si>
  <si>
    <t>488394177</t>
  </si>
  <si>
    <t>https://podminky.urs.cz/item/CS_URS_2023_01/342272225</t>
  </si>
  <si>
    <t>3,15*2*3,1+3,95*3,1+3,15*3,1+3,1*3,15*4+1*3,15-0,8*2,02</t>
  </si>
  <si>
    <t>13</t>
  </si>
  <si>
    <t>342272245</t>
  </si>
  <si>
    <t>Příčky z pórobetonových tvárnic hladkých na tenké maltové lože objemová hmotnost do 500 kg/m3, tloušťka příčky 150 mm</t>
  </si>
  <si>
    <t>1495164550</t>
  </si>
  <si>
    <t>https://podminky.urs.cz/item/CS_URS_2023_01/342272245</t>
  </si>
  <si>
    <t>3,15*3,1+0,2*1,2+2,6*3,1-2*1*2,02+8,1*3,1-1,2*2,02-0,9*2,02</t>
  </si>
  <si>
    <t>1,2*2+5,1*3,1-0,9*2,02+4,27*3,1+2,3*3,1-2*0,9*2,02+0,3*3,1</t>
  </si>
  <si>
    <t>Součet</t>
  </si>
  <si>
    <t>14</t>
  </si>
  <si>
    <t>342291121</t>
  </si>
  <si>
    <t>Ukotvení příček plochými kotvami, do konstrukce cihelné</t>
  </si>
  <si>
    <t>m</t>
  </si>
  <si>
    <t>-473090281</t>
  </si>
  <si>
    <t>https://podminky.urs.cz/item/CS_URS_2023_01/342291121</t>
  </si>
  <si>
    <t>116,1</t>
  </si>
  <si>
    <t>Úpravy povrchů, podlahy a osazování výplní</t>
  </si>
  <si>
    <t>612142001</t>
  </si>
  <si>
    <t>Potažení vnitřních ploch pletivem v ploše nebo pruzích, na plném podkladu sklovláknitým vtlačením do tmelu stěn</t>
  </si>
  <si>
    <t>-2145842872</t>
  </si>
  <si>
    <t>https://podminky.urs.cz/item/CS_URS_2023_01/612142001</t>
  </si>
  <si>
    <t>12,6*3,1-1,2*2,02+5,34*1,1+0,65*1,1+5*1,1+10,2*1,1+18*3,1-0,8*2,02-0,9*2,02-2,5*2-2,8*0,6</t>
  </si>
  <si>
    <t>13,2*3,1-1*2-0,8*2,02-1*2,02+4,8*1,1+14,8*3,1-1,2*2,02-2*1,6+3*1,1*8</t>
  </si>
  <si>
    <t>1,85*2*8+3,3*0,6+0,4*0,75*8+4,75*2+4,12*2+4,44*2+3,6*2+2,6*2+5,8*2+1,05*1,2+2,5*2+4,85*2</t>
  </si>
  <si>
    <t>1,14*2*8+1,95*2*8+2,55*0,6</t>
  </si>
  <si>
    <t>16</t>
  </si>
  <si>
    <t>612142002</t>
  </si>
  <si>
    <t>Potažení vnitřních ploch pletivem v ploše nebo pruzích, na plném podkladu sklovláknitým provizorním přichycením stěn</t>
  </si>
  <si>
    <t>-898561510</t>
  </si>
  <si>
    <t>https://podminky.urs.cz/item/CS_URS_2023_01/612142002</t>
  </si>
  <si>
    <t>86</t>
  </si>
  <si>
    <t>17</t>
  </si>
  <si>
    <t>61214200R</t>
  </si>
  <si>
    <t>Příplatek za výztužnou tkaninu R 178 s oky 8x8 mm - potažení vnitřních stěn sklovláknitým pletivem</t>
  </si>
  <si>
    <t>-1161022561</t>
  </si>
  <si>
    <t>18</t>
  </si>
  <si>
    <t>612181001</t>
  </si>
  <si>
    <t>Sádrová stěrka vnitřních povrchů tloušťky do 3 mm bez penetrace, včetně následného přebroušení svislých konstrukcí stěn v podlaží i na schodišti</t>
  </si>
  <si>
    <t>659945821</t>
  </si>
  <si>
    <t>https://podminky.urs.cz/item/CS_URS_2023_01/612181001</t>
  </si>
  <si>
    <t>15,04*3,1+20,27*3,1*6+14,23*3,1+15,4*3,1</t>
  </si>
  <si>
    <t>3,15*3,1*2+1,1*3,15*2+3,95*1,1*2+0,85*0,2+1*1,1*2+3,45*1,1+2,55*1,1+5,88*3,1-2*0,9*2,02</t>
  </si>
  <si>
    <t>12,02*3,1-0,9*2,02-1,2*2,02+9,49*1,1+6,3*1,1+1,2*2+5,13*3,1*2+4,3*3,1+2,3*3,1*2-0,8*2,02*4</t>
  </si>
  <si>
    <t>0,6*3,1*2+6,5*3,1-1,2*2,02+16,4*3,1-1*2*2-1,2*2+4,6*3,1-1,2*2,02</t>
  </si>
  <si>
    <t>4,8*3,1-0,9*2,02-0,8*2,02+4,8*3,1-1,2*2,02+3,15*1,2+29,2*3,1-6*1,2*2,02</t>
  </si>
  <si>
    <t>19</t>
  </si>
  <si>
    <t>611181001</t>
  </si>
  <si>
    <t xml:space="preserve">Sádrová stěrka vnitřních povrchů tloušťky do 3 mm bez penetrace, včetně následného přebroušení vodorovných konstrukcí stropů </t>
  </si>
  <si>
    <t>900304597</t>
  </si>
  <si>
    <t>https://podminky.urs.cz/item/CS_URS_2023_01/611181001</t>
  </si>
  <si>
    <t>344,02</t>
  </si>
  <si>
    <t>20</t>
  </si>
  <si>
    <t>612341121</t>
  </si>
  <si>
    <t>Omítka sádrová nebo vápenosádrová vnitřních ploch nanášená ručně jednovrstvá, tloušťky do 10 mm hladká svislých konstrukcí stěn</t>
  </si>
  <si>
    <t>1912709873</t>
  </si>
  <si>
    <t>https://podminky.urs.cz/item/CS_URS_2023_01/612341121</t>
  </si>
  <si>
    <t>612341191</t>
  </si>
  <si>
    <t>Omítka sádrová nebo vápenosádrová vnitřních ploch nanášená ručně Příplatek k cenám za každých dalších i započatých 5 mm tloušťky omítky přes 10 mm stěn</t>
  </si>
  <si>
    <t>1873612049</t>
  </si>
  <si>
    <t>https://podminky.urs.cz/item/CS_URS_2023_01/612341191</t>
  </si>
  <si>
    <t>181,38*6 'Přepočtené koeficientem množství</t>
  </si>
  <si>
    <t>22</t>
  </si>
  <si>
    <t>611341121</t>
  </si>
  <si>
    <t xml:space="preserve">Omítka sádrová nebo vápenosádrová vnitřních ploch nanášená ručně jednovrstvá, tloušťky do 10 mm hladká vodorovných konstrukcí stropů </t>
  </si>
  <si>
    <t>-1003457753</t>
  </si>
  <si>
    <t>https://podminky.urs.cz/item/CS_URS_2023_01/611341121</t>
  </si>
  <si>
    <t>23</t>
  </si>
  <si>
    <t>612131101</t>
  </si>
  <si>
    <t>Podkladní a spojovací vrstva vnitřních omítaných ploch cementový postřik nanášený ručně celoplošně stěn</t>
  </si>
  <si>
    <t>1524950630</t>
  </si>
  <si>
    <t>https://podminky.urs.cz/item/CS_URS_2023_01/612131101</t>
  </si>
  <si>
    <t>3,95*2*8+1,6*2+3,15*0,6+1*2+2,8*0,6+2,5*0,6+6,6*2+3,12*2+3,12*2+0,65*2+2,82*2+2,7*2</t>
  </si>
  <si>
    <t>24</t>
  </si>
  <si>
    <t>612131121</t>
  </si>
  <si>
    <t>Podkladní a spojovací vrstva vnitřních omítaných ploch penetrace nanášená ručně stěn</t>
  </si>
  <si>
    <t>1607983519</t>
  </si>
  <si>
    <t>https://podminky.urs.cz/item/CS_URS_2023_01/612131121</t>
  </si>
  <si>
    <t>25</t>
  </si>
  <si>
    <t>611131121</t>
  </si>
  <si>
    <t>Podkladní a spojovací vrstva vnitřních omítaných ploch penetrace disperzní nanášená ručně stropů</t>
  </si>
  <si>
    <t>289026496</t>
  </si>
  <si>
    <t>https://podminky.urs.cz/item/CS_URS_2023_01/611131121</t>
  </si>
  <si>
    <t>26</t>
  </si>
  <si>
    <t>612135101</t>
  </si>
  <si>
    <t>Hrubá výplň rýh maltou jakékoli šířky rýhy ve stěnách</t>
  </si>
  <si>
    <t>-70225966</t>
  </si>
  <si>
    <t>https://podminky.urs.cz/item/CS_URS_2023_01/612135101</t>
  </si>
  <si>
    <t>380*0,05</t>
  </si>
  <si>
    <t>(215+130+85)*0,1</t>
  </si>
  <si>
    <t>27</t>
  </si>
  <si>
    <t>612321141</t>
  </si>
  <si>
    <t>Omítka vápenocementová vnitřních ploch nanášená ručně dvouvrstvá, tloušťky jádrové omítky do 10 mm a tloušťky štuku do 3 mm štuková svislých konstrukcí stěn</t>
  </si>
  <si>
    <t>-1423685130</t>
  </si>
  <si>
    <t>https://podminky.urs.cz/item/CS_URS_2023_01/612321141</t>
  </si>
  <si>
    <t>28</t>
  </si>
  <si>
    <t>612321191</t>
  </si>
  <si>
    <t>Omítka vápenocementová vnitřních ploch nanášená ručně Příplatek k cenám za každých dalších i započatých 5 mm tloušťky omítky přes 10 mm stěn</t>
  </si>
  <si>
    <t>-1471938408</t>
  </si>
  <si>
    <t>https://podminky.urs.cz/item/CS_URS_2023_01/612321191</t>
  </si>
  <si>
    <t>324,341*4 'Přepočtené koeficientem množství</t>
  </si>
  <si>
    <t>29</t>
  </si>
  <si>
    <t>612325111</t>
  </si>
  <si>
    <t>Vápenocementová omítka rýh hladká ve stěnách, šířky rýhy do 150 mm</t>
  </si>
  <si>
    <t>-281568345</t>
  </si>
  <si>
    <t>https://podminky.urs.cz/item/CS_URS_2023_01/612325111</t>
  </si>
  <si>
    <t>30</t>
  </si>
  <si>
    <t>612325221</t>
  </si>
  <si>
    <t>Vápenocementová omítka jednotlivých malých ploch štuková na stěnách, plochy jednotlivě do 0,09 m2</t>
  </si>
  <si>
    <t>536730540</t>
  </si>
  <si>
    <t>https://podminky.urs.cz/item/CS_URS_2023_01/612325221</t>
  </si>
  <si>
    <t>31</t>
  </si>
  <si>
    <t>612325222</t>
  </si>
  <si>
    <t>Vápenocementová omítka jednotlivých malých ploch štuková na stěnách, plochy jednotlivě přes 0,09 do 0,25 m2</t>
  </si>
  <si>
    <t>294525552</t>
  </si>
  <si>
    <t>https://podminky.urs.cz/item/CS_URS_2023_01/612325222</t>
  </si>
  <si>
    <t>32</t>
  </si>
  <si>
    <t>619995001</t>
  </si>
  <si>
    <t>Začištění omítek (s dodáním hmot) kolem oken, dveří, podlah, obkladů apod.</t>
  </si>
  <si>
    <t>641501081</t>
  </si>
  <si>
    <t>https://podminky.urs.cz/item/CS_URS_2023_01/619995001</t>
  </si>
  <si>
    <t>336</t>
  </si>
  <si>
    <t>33</t>
  </si>
  <si>
    <t>62122510R</t>
  </si>
  <si>
    <t>Oprava kontaktního zateplení vč. omítky kolem okna O/22 - dod. a mtž.</t>
  </si>
  <si>
    <t>-1713707596</t>
  </si>
  <si>
    <t>34</t>
  </si>
  <si>
    <t>622143003</t>
  </si>
  <si>
    <t>Montáž omítkových profilů plastových, pozinkovaných nebo dřevěných upevněných vtlačením do podkladní vrstvy nebo přibitím rohových s tkaninou</t>
  </si>
  <si>
    <t>-542903005</t>
  </si>
  <si>
    <t>https://podminky.urs.cz/item/CS_URS_2023_01/622143003</t>
  </si>
  <si>
    <t>170,75+22,9+13,3</t>
  </si>
  <si>
    <t>35</t>
  </si>
  <si>
    <t>55343023</t>
  </si>
  <si>
    <t>profil rohový Pz pro vnitřní omítky tl 15mm</t>
  </si>
  <si>
    <t>297594767</t>
  </si>
  <si>
    <t>206,95*1,05 'Přepočtené koeficientem množství</t>
  </si>
  <si>
    <t>36</t>
  </si>
  <si>
    <t>629992112</t>
  </si>
  <si>
    <t xml:space="preserve">Zatmelení dilatace stěn trvale pružným polyuretanovým tmelem </t>
  </si>
  <si>
    <t>-1657772186</t>
  </si>
  <si>
    <t>https://podminky.urs.cz/item/CS_URS_2023_01/629992112</t>
  </si>
  <si>
    <t>3,1</t>
  </si>
  <si>
    <t>37</t>
  </si>
  <si>
    <t>631311133</t>
  </si>
  <si>
    <t>Mazanina z betonu prostého bez zvýšených nároků na prostředí tl. přes 120 do 240 mm tř. C 12/15</t>
  </si>
  <si>
    <t>m3</t>
  </si>
  <si>
    <t>1789879523</t>
  </si>
  <si>
    <t>https://podminky.urs.cz/item/CS_URS_2023_01/631311133</t>
  </si>
  <si>
    <t>(19,2+40,6)*0,07*0,05</t>
  </si>
  <si>
    <t>(18,7+0,3+3,1)*0,12*0,05</t>
  </si>
  <si>
    <t>38</t>
  </si>
  <si>
    <t>631362021</t>
  </si>
  <si>
    <t>Výztuž mazanin ze svařovaných sítí z drátů typu KARI</t>
  </si>
  <si>
    <t>t</t>
  </si>
  <si>
    <t>-1544429673</t>
  </si>
  <si>
    <t>https://podminky.urs.cz/item/CS_URS_2023_01/631362021</t>
  </si>
  <si>
    <t>64,35*0,002</t>
  </si>
  <si>
    <t>39</t>
  </si>
  <si>
    <t>632450134</t>
  </si>
  <si>
    <t>Potěr cementový CT-C30-F6 vyrovnávací ze suchých směsí v ploše o průměrné (střední) tl. přes 40 do 50 mm</t>
  </si>
  <si>
    <t>-817083420</t>
  </si>
  <si>
    <t>https://podminky.urs.cz/item/CS_URS_2023_01/632450134</t>
  </si>
  <si>
    <t>64,35</t>
  </si>
  <si>
    <t>40</t>
  </si>
  <si>
    <t>775141122</t>
  </si>
  <si>
    <t>Příprava podkladu skládaných podlah vyrovnání samonivelační stěrkou podlah min.pevnosti 30 MPa, tloušťky přes 3 do 5 mm</t>
  </si>
  <si>
    <t>333155120</t>
  </si>
  <si>
    <t>https://podminky.urs.cz/item/CS_URS_2023_01/775141122</t>
  </si>
  <si>
    <t>41</t>
  </si>
  <si>
    <t>632451105</t>
  </si>
  <si>
    <t>Potěr cementový samonivelační CT-C30-F10 ze suchých směsí tloušťky přes 10 do 15 mm</t>
  </si>
  <si>
    <t>1568304871</t>
  </si>
  <si>
    <t>https://podminky.urs.cz/item/CS_URS_2023_01/632451105</t>
  </si>
  <si>
    <t>384,24+12,17</t>
  </si>
  <si>
    <t>42</t>
  </si>
  <si>
    <t>634611111</t>
  </si>
  <si>
    <t>Výplň dilatačních spár mazanin asfaltovou pružnou emulzí tl. mazaniny do 100 mm, šířka spáry do 10 mm</t>
  </si>
  <si>
    <t>-1880870251</t>
  </si>
  <si>
    <t>https://podminky.urs.cz/item/CS_URS_2023_01/634611111</t>
  </si>
  <si>
    <t>20,9</t>
  </si>
  <si>
    <t>43</t>
  </si>
  <si>
    <t>634911123</t>
  </si>
  <si>
    <t>Řezání dilatačních nebo smršťovacích spár v čerstvé betonové mazanině nebo potěru šířky přes 5 do 10 mm, hloubky přes 20 do 50 mm</t>
  </si>
  <si>
    <t>-1528878790</t>
  </si>
  <si>
    <t>https://podminky.urs.cz/item/CS_URS_2023_01/634911123</t>
  </si>
  <si>
    <t>44</t>
  </si>
  <si>
    <t>771121011</t>
  </si>
  <si>
    <t>Příprava podkladu - nátěr penetrační na podlahu</t>
  </si>
  <si>
    <t>-2039458423</t>
  </si>
  <si>
    <t>https://podminky.urs.cz/item/CS_URS_2023_01/771121011</t>
  </si>
  <si>
    <t>64,35+64,35</t>
  </si>
  <si>
    <t>Ostatní konstrukce a práce, bourání</t>
  </si>
  <si>
    <t>45</t>
  </si>
  <si>
    <t>941211112</t>
  </si>
  <si>
    <t>Montáž lešení řadového rámového lehkého pracovního s podlahami s provozním zatížením tř. 3 do 200 kg/m2 šířky tř. SW06 přes 0,6 do 0,9 m, výšky přes 10 do 25 m</t>
  </si>
  <si>
    <t>-1199183595</t>
  </si>
  <si>
    <t>https://podminky.urs.cz/item/CS_URS_2023_01/941211112</t>
  </si>
  <si>
    <t>46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</si>
  <si>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</si>
  <si>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</si>
  <si>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765796124</t>
  </si>
  <si>
    <t>https://podminky.urs.cz/item/CS_URS_2023_01/941211211</t>
  </si>
  <si>
    <t>47</t>
  </si>
  <si>
    <t>941211812</t>
  </si>
  <si>
    <t>Demontáž lešení řadového rámového lehkého pracovního s provozním zatížením tř. 3 do 200 kg/m2 šířky tř. SW06 přes 0,6 do 0,9 m, výšky přes 10 do 25 m</t>
  </si>
  <si>
    <t>-85721003</t>
  </si>
  <si>
    <t>https://podminky.urs.cz/item/CS_URS_2023_01/941211812</t>
  </si>
  <si>
    <t>30*5 'Přepočtené koeficientem množství</t>
  </si>
  <si>
    <t>48</t>
  </si>
  <si>
    <t>949101111</t>
  </si>
  <si>
    <t>Lešení pomocné pracovní pro objekty pozemních staveb pro zatížení do 150 kg/m2, o výšce lešeňové podlahy do 1,9 m</t>
  </si>
  <si>
    <t>-959217407</t>
  </si>
  <si>
    <t>https://podminky.urs.cz/item/CS_URS_2023_01/949101111</t>
  </si>
  <si>
    <t>461</t>
  </si>
  <si>
    <t>49</t>
  </si>
  <si>
    <t>952901111</t>
  </si>
  <si>
    <t>Vyčištění budov nebo objektů před předáním do užívání budov bytové nebo občanské výstavby, světlé výšky podlaží do 4 m</t>
  </si>
  <si>
    <t>1424595268</t>
  </si>
  <si>
    <t>https://podminky.urs.cz/item/CS_URS_2023_01/952901111</t>
  </si>
  <si>
    <t>50</t>
  </si>
  <si>
    <t>953966111</t>
  </si>
  <si>
    <t>Montáž ochranných prvků stěn antibakteriálních (do zdravotnických zařízení) samolepící pás</t>
  </si>
  <si>
    <t>-634775988</t>
  </si>
  <si>
    <t>https://podminky.urs.cz/item/CS_URS_2023_01/953966111</t>
  </si>
  <si>
    <t>10,3</t>
  </si>
  <si>
    <t>51</t>
  </si>
  <si>
    <t>2835500R</t>
  </si>
  <si>
    <t>pás samolepící nárazový ochranný š 500mm</t>
  </si>
  <si>
    <t>-770678244</t>
  </si>
  <si>
    <t>10,3*1,1 'Přepočtené koeficientem množství</t>
  </si>
  <si>
    <t>52</t>
  </si>
  <si>
    <t>953966112</t>
  </si>
  <si>
    <t>Montáž ochranných prvků stěn antibakteriálních (do zdravotnických zařízení) samolepících rohový profil</t>
  </si>
  <si>
    <t>-1819633931</t>
  </si>
  <si>
    <t>https://podminky.urs.cz/item/CS_URS_2023_01/953966112</t>
  </si>
  <si>
    <t>20*1,5</t>
  </si>
  <si>
    <t>53</t>
  </si>
  <si>
    <t>2834204R</t>
  </si>
  <si>
    <t>plastové nalepovací rohy 50x50 mm, délka 1,5 m - Z/13</t>
  </si>
  <si>
    <t>570176950</t>
  </si>
  <si>
    <t>54</t>
  </si>
  <si>
    <t>953966121</t>
  </si>
  <si>
    <t>Montáž ochranných prvků stěn (do zdravotnických zařízení) - nárazové svodidlo</t>
  </si>
  <si>
    <t>-1431904709</t>
  </si>
  <si>
    <t>https://podminky.urs.cz/item/CS_URS_2023_01/953966121</t>
  </si>
  <si>
    <t>36,5</t>
  </si>
  <si>
    <t>55</t>
  </si>
  <si>
    <t>55343050</t>
  </si>
  <si>
    <t>nárazové svodidlo (do zdravotnických zařízení) výška 203 mm, jádro hliník s pryží vč. příslušenství - Z/14</t>
  </si>
  <si>
    <t>687853583</t>
  </si>
  <si>
    <t>56</t>
  </si>
  <si>
    <t>767165111</t>
  </si>
  <si>
    <t>Montáž madel</t>
  </si>
  <si>
    <t>-918575886</t>
  </si>
  <si>
    <t>https://podminky.urs.cz/item/CS_URS_2023_01/767165111</t>
  </si>
  <si>
    <t>24,5</t>
  </si>
  <si>
    <t>57</t>
  </si>
  <si>
    <t>0521710R</t>
  </si>
  <si>
    <t xml:space="preserve">ergonomické navržené madlo vč. příslušenství - Z/15 </t>
  </si>
  <si>
    <t>229013069</t>
  </si>
  <si>
    <t>58</t>
  </si>
  <si>
    <t>9539661R1</t>
  </si>
  <si>
    <t>Objektová stěnová dilatační lišta - Z/02 - dod. a mtž.</t>
  </si>
  <si>
    <t>-803035848</t>
  </si>
  <si>
    <t>59</t>
  </si>
  <si>
    <t>962032231</t>
  </si>
  <si>
    <t>Bourání zdiva nadzákladového z cihel nebo tvárnic z cihel pálených nebo vápenopískových, na maltu vápennou nebo vápenocementovou, objemu přes 1 m3</t>
  </si>
  <si>
    <t>503200245</t>
  </si>
  <si>
    <t>https://podminky.urs.cz/item/CS_URS_2023_01/962032231</t>
  </si>
  <si>
    <t>0,9*2,02*0,15+5,29*3,1</t>
  </si>
  <si>
    <t>60</t>
  </si>
  <si>
    <t>965043341</t>
  </si>
  <si>
    <t>Bourání mazanin betonových tl. do 100 mm, plochy přes 4 m2</t>
  </si>
  <si>
    <t>-1508526506</t>
  </si>
  <si>
    <t>https://podminky.urs.cz/item/CS_URS_2023_01/965043341</t>
  </si>
  <si>
    <t>(4,18*8+5,24+4,87+9,36+9,92*2)*0,1</t>
  </si>
  <si>
    <t>61</t>
  </si>
  <si>
    <t>965046111</t>
  </si>
  <si>
    <t>Broušení stávajících betonových podlah úběr do 3 mm</t>
  </si>
  <si>
    <t>1155958367</t>
  </si>
  <si>
    <t>https://podminky.urs.cz/item/CS_URS_2023_01/965046111</t>
  </si>
  <si>
    <t>62</t>
  </si>
  <si>
    <t>965046119</t>
  </si>
  <si>
    <t>Broušení stávajících betonových podlah Příplatek k ceně za každý další 1 mm úběru</t>
  </si>
  <si>
    <t>683828948</t>
  </si>
  <si>
    <t>https://podminky.urs.cz/item/CS_URS_2023_01/965046119</t>
  </si>
  <si>
    <t>396,41*2 'Přepočtené koeficientem množství</t>
  </si>
  <si>
    <t>63</t>
  </si>
  <si>
    <t>965081333</t>
  </si>
  <si>
    <t>Bourání podlah z dlaždic bez podkladního lože nebo mazaniny, s jakoukoliv výplní spár betonových, teracových nebo čedičových tl. do 30 mm, plochy přes 1 m2</t>
  </si>
  <si>
    <t>-1909003239</t>
  </si>
  <si>
    <t>https://podminky.urs.cz/item/CS_URS_2023_01/965081333</t>
  </si>
  <si>
    <t>4,18*8+5,24+4,87+9,36+9,92*2</t>
  </si>
  <si>
    <t>64</t>
  </si>
  <si>
    <t>965081611</t>
  </si>
  <si>
    <t>Odsekání soklíků včetně otlučení podkladní omítky až na zdivo rovných</t>
  </si>
  <si>
    <t>-148762419</t>
  </si>
  <si>
    <t>https://podminky.urs.cz/item/CS_URS_2023_01/965081611</t>
  </si>
  <si>
    <t>272,35+12,6+159,22</t>
  </si>
  <si>
    <t>65</t>
  </si>
  <si>
    <t>965082923</t>
  </si>
  <si>
    <t>Odstranění násypu pod podlahami nebo ochranného násypu na střechách tl. do 100 mm, plochy přes 2 m2</t>
  </si>
  <si>
    <t>1149838302</t>
  </si>
  <si>
    <t>https://podminky.urs.cz/item/CS_URS_2023_01/965082923</t>
  </si>
  <si>
    <t>66</t>
  </si>
  <si>
    <t>967031733</t>
  </si>
  <si>
    <t>Přisekání (špicování) plošné nebo rovných ostění zdiva z cihel pálených plošné, na maltu vápennou nebo vápenocementovou, tl. na maltu vápennou nebo vápenocementovou, tl. do 150 mm</t>
  </si>
  <si>
    <t>24371654</t>
  </si>
  <si>
    <t>https://podminky.urs.cz/item/CS_URS_2023_01/967031733</t>
  </si>
  <si>
    <t>(2,1*0,25)*7</t>
  </si>
  <si>
    <t>67</t>
  </si>
  <si>
    <t>968062747</t>
  </si>
  <si>
    <t>Vybourání dřevěných rámů oken s křídly, dveřních zárubní, vrat, stěn, ostění nebo obkladů stěn plných, zasklených nebo výkladních pevných nebo otevíratelných, plochy přes 4 m2</t>
  </si>
  <si>
    <t>1775919816</t>
  </si>
  <si>
    <t>https://podminky.urs.cz/item/CS_URS_2023_01/968062747</t>
  </si>
  <si>
    <t>1,35*3,1</t>
  </si>
  <si>
    <t>3,1*3,08</t>
  </si>
  <si>
    <t>68</t>
  </si>
  <si>
    <t>968072455</t>
  </si>
  <si>
    <t>Vybourání kovových rámů oken s křídly, dveřních zárubní, vrat, stěn, ostění nebo obkladů dveřních zárubní, plochy do 2 m2</t>
  </si>
  <si>
    <t>1113346241</t>
  </si>
  <si>
    <t>https://podminky.urs.cz/item/CS_URS_2023_01/968072455</t>
  </si>
  <si>
    <t>1,68*3</t>
  </si>
  <si>
    <t>1,89*6</t>
  </si>
  <si>
    <t>69</t>
  </si>
  <si>
    <t>968072456</t>
  </si>
  <si>
    <t>Vybourání kovových rámů oken s křídly, dveřních zárubní, vrat, stěn, ostění nebo obkladů dveřních zárubní, plochy přes 2 m2</t>
  </si>
  <si>
    <t>-918625384</t>
  </si>
  <si>
    <t>https://podminky.urs.cz/item/CS_URS_2023_01/968072456</t>
  </si>
  <si>
    <t>2,1*6</t>
  </si>
  <si>
    <t>2,415*11</t>
  </si>
  <si>
    <t>2,4*3,1</t>
  </si>
  <si>
    <t>70</t>
  </si>
  <si>
    <t>971033331</t>
  </si>
  <si>
    <t>Vybourání otvorů ve zdivu základovém nebo nadzákladovém z cihel, tvárnic, příčkovek z cihel pálených na maltu vápennou nebo vápenocementovou plochy do 0,09 m2, tl. do 150 mm</t>
  </si>
  <si>
    <t>667622675</t>
  </si>
  <si>
    <t>https://podminky.urs.cz/item/CS_URS_2023_01/971033331</t>
  </si>
  <si>
    <t>71</t>
  </si>
  <si>
    <t>971033431</t>
  </si>
  <si>
    <t>Vybourání otvorů ve zdivu základovém nebo nadzákladovém z cihel, tvárnic, příčkovek z cihel pálených na maltu vápennou nebo vápenocementovou plochy do 0,25 m2, tl. do 150 mm</t>
  </si>
  <si>
    <t>-272298182</t>
  </si>
  <si>
    <t>https://podminky.urs.cz/item/CS_URS_2023_01/971033431</t>
  </si>
  <si>
    <t>72</t>
  </si>
  <si>
    <t>974031164</t>
  </si>
  <si>
    <t>Vysekání rýh ve zdivu cihelném na maltu vápennou nebo vápenocementovou do hl. 150 mm a šířky do 150 mm</t>
  </si>
  <si>
    <t>-2098661680</t>
  </si>
  <si>
    <t>https://podminky.urs.cz/item/CS_URS_2023_01/974031164</t>
  </si>
  <si>
    <t>1*2</t>
  </si>
  <si>
    <t>1,25*5</t>
  </si>
  <si>
    <t>1,5*2</t>
  </si>
  <si>
    <t>1,75</t>
  </si>
  <si>
    <t>997</t>
  </si>
  <si>
    <t>Přesun sutě</t>
  </si>
  <si>
    <t>73</t>
  </si>
  <si>
    <t>997013217</t>
  </si>
  <si>
    <t>Vnitrostaveništní doprava suti a vybouraných hmot vodorovně do 50 m svisle ručně pro budovy a haly výšky do 24 m</t>
  </si>
  <si>
    <t>-293689271</t>
  </si>
  <si>
    <t>https://podminky.urs.cz/item/CS_URS_2023_01/997013217</t>
  </si>
  <si>
    <t>74</t>
  </si>
  <si>
    <t>997013501</t>
  </si>
  <si>
    <t>Odvoz suti a vybouraných hmot na skládku nebo meziskládku se složením, na vzdálenost do 1 km</t>
  </si>
  <si>
    <t>518357248</t>
  </si>
  <si>
    <t>https://podminky.urs.cz/item/CS_URS_2023_01/997013501</t>
  </si>
  <si>
    <t>75</t>
  </si>
  <si>
    <t>997013509</t>
  </si>
  <si>
    <t>Odvoz suti a vybouraných hmot na skládku nebo meziskládku se složením, na vzdálenost Příplatek k ceně za každý další i započatý 1 km přes 1 km</t>
  </si>
  <si>
    <t>-34710406</t>
  </si>
  <si>
    <t>https://podminky.urs.cz/item/CS_URS_2023_01/997013509</t>
  </si>
  <si>
    <t>103,256*9 'Přepočtené koeficientem množství</t>
  </si>
  <si>
    <t>76</t>
  </si>
  <si>
    <t>997013631</t>
  </si>
  <si>
    <t>Poplatek za uložení stavebního odpadu na skládce (skládkovné) směsného stavebního a demoličního zatříděného do Katalogu odpadů pod kódem 17 09 04</t>
  </si>
  <si>
    <t>155689582</t>
  </si>
  <si>
    <t>https://podminky.urs.cz/item/CS_URS_2023_01/997013631</t>
  </si>
  <si>
    <t>998</t>
  </si>
  <si>
    <t>Přesun hmot</t>
  </si>
  <si>
    <t>77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</si>
  <si>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</si>
  <si>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</si>
  <si>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-1140812797</t>
  </si>
  <si>
    <t>https://podminky.urs.cz/item/CS_URS_2023_01/998018003</t>
  </si>
  <si>
    <t>PSV</t>
  </si>
  <si>
    <t>Práce a dodávky PSV</t>
  </si>
  <si>
    <t>711</t>
  </si>
  <si>
    <t>Izolace proti vodě, vlhkosti a plynům</t>
  </si>
  <si>
    <t>78</t>
  </si>
  <si>
    <t>772991111</t>
  </si>
  <si>
    <t>Penetrace podkladu</t>
  </si>
  <si>
    <t>-1605047176</t>
  </si>
  <si>
    <t>https://podminky.urs.cz/item/CS_URS_2023_01/772991111</t>
  </si>
  <si>
    <t>64,35+7,9*2*8+9,8*2+12,6*2</t>
  </si>
  <si>
    <t>79</t>
  </si>
  <si>
    <t>711111051</t>
  </si>
  <si>
    <t>Provedení izolace proti zemní vlhkosti natěradly a tmely za studena dvojnásobným nátěrem tekutou elastickou hydroizolací vč. těsnící pásky</t>
  </si>
  <si>
    <t>488657957</t>
  </si>
  <si>
    <t>https://podminky.urs.cz/item/CS_URS_2023_01/711111051</t>
  </si>
  <si>
    <t>80</t>
  </si>
  <si>
    <t>24551040</t>
  </si>
  <si>
    <t xml:space="preserve">stěrka hydroizolační </t>
  </si>
  <si>
    <t>kg</t>
  </si>
  <si>
    <t>679385894</t>
  </si>
  <si>
    <t>235,55*1,5 'Přepočtené koeficientem množství</t>
  </si>
  <si>
    <t>81</t>
  </si>
  <si>
    <t>2835502R</t>
  </si>
  <si>
    <t>páska pružná těsnící hydroizolační š do 150mm - 50 m</t>
  </si>
  <si>
    <t>-480251369</t>
  </si>
  <si>
    <t>713</t>
  </si>
  <si>
    <t>Izolace tepelné</t>
  </si>
  <si>
    <t>82</t>
  </si>
  <si>
    <t>713121121</t>
  </si>
  <si>
    <t>Montáž tepelné izolace podlah rohožemi, pásy, deskami, dílci, bloky (izolační materiál ve specifikaci) kladenými volně dvouvrstvá</t>
  </si>
  <si>
    <t>2137579398</t>
  </si>
  <si>
    <t>https://podminky.urs.cz/item/CS_URS_2023_01/713121121</t>
  </si>
  <si>
    <t>83</t>
  </si>
  <si>
    <t>28375909</t>
  </si>
  <si>
    <t>deska EPS 150 pro trvalé zatížení v tlaku tl 50mm</t>
  </si>
  <si>
    <t>1790477404</t>
  </si>
  <si>
    <t>64,35*2</t>
  </si>
  <si>
    <t>128,7*1,1 'Přepočtené koeficientem množství</t>
  </si>
  <si>
    <t>84</t>
  </si>
  <si>
    <t>713121211</t>
  </si>
  <si>
    <t>Montáž tepelné izolace podlah okrajovými pásky kladenými volně</t>
  </si>
  <si>
    <t>780371100</t>
  </si>
  <si>
    <t>https://podminky.urs.cz/item/CS_URS_2023_01/713121211</t>
  </si>
  <si>
    <t>7,9*8+57,12</t>
  </si>
  <si>
    <t>63140274</t>
  </si>
  <si>
    <t xml:space="preserve">pásek okrajový izolační minerální </t>
  </si>
  <si>
    <t>-604062155</t>
  </si>
  <si>
    <t>725</t>
  </si>
  <si>
    <t>Zdravotechnika - zařizovací předměty</t>
  </si>
  <si>
    <t>7252441R1</t>
  </si>
  <si>
    <t xml:space="preserve">Dvoukřídlové sprchové dveře 86-91 x 195 cm, bezpečnostní tvrzené sklo 6 mm - D/23 - dod. a mtž._x000d_
</t>
  </si>
  <si>
    <t>soubor</t>
  </si>
  <si>
    <t>-763757095</t>
  </si>
  <si>
    <t>87</t>
  </si>
  <si>
    <t>7252441R2</t>
  </si>
  <si>
    <t xml:space="preserve">Rohové sprchové dveře 900x900 mm, bezpečnostní sklo 6 mm - Z/18 - dod. a mtž._x000d_
</t>
  </si>
  <si>
    <t>2058085935</t>
  </si>
  <si>
    <t>88</t>
  </si>
  <si>
    <t>72598012V2</t>
  </si>
  <si>
    <t>Dvojháček - dod. a mtž.</t>
  </si>
  <si>
    <t>1037206707</t>
  </si>
  <si>
    <t>89</t>
  </si>
  <si>
    <t>72598012V3</t>
  </si>
  <si>
    <t>Trojháček - dod. a mtž.</t>
  </si>
  <si>
    <t>2134002891</t>
  </si>
  <si>
    <t>90</t>
  </si>
  <si>
    <t>72598012V4</t>
  </si>
  <si>
    <t>Polička - dod. a mtž.</t>
  </si>
  <si>
    <t>-790059862</t>
  </si>
  <si>
    <t>91</t>
  </si>
  <si>
    <t>72598012V5</t>
  </si>
  <si>
    <t>Zrcadlo 500x500 - dod. a mtž.</t>
  </si>
  <si>
    <t>2138143362</t>
  </si>
  <si>
    <t>92</t>
  </si>
  <si>
    <t>72598012V1</t>
  </si>
  <si>
    <t>Sklopné zrcadlo pro ZTP - dod. a mtž.</t>
  </si>
  <si>
    <t>561066717</t>
  </si>
  <si>
    <t>93</t>
  </si>
  <si>
    <t>7259801R012</t>
  </si>
  <si>
    <t>Montáž nerezové drátěné rohová police do sprchy (bez dodávky)</t>
  </si>
  <si>
    <t>-1717587861</t>
  </si>
  <si>
    <t>94</t>
  </si>
  <si>
    <t>7259801R02</t>
  </si>
  <si>
    <t>Nerezové madlo sklopné 600 mm vč. vyztužení pásovou oceli - Z/03 - dod. a mtž.</t>
  </si>
  <si>
    <t>64697855</t>
  </si>
  <si>
    <t>95</t>
  </si>
  <si>
    <t>7259801R03</t>
  </si>
  <si>
    <t>Nerezové madlo svislé, délka 600 mm - Z/04 - dod. a mtž.</t>
  </si>
  <si>
    <t>-41811277</t>
  </si>
  <si>
    <t>96</t>
  </si>
  <si>
    <t>7259801R04</t>
  </si>
  <si>
    <t>Nerezové sedátko do sprchy 450x450 mm - Z/05 - dod. a mtž.</t>
  </si>
  <si>
    <t>-1567053197</t>
  </si>
  <si>
    <t>97</t>
  </si>
  <si>
    <t>7259801R05</t>
  </si>
  <si>
    <t>Nerezové madlo rohové 710x710 mm - Z/06 - dod. a mtž.</t>
  </si>
  <si>
    <t>-2066979582</t>
  </si>
  <si>
    <t>98</t>
  </si>
  <si>
    <t>7259801R06</t>
  </si>
  <si>
    <t>Nerezové madlo sklopné, délka 830 mm - Z/08 - dod. a mtž.</t>
  </si>
  <si>
    <t>-2044748293</t>
  </si>
  <si>
    <t>99</t>
  </si>
  <si>
    <t>7259801R07</t>
  </si>
  <si>
    <t>Nerezové madlo, délka 800 mm - Z/09 - dod. a mtž.</t>
  </si>
  <si>
    <t>-903787826</t>
  </si>
  <si>
    <t>100</t>
  </si>
  <si>
    <t>7259801R10</t>
  </si>
  <si>
    <t>Nerezové madlo pravoúhlé levé 500x800 mm - Z/12 - dod. a mtž.</t>
  </si>
  <si>
    <t>551280753</t>
  </si>
  <si>
    <t>101</t>
  </si>
  <si>
    <t>953943212</t>
  </si>
  <si>
    <t>Osazování drobných kovových předmětů kotvených do stěny - hasicí přístroje</t>
  </si>
  <si>
    <t>-1403440760</t>
  </si>
  <si>
    <t>https://podminky.urs.cz/item/CS_URS_2023_01/953943212</t>
  </si>
  <si>
    <t>102</t>
  </si>
  <si>
    <t>44932114</t>
  </si>
  <si>
    <t>přístroj hasicí ruční práškový PG6 obsahu 6 kg s hasící schopností min. 27 - viz. PBŘ</t>
  </si>
  <si>
    <t>1889944525</t>
  </si>
  <si>
    <t>103</t>
  </si>
  <si>
    <t>95394321R</t>
  </si>
  <si>
    <t>Revize hasícího přístroje</t>
  </si>
  <si>
    <t>1997419711</t>
  </si>
  <si>
    <t>104</t>
  </si>
  <si>
    <t>998725103</t>
  </si>
  <si>
    <t>Přesun hmot pro zařizovací předměty stanovený z hmotnosti přesunovaného materiálu vodorovná dopravní vzdálenost do 50 m v objektech výšky přes 12 do 24 m</t>
  </si>
  <si>
    <t>1696211795</t>
  </si>
  <si>
    <t>https://podminky.urs.cz/item/CS_URS_2023_01/998725103</t>
  </si>
  <si>
    <t>105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</si>
  <si>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</si>
  <si>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</si>
  <si>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290576245</t>
  </si>
  <si>
    <t>https://podminky.urs.cz/item/CS_URS_2023_01/998725181</t>
  </si>
  <si>
    <t>735</t>
  </si>
  <si>
    <t>Ústřední vytápění - otopná tělesa</t>
  </si>
  <si>
    <t>106</t>
  </si>
  <si>
    <t>735151832</t>
  </si>
  <si>
    <t xml:space="preserve">Demontáž otopných těles </t>
  </si>
  <si>
    <t>1318824109</t>
  </si>
  <si>
    <t>https://podminky.urs.cz/item/CS_URS_2023_01/735151832</t>
  </si>
  <si>
    <t>107</t>
  </si>
  <si>
    <t>735159330</t>
  </si>
  <si>
    <t xml:space="preserve">Zpětná montáž otopných těles </t>
  </si>
  <si>
    <t>1659719339</t>
  </si>
  <si>
    <t>https://podminky.urs.cz/item/CS_URS_2023_01/735159330</t>
  </si>
  <si>
    <t>751</t>
  </si>
  <si>
    <t>108</t>
  </si>
  <si>
    <t>751398031</t>
  </si>
  <si>
    <t>Montáž ostatních zařízení ventilační mřížky, průřezu do 0,040 m2</t>
  </si>
  <si>
    <t>36419490</t>
  </si>
  <si>
    <t>https://podminky.urs.cz/item/CS_URS_2023_01/751398031</t>
  </si>
  <si>
    <t>109</t>
  </si>
  <si>
    <t>55341426</t>
  </si>
  <si>
    <t>mřížka větrací nerezová se síťovinou 200x200mm</t>
  </si>
  <si>
    <t>740299</t>
  </si>
  <si>
    <t>763</t>
  </si>
  <si>
    <t>Konstrukce suché výstavby</t>
  </si>
  <si>
    <t>110</t>
  </si>
  <si>
    <t>763111333</t>
  </si>
  <si>
    <t>Příčka ze sádrokartonových desek s nosnou konstrukcí z jednoduchých ocelových profilů UW, CW jednoduše opláštěná deskou impregnovanou H2 tl. 12,5 mm, příčka tl. 100 mm, profil 75 TI tl. 60 mm, EI 30, Rw 45 dB</t>
  </si>
  <si>
    <t>-1677278569</t>
  </si>
  <si>
    <t>https://podminky.urs.cz/item/CS_URS_2023_01/763111333</t>
  </si>
  <si>
    <t>8*(4,15*3,1-0,8*2)</t>
  </si>
  <si>
    <t>111</t>
  </si>
  <si>
    <t>763111351</t>
  </si>
  <si>
    <t>Příčka ze sádrokartonových desek s nosnou konstrukcí z jednoduchých ocelových profilů UW, CW jednoduše opláštěná deskou protipožární DF tl. 15 mm, příčka tl. 80 mm, profil 50, s izolací 50 mm, EI 60</t>
  </si>
  <si>
    <t>45203294</t>
  </si>
  <si>
    <t>https://podminky.urs.cz/item/CS_URS_2023_01/763111351</t>
  </si>
  <si>
    <t>2,4*0,48</t>
  </si>
  <si>
    <t>1,15*0,98</t>
  </si>
  <si>
    <t>112</t>
  </si>
  <si>
    <t>7631113R1</t>
  </si>
  <si>
    <t>Zesílení SDK příčky (dřevěná výztuha 3100x100x70 mm, sevřená z obou stran CW profily) - dod. a mtž.</t>
  </si>
  <si>
    <t>402076267</t>
  </si>
  <si>
    <t>113</t>
  </si>
  <si>
    <t>7631113R2</t>
  </si>
  <si>
    <t>Zesílení SDK příčky pro kuchyňskou linku - navíc deska h2 + rastr CW - dod. a mtž.</t>
  </si>
  <si>
    <t>-1300429641</t>
  </si>
  <si>
    <t>6,1*2</t>
  </si>
  <si>
    <t>114</t>
  </si>
  <si>
    <t>763111717</t>
  </si>
  <si>
    <t>Příčka ze sádrokartonových desek ostatní konstrukce a práce na příčkách ze sádrokartonových desek základní penetrační nátěr</t>
  </si>
  <si>
    <t>-612921244</t>
  </si>
  <si>
    <t>https://podminky.urs.cz/item/CS_URS_2023_01/763111717</t>
  </si>
  <si>
    <t>8*(4,15*3,1-0,8*2)*2</t>
  </si>
  <si>
    <t>2,4*0,48*2</t>
  </si>
  <si>
    <t>1,15*0,98*2</t>
  </si>
  <si>
    <t>115</t>
  </si>
  <si>
    <t>763111751</t>
  </si>
  <si>
    <t>Příčka ze sádrokartonových desek Příplatek k cenám za plochu do 6 m2 jednotlivě</t>
  </si>
  <si>
    <t>776843406</t>
  </si>
  <si>
    <t>https://podminky.urs.cz/item/CS_URS_2023_01/763111751</t>
  </si>
  <si>
    <t>116</t>
  </si>
  <si>
    <t>763111771</t>
  </si>
  <si>
    <t>Příčka ze sádrokartonových desek Příplatek k cenám za rovinnost speciální tmelení kvality Q3</t>
  </si>
  <si>
    <t>350288381</t>
  </si>
  <si>
    <t>https://podminky.urs.cz/item/CS_URS_2023_01/763111771</t>
  </si>
  <si>
    <t>117</t>
  </si>
  <si>
    <t>763111915</t>
  </si>
  <si>
    <t>Zhotovení otvorů v příčkách ze sádrokartonových desek pro prostupy (voda, elektro, topení, VZT), osvětlení, okna, revizní klapky včetně vyztužení profily pro příčku tl. do 100 mm, velikost přes 1,00 do 2,00 m2</t>
  </si>
  <si>
    <t>823761327</t>
  </si>
  <si>
    <t>https://podminky.urs.cz/item/CS_URS_2023_01/763111915</t>
  </si>
  <si>
    <t>118</t>
  </si>
  <si>
    <t>763131451</t>
  </si>
  <si>
    <t>Podhled ze sádrokartonových desek dvouvrstvá zavěšená spodní konstrukce z ocelových profilů CD, UD jednoduše opláštěná deskou impregnovanou H2, tl. 12,5 mm, bez izolace</t>
  </si>
  <si>
    <t>1888665202</t>
  </si>
  <si>
    <t>https://podminky.urs.cz/item/CS_URS_2023_01/763131451</t>
  </si>
  <si>
    <t>8*0,5</t>
  </si>
  <si>
    <t>119</t>
  </si>
  <si>
    <t>763131714</t>
  </si>
  <si>
    <t>Podhled ze sádrokartonových desek ostatní práce a konstrukce na podhledech ze sádrokartonových desek základní penetrační nátěr</t>
  </si>
  <si>
    <t>987754381</t>
  </si>
  <si>
    <t>https://podminky.urs.cz/item/CS_URS_2023_01/763131714</t>
  </si>
  <si>
    <t>120</t>
  </si>
  <si>
    <t>763131761</t>
  </si>
  <si>
    <t>Podhled ze sádrokartonových desek Příplatek k cenám za plochu do 3 m2 jednotlivě</t>
  </si>
  <si>
    <t>-15671283</t>
  </si>
  <si>
    <t>https://podminky.urs.cz/item/CS_URS_2023_01/763131761</t>
  </si>
  <si>
    <t>121</t>
  </si>
  <si>
    <t>763131767</t>
  </si>
  <si>
    <t>Podhled ze sádrokartonových desek Příplatek k cenám za výšku zavěšení přes 1,5 m</t>
  </si>
  <si>
    <t>2098329676</t>
  </si>
  <si>
    <t>https://podminky.urs.cz/item/CS_URS_2023_01/763131767</t>
  </si>
  <si>
    <t>122</t>
  </si>
  <si>
    <t>763131771</t>
  </si>
  <si>
    <t>Podhled ze sádrokartonových desek Příplatek k cenám za rovinnost kvality speciální tmelení kvality Q3</t>
  </si>
  <si>
    <t>-1099229318</t>
  </si>
  <si>
    <t>https://podminky.urs.cz/item/CS_URS_2023_01/763131771</t>
  </si>
  <si>
    <t>123</t>
  </si>
  <si>
    <t>763135611</t>
  </si>
  <si>
    <t>Montáž vč. úpravy kazet podhledu</t>
  </si>
  <si>
    <t>-825564235</t>
  </si>
  <si>
    <t>https://podminky.urs.cz/item/CS_URS_2023_01/763135611</t>
  </si>
  <si>
    <t>116,74</t>
  </si>
  <si>
    <t>124</t>
  </si>
  <si>
    <t>59030582</t>
  </si>
  <si>
    <t>podhled kazetový - doplnění poškozených kazet</t>
  </si>
  <si>
    <t>-544190459</t>
  </si>
  <si>
    <t>116,74*0,3</t>
  </si>
  <si>
    <t>125</t>
  </si>
  <si>
    <t>763135881</t>
  </si>
  <si>
    <t>Demontáž kazet podhledu</t>
  </si>
  <si>
    <t>-100018845</t>
  </si>
  <si>
    <t>https://podminky.urs.cz/item/CS_URS_2023_01/763135881</t>
  </si>
  <si>
    <t>126</t>
  </si>
  <si>
    <t>763182411</t>
  </si>
  <si>
    <t>Výplně otvorů konstrukcí ze sádrokartonových desek opláštění obvodu okna, zasklení - viz D.1.1.07</t>
  </si>
  <si>
    <t>-1657408838</t>
  </si>
  <si>
    <t>https://podminky.urs.cz/item/CS_URS_2023_01/763182411</t>
  </si>
  <si>
    <t>(1,72+1,72+0,895+0,895)*7</t>
  </si>
  <si>
    <t>127</t>
  </si>
  <si>
    <t>763183112</t>
  </si>
  <si>
    <t>Výplně otvorů konstrukcí ze sádrokartonových desek montáž stavebního pouzdra posuvných dveří do sádrokartonové příčky s jednou kapsou pro jedno dveřní křídlo, průchozí šířky přes 800 do 1200 mm</t>
  </si>
  <si>
    <t>-835668755</t>
  </si>
  <si>
    <t>https://podminky.urs.cz/item/CS_URS_2023_01/763183112</t>
  </si>
  <si>
    <t>128</t>
  </si>
  <si>
    <t>55331622</t>
  </si>
  <si>
    <t xml:space="preserve">pouzdro stavební posuvných dveří jednopouzdrové 800 mm </t>
  </si>
  <si>
    <t>353012229</t>
  </si>
  <si>
    <t>129</t>
  </si>
  <si>
    <t>5491365R</t>
  </si>
  <si>
    <t>madlo, náprstek pro posuvné dveře</t>
  </si>
  <si>
    <t>-1500471831</t>
  </si>
  <si>
    <t>130</t>
  </si>
  <si>
    <t>54914620</t>
  </si>
  <si>
    <t xml:space="preserve">mušle s WC zámkem pro posuvné dveře_x000d_
</t>
  </si>
  <si>
    <t>-1587421150</t>
  </si>
  <si>
    <t>131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</si>
  <si>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</si>
  <si>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</si>
  <si>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841899158</t>
  </si>
  <si>
    <t>https://podminky.urs.cz/item/CS_URS_2023_01/998763303</t>
  </si>
  <si>
    <t>132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</si>
  <si>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</si>
  <si>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</si>
  <si>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80897410</t>
  </si>
  <si>
    <t>https://podminky.urs.cz/item/CS_URS_2023_01/998763381</t>
  </si>
  <si>
    <t>764</t>
  </si>
  <si>
    <t>Konstrukce klempířské</t>
  </si>
  <si>
    <t>133</t>
  </si>
  <si>
    <t>764001811</t>
  </si>
  <si>
    <t>Demontáž klempířských konstrukcí dilatační lišty do suti</t>
  </si>
  <si>
    <t>1384425687</t>
  </si>
  <si>
    <t>https://podminky.urs.cz/item/CS_URS_2023_01/764001811</t>
  </si>
  <si>
    <t>134</t>
  </si>
  <si>
    <t>764002851</t>
  </si>
  <si>
    <t>Demontáž klempířských konstrukcí oplechování parapetů do suti</t>
  </si>
  <si>
    <t>-2032200149</t>
  </si>
  <si>
    <t>https://podminky.urs.cz/item/CS_URS_2023_01/764002851</t>
  </si>
  <si>
    <t>1,35</t>
  </si>
  <si>
    <t>135</t>
  </si>
  <si>
    <t>764246345</t>
  </si>
  <si>
    <t>Oplechování parapetů - přízpůsobit stávajícím - O/22 - dod. a mtž.</t>
  </si>
  <si>
    <t>33904100</t>
  </si>
  <si>
    <t>https://podminky.urs.cz/item/CS_URS_2023_01/764246345</t>
  </si>
  <si>
    <t>766</t>
  </si>
  <si>
    <t>Konstrukce truhlářské</t>
  </si>
  <si>
    <t>136</t>
  </si>
  <si>
    <t>766441821</t>
  </si>
  <si>
    <t>Demontáž parapetních desek dřevěných nebo plastových šířky do 300 mm délky přes 1 m</t>
  </si>
  <si>
    <t>-885855600</t>
  </si>
  <si>
    <t>https://podminky.urs.cz/item/CS_URS_2023_01/766441821</t>
  </si>
  <si>
    <t>137</t>
  </si>
  <si>
    <t>7666600R1</t>
  </si>
  <si>
    <t>Montáž dveřních křídel vč. zárubně a příslušenství dle specifikace</t>
  </si>
  <si>
    <t>-830773555</t>
  </si>
  <si>
    <t>138</t>
  </si>
  <si>
    <t>611651R01</t>
  </si>
  <si>
    <t>dveře vnitřní plná DTD deska, povrch HPL, světlost 700x1970 mm vč. zárubně a příslušenství dle specifikace - L/06</t>
  </si>
  <si>
    <t>-2086031685</t>
  </si>
  <si>
    <t>139</t>
  </si>
  <si>
    <t>611651R02</t>
  </si>
  <si>
    <t>dveře vnitřní plná DTD deska, povrch HPL, světlost 800x1970 mm vč. zárubně a příslušenství dle specifikace - P/07</t>
  </si>
  <si>
    <t>261903659</t>
  </si>
  <si>
    <t>140</t>
  </si>
  <si>
    <t>611651R03</t>
  </si>
  <si>
    <t>dveře vnitřní plná DTD deska, povrch HPL, světlost 1100x1970 mm vč. zárubně a příslušenství dle specifikace - P/08</t>
  </si>
  <si>
    <t>-1722898284</t>
  </si>
  <si>
    <t>141</t>
  </si>
  <si>
    <t>611651R04</t>
  </si>
  <si>
    <t>dveře vnitřní plná DTD deska, povrch HPL, světlost 1100x1970mm vč. zárubně a příslušenství dle specifikace - L/09</t>
  </si>
  <si>
    <t>-51797140</t>
  </si>
  <si>
    <t>142</t>
  </si>
  <si>
    <t>611651R05</t>
  </si>
  <si>
    <t>dveře vnitřní plná DTD deska, povrch HPL, světlost 800x1970mm vč. zárubně a příslušenství dle specifikace - L/10</t>
  </si>
  <si>
    <t>1397585815</t>
  </si>
  <si>
    <t>143</t>
  </si>
  <si>
    <t>611651R06</t>
  </si>
  <si>
    <t>dveře vnitřní plná DTD deska, povrch HPL, světlost 1100x1970mm vč. zárubně a příslušenství dle specifikace - L/11</t>
  </si>
  <si>
    <t>-846131214</t>
  </si>
  <si>
    <t>144</t>
  </si>
  <si>
    <t>611651R07</t>
  </si>
  <si>
    <t>dveře vnitřní plná DTD deska, povrch HPL, světlost 1100x1970mm vč. zárubně a příslušenství dle specifikace - P/12</t>
  </si>
  <si>
    <t>-1843394379</t>
  </si>
  <si>
    <t>145</t>
  </si>
  <si>
    <t>611651R08</t>
  </si>
  <si>
    <t>dveře vnitřní plná DTD deska, povrch HPL, světlost 800x1970mm vč. zárubně a příslušenství dle specifikace - L/13</t>
  </si>
  <si>
    <t>-68062868</t>
  </si>
  <si>
    <t>146</t>
  </si>
  <si>
    <t>611651R09</t>
  </si>
  <si>
    <t>dveře vnitřní plná DTD deska, povrch HPL, světlost 700x1970mm vč. zárubně a příslušenství dle specifikace - P/14</t>
  </si>
  <si>
    <t>169563098</t>
  </si>
  <si>
    <t>147</t>
  </si>
  <si>
    <t>611651R10</t>
  </si>
  <si>
    <t>dveře vnitřní plná DTD deska, povrch HPL, světlost 900x1970mm vč. zárubně a příslušenství dle specifikace - L/15</t>
  </si>
  <si>
    <t>909375775</t>
  </si>
  <si>
    <t>148</t>
  </si>
  <si>
    <t>611651R11</t>
  </si>
  <si>
    <t>dveře vnitřní plná DTD deska, povrch HPL, světlost 900x1970mm vč. zárubně a příslušenství dle specifikace - P/16</t>
  </si>
  <si>
    <t>-1997402765</t>
  </si>
  <si>
    <t>149</t>
  </si>
  <si>
    <t>611651R12</t>
  </si>
  <si>
    <t>dveře vnitřní plná DTD deska, povrch HPL, světlost 1100x1970mm vč. zárubně a příslušenství dle specifikace - L/17</t>
  </si>
  <si>
    <t>1748649800</t>
  </si>
  <si>
    <t>150</t>
  </si>
  <si>
    <t>611651R13</t>
  </si>
  <si>
    <t>dveře vnitřní plná DTD deska, povrch HPL, světlost 700x1970mm vč. zárubně a příslušenství dle specifikace - L/18</t>
  </si>
  <si>
    <t>150590808</t>
  </si>
  <si>
    <t>151</t>
  </si>
  <si>
    <t>611651R14</t>
  </si>
  <si>
    <t>dveře vnitřní plná DTD deska, povrch HPL, světlost 800x1970mm vč. zárubně a příslušenství dle specifikace - L/19</t>
  </si>
  <si>
    <t>-1699029827</t>
  </si>
  <si>
    <t>152</t>
  </si>
  <si>
    <t>766660311</t>
  </si>
  <si>
    <t xml:space="preserve">Montáž dveřních křídel dřevěných nebo plastových posuvných dveří do pouzdra s jednou kapsou jednokřídlových, průchozí šířky do 800 </t>
  </si>
  <si>
    <t>-2027082513</t>
  </si>
  <si>
    <t>https://podminky.urs.cz/item/CS_URS_2023_01/766660311</t>
  </si>
  <si>
    <t>153</t>
  </si>
  <si>
    <t>766660351</t>
  </si>
  <si>
    <t>Montáž dveřních křídel dřevěných nebo plastových posuvných dveří do pojezdu na stěnu jednokřídlových, průchozí šířky do 800 mm</t>
  </si>
  <si>
    <t>2035773854</t>
  </si>
  <si>
    <t>https://podminky.urs.cz/item/CS_URS_2023_01/766660351</t>
  </si>
  <si>
    <t>154</t>
  </si>
  <si>
    <t>61182351</t>
  </si>
  <si>
    <t>kování posuvné pro dveře posuvné na stěnu do garnyže pro š. 60,70,80,90</t>
  </si>
  <si>
    <t>-1258879636</t>
  </si>
  <si>
    <t>155</t>
  </si>
  <si>
    <t>61162002</t>
  </si>
  <si>
    <t>dveře jednokřídlé dřevotřískové plné 800x1970/2100mm (P/02 a L/24)</t>
  </si>
  <si>
    <t>-321028040</t>
  </si>
  <si>
    <t>7+1</t>
  </si>
  <si>
    <t>156</t>
  </si>
  <si>
    <t>766660720</t>
  </si>
  <si>
    <t>Montáž dveřních doplňků větrací mřížky s vyříznutím otvoru</t>
  </si>
  <si>
    <t>1850080702</t>
  </si>
  <si>
    <t>https://podminky.urs.cz/item/CS_URS_2023_01/766660720</t>
  </si>
  <si>
    <t>157</t>
  </si>
  <si>
    <t>55341425</t>
  </si>
  <si>
    <t>mřížka větrací 500x90</t>
  </si>
  <si>
    <t>-1370457909</t>
  </si>
  <si>
    <t>158</t>
  </si>
  <si>
    <t>766682111</t>
  </si>
  <si>
    <t>Montáž zárubní dřevěných, plastových nebo z lamina obložkových, pro dveře jednokřídlové, tloušťky stěny do 170 mm</t>
  </si>
  <si>
    <t>-606615304</t>
  </si>
  <si>
    <t>https://podminky.urs.cz/item/CS_URS_2023_01/766682111</t>
  </si>
  <si>
    <t>159</t>
  </si>
  <si>
    <t>61181101</t>
  </si>
  <si>
    <t>zárubeň jednokřídlá obložková tl stěny 60-150mm rozměru 600-900/1970mm</t>
  </si>
  <si>
    <t>1282636620</t>
  </si>
  <si>
    <t>160</t>
  </si>
  <si>
    <t>766694126</t>
  </si>
  <si>
    <t>Montáž ostatních truhlářských konstrukcí parapetních desek dřevěných nebo plastových šířky přes 300 mm</t>
  </si>
  <si>
    <t>374714378</t>
  </si>
  <si>
    <t>https://podminky.urs.cz/item/CS_URS_2023_01/766694126</t>
  </si>
  <si>
    <t>1,35*12</t>
  </si>
  <si>
    <t>161</t>
  </si>
  <si>
    <t>61144019</t>
  </si>
  <si>
    <t>koncovka k parapetu plastovému vnitřnímu 1 pár</t>
  </si>
  <si>
    <t>sada</t>
  </si>
  <si>
    <t>90317725</t>
  </si>
  <si>
    <t>162</t>
  </si>
  <si>
    <t>61144402</t>
  </si>
  <si>
    <t>parapet plastový vnitřní - komůrkový - Z/01</t>
  </si>
  <si>
    <t>768858522</t>
  </si>
  <si>
    <t>163</t>
  </si>
  <si>
    <t>7668111R01</t>
  </si>
  <si>
    <t>Kuchyňská linka 2700 mm včetně horních skříněk, ABS 2 mm - T/01 - dod. a mtž.</t>
  </si>
  <si>
    <t>1700204246</t>
  </si>
  <si>
    <t>164</t>
  </si>
  <si>
    <t>7668111R02</t>
  </si>
  <si>
    <t>Šatní skříňka s boxy 20 ks 1600x2000x400 mm, ABS 2 mm, zámky - T/02 - dod. a mtž.</t>
  </si>
  <si>
    <t>1646392040</t>
  </si>
  <si>
    <t>165</t>
  </si>
  <si>
    <t>7668111R03</t>
  </si>
  <si>
    <t>Kuchyňská linka délka 3000 mm včetně horních skříněk, ABS 2 mm - T/03 - dod. a mtž.</t>
  </si>
  <si>
    <t>1023699150</t>
  </si>
  <si>
    <t>166</t>
  </si>
  <si>
    <t>7668111R04</t>
  </si>
  <si>
    <t>Pracovní linka 1650 bez horních skříněk + 1500 mm včetně horních skříněk, ABS 2 mm - T/04 - dod. a mtž.</t>
  </si>
  <si>
    <t>1860018290</t>
  </si>
  <si>
    <t>167</t>
  </si>
  <si>
    <t>7668111R05</t>
  </si>
  <si>
    <t>Pracovní linka délky 1000, hl. 400 mm včetně horních skříněk hloubky 300 mm, ABS 2 mm - T/05 - dod. a mtž.</t>
  </si>
  <si>
    <t>763889322</t>
  </si>
  <si>
    <t>168</t>
  </si>
  <si>
    <t>7668111R06</t>
  </si>
  <si>
    <t>Skříň na léky 800x2000x600 mm, ABS 2 mm, zámky - T/06 - dod. a mtž.</t>
  </si>
  <si>
    <t>-1872294020</t>
  </si>
  <si>
    <t>169</t>
  </si>
  <si>
    <t>7668111R07</t>
  </si>
  <si>
    <t>Stůl pracovní bez šuplíků se dvěma spodními pojezdy na klávesnici, 1700x750x780 mm, deska 36 mm, ABS 2 mm vč. průchodek - T/07 - dod. a mtž.</t>
  </si>
  <si>
    <t>-2046193729</t>
  </si>
  <si>
    <t>170</t>
  </si>
  <si>
    <t>7668111R08</t>
  </si>
  <si>
    <t>Stůl pracovní se zásuvkam, 1300x750x780 mm, spodní pojezd na klávesnici, deska 36 mm, ABS 2 mm vč. průchodek - T/08 - dod. a mtž.</t>
  </si>
  <si>
    <t>1370364057</t>
  </si>
  <si>
    <t>171</t>
  </si>
  <si>
    <t>7668111R09</t>
  </si>
  <si>
    <t>Stůl pracovní se zásuvkami - 1300x700x720 mm, deska 36 mm, ABS 2 mm vč. průchodek - T/09 - dod. a mtž.</t>
  </si>
  <si>
    <t>1891787942</t>
  </si>
  <si>
    <t>172</t>
  </si>
  <si>
    <t>7668111R10</t>
  </si>
  <si>
    <t>Vestavěná skříň včetně bočních a zadních desek, posuvné dveře 1500x1900x450 mm, 5 polic, ABS 2 mm, zámky, madla po celé délce ALU - T/10 - dod. a mtž.</t>
  </si>
  <si>
    <t>823829272</t>
  </si>
  <si>
    <t>173</t>
  </si>
  <si>
    <t>7668111R11</t>
  </si>
  <si>
    <t>Stůl pracovní se zásuvkami, deska 36 mm, ABS 2 mm vč. průchodek - 1300x700x720 m - T/11 - dod. a mtž.</t>
  </si>
  <si>
    <t>-653023679</t>
  </si>
  <si>
    <t>174</t>
  </si>
  <si>
    <t>7668111R12</t>
  </si>
  <si>
    <t>Závěsná skříňka 800x750x300 mm, 2x police, ABS 2 mm - T/12 - dod. a mtž.</t>
  </si>
  <si>
    <t>-258140927</t>
  </si>
  <si>
    <t>175</t>
  </si>
  <si>
    <t>7668111R13</t>
  </si>
  <si>
    <t>Skříň na léky 800x2000x600 mm jako T/06, ale ve sodní části bude vestavěná lednice, ABS 2 mm, zámky - T/13 - dod. a mtž.</t>
  </si>
  <si>
    <t>-466850076</t>
  </si>
  <si>
    <t>176</t>
  </si>
  <si>
    <t>7668111R14</t>
  </si>
  <si>
    <t>Závěsná skříňka 1000x750x300 mm. Tloušťky desek (police, skříňka) 25 mm, 2x police, ABS 2 mm - T/14 - dod. a mtž.</t>
  </si>
  <si>
    <t>1229218986</t>
  </si>
  <si>
    <t>177</t>
  </si>
  <si>
    <t>7668111R15</t>
  </si>
  <si>
    <t>Vestavěná skříň vč. bočních a zadních desek 1500xcca3000x450 mm, horní část výška 1700 mm,š. 1500 mm, 4 stavitelné police, dvířka se zámkem. Dolní část výška 1200 m, 3 skříňky se zámkem v každé 1x police a háčky na oděv, ABS 2 mm - T/15 - dod. a mtž.</t>
  </si>
  <si>
    <t>-1490367076</t>
  </si>
  <si>
    <t>178</t>
  </si>
  <si>
    <t>7668111R16</t>
  </si>
  <si>
    <t>Vestavěná skříň vč. bočních a zadních desek 1500xcca3100 (na celou výšku mísnosti)x500 mm, horní část výška 1700 mm,š. 1500 mm, 4 stavitelné police, dvířka se zámkem. Dolní část výška 1300 m, 3 skříňky se zámkem v každé 1x police a háčky na oděv, ABS 2 mm - T/16 - dod. a mtž.</t>
  </si>
  <si>
    <t>-1597028718</t>
  </si>
  <si>
    <t>179</t>
  </si>
  <si>
    <t>7668111R17</t>
  </si>
  <si>
    <t>Skříň se zámky, 950x2550x450 mm, 4x police s možností výškového umístění, výška skříní na výšku pohledu, ABS 2 mm - T/17 - dod. a mtž.</t>
  </si>
  <si>
    <t>-141516772</t>
  </si>
  <si>
    <t>180</t>
  </si>
  <si>
    <t>7668111R18</t>
  </si>
  <si>
    <t>Skříň se zámkem, 500x600x2000 mm, police nahoře, ABS 2 mm - T/18 - dod. a mtž.</t>
  </si>
  <si>
    <t>-1946177440</t>
  </si>
  <si>
    <t>181</t>
  </si>
  <si>
    <t>7668111R19</t>
  </si>
  <si>
    <t>Komoda se šuplíky 1200 x 600 x 850 mm + otvor pro vestavěnou lednici, ABS 2 mm, zámky, šuplíky s tlumením - T/19 - dod. a mtž.</t>
  </si>
  <si>
    <t>929349242</t>
  </si>
  <si>
    <t>182</t>
  </si>
  <si>
    <t>7668111R20</t>
  </si>
  <si>
    <t>Skříňka s dvířky a vrchní deskou pro osazení dvojdřezu bez horních skříněk, 1200x600 mm, ABS 2 mm - T/20 - dod. a mtž.</t>
  </si>
  <si>
    <t>1772308884</t>
  </si>
  <si>
    <t>183</t>
  </si>
  <si>
    <t>7668111R21</t>
  </si>
  <si>
    <t>Závěsná hliníková skříňka na klíče - min 20 klíčů. - T/21 - dod. a mtž.</t>
  </si>
  <si>
    <t>-1314797553</t>
  </si>
  <si>
    <t>184</t>
  </si>
  <si>
    <t>7668111R22</t>
  </si>
  <si>
    <t>Dvoudveřová skříň 800x1900x400 mm vč. zamykání, 4x stavitelné police, ABS 2 mm, kování s tlumenm - T/22 - dod. a mtž.</t>
  </si>
  <si>
    <t>-387851834</t>
  </si>
  <si>
    <t>185</t>
  </si>
  <si>
    <t>7668111R23</t>
  </si>
  <si>
    <t>Dvoudveřová skříň 900x1900x400 mm vč. zamykání (každá skříňka samostatně s 2 ks háčků), ABS 2 mm, kování s tlumením - T/23 - dod. a mtž.</t>
  </si>
  <si>
    <t>583418032</t>
  </si>
  <si>
    <t>186</t>
  </si>
  <si>
    <t>7668111R24</t>
  </si>
  <si>
    <t>Stůl pracovní se zásuvkami 1100x600 mm, výška 720 mm, zámek pouze horní šuplík, šuplíky na kolečkách, ABS 2 mm, deska 36 mm vč. průchodek - T/24 - dod. a mtž.</t>
  </si>
  <si>
    <t>422552237</t>
  </si>
  <si>
    <t>187</t>
  </si>
  <si>
    <t>7668111R25</t>
  </si>
  <si>
    <t>Kuchyňská linka 1950 mm včetně horních skříněk v dolní části vestavná lednice. Police - horní skříňky 1x, dolní skříňky 2x. V dolní části šuplíky a skříňky. Výška horních skříněk max. 2,1 m. ABS 2 mm - T/25 - dod. a mtž.</t>
  </si>
  <si>
    <t>-2141650338</t>
  </si>
  <si>
    <t>188</t>
  </si>
  <si>
    <t>7668111R26</t>
  </si>
  <si>
    <t>Konferenční stůl 1000x500x500 mm, deska 36 mm, ABS 2 mm, nerez podnož/alu - T/26 - dod. a mtž.</t>
  </si>
  <si>
    <t>-1487692958</t>
  </si>
  <si>
    <t>189</t>
  </si>
  <si>
    <t>7668111R27</t>
  </si>
  <si>
    <t>Stůl pracovní se zásuvkami 2350x200 mm, výška 720 mm s kulatým vykrojením.Šuplíky na kolečkách, kontejner se zámkem, deska 36 mm vč. průchodek, ABS 2 mm - T/27 - dod. a mtž.</t>
  </si>
  <si>
    <t>687892747</t>
  </si>
  <si>
    <t>190</t>
  </si>
  <si>
    <t>7668111R28</t>
  </si>
  <si>
    <t>Dvoudveřová skříň 800x1900x500 mm vč. zamykání, 4x stavitelné police + horní skříňka výška 600 mm, dvoukřídlová dvířka, ABS 2 mm, kování s tlumením - T/28 - dod. a mtž.</t>
  </si>
  <si>
    <t>1031046456</t>
  </si>
  <si>
    <t>191</t>
  </si>
  <si>
    <t>7668111R29</t>
  </si>
  <si>
    <t>Skříňka 800x600x900 se 2 stavitelnými policemi, ABS 2 mm, kování s tlumením - T/29 - dod. a mtž.</t>
  </si>
  <si>
    <t>-636191938</t>
  </si>
  <si>
    <t>192</t>
  </si>
  <si>
    <t>7668111R30</t>
  </si>
  <si>
    <t>Skříňka 800x600x900 s vestavěnou lednicí, ABS 2 mm, kování s tlumením - T/30 - dod. a mtž.</t>
  </si>
  <si>
    <t>367181398</t>
  </si>
  <si>
    <t>193</t>
  </si>
  <si>
    <t>998766103</t>
  </si>
  <si>
    <t>Přesun hmot pro konstrukce truhlářské stanovený z hmotnosti přesunovaného materiálu vodorovná dopravní vzdálenost do 50 m v objektech výšky přes 12 do 24 m</t>
  </si>
  <si>
    <t>1457885258</t>
  </si>
  <si>
    <t>https://podminky.urs.cz/item/CS_URS_2023_01/998766103</t>
  </si>
  <si>
    <t>194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</si>
  <si>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</si>
  <si>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</si>
  <si>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-1424104479</t>
  </si>
  <si>
    <t>https://podminky.urs.cz/item/CS_URS_2023_01/998766181</t>
  </si>
  <si>
    <t>767</t>
  </si>
  <si>
    <t>Konstrukce zámečnické</t>
  </si>
  <si>
    <t>195</t>
  </si>
  <si>
    <t>7259801R08</t>
  </si>
  <si>
    <t>Plech slza tl. 6 mm, ocel S235 vč. kotvení do nosné konstrukce stopu - Z/11 - dod. a mtž.</t>
  </si>
  <si>
    <t>721643830</t>
  </si>
  <si>
    <t>196</t>
  </si>
  <si>
    <t>767311830</t>
  </si>
  <si>
    <t xml:space="preserve">Demontáž světlíků se skleněnou výplní </t>
  </si>
  <si>
    <t>-1341506451</t>
  </si>
  <si>
    <t>https://podminky.urs.cz/item/CS_URS_2023_01/767311830</t>
  </si>
  <si>
    <t>0,8*1,4</t>
  </si>
  <si>
    <t>197</t>
  </si>
  <si>
    <t>76761011R</t>
  </si>
  <si>
    <t>Montáž oken protipožárních z hliníkových nebo ocelových profilů do zdiva, plochy přes 2,5 m2</t>
  </si>
  <si>
    <t>1782182514</t>
  </si>
  <si>
    <t>198</t>
  </si>
  <si>
    <t>5534100R1</t>
  </si>
  <si>
    <t>okno hliníkové fixní s požární odolností EI 30 DP1, rozměr 1350x2100 mm - O/22</t>
  </si>
  <si>
    <t>-1863938067</t>
  </si>
  <si>
    <t>199</t>
  </si>
  <si>
    <t>76761011R1</t>
  </si>
  <si>
    <t>Vnitřní žaluzie k O/20 - dod. a mtž.</t>
  </si>
  <si>
    <t>-1529548300</t>
  </si>
  <si>
    <t>200</t>
  </si>
  <si>
    <t>767640111</t>
  </si>
  <si>
    <t>Montáž dveří protipožárních jednokřídlových vč. zárubně a příslušenství</t>
  </si>
  <si>
    <t>-572948393</t>
  </si>
  <si>
    <t>https://podminky.urs.cz/item/CS_URS_2023_01/767640111</t>
  </si>
  <si>
    <t>201</t>
  </si>
  <si>
    <t>5534118R1</t>
  </si>
  <si>
    <t>dveře protipožární jednokřídlé 1150x2100 mm (min. světlost 1100 mm) vč. zárubně a příslušenství dle specifikace -L/04</t>
  </si>
  <si>
    <t>-2011695851</t>
  </si>
  <si>
    <t>202</t>
  </si>
  <si>
    <t>5534118R2</t>
  </si>
  <si>
    <t>dveře protipožární jednokřídlé 700x2020 mm (světlost 600 mm) vč. zárubně a příslušenství dle specifikace - P/05</t>
  </si>
  <si>
    <t>-1640612967</t>
  </si>
  <si>
    <t>203</t>
  </si>
  <si>
    <t>5534118R3</t>
  </si>
  <si>
    <t>dveře protipožární jednokřídlé 900x2020 mm (světlost 800 mm) vč. zárubně a příslušenství dle specifikace - L/21</t>
  </si>
  <si>
    <t>306362252</t>
  </si>
  <si>
    <t>204</t>
  </si>
  <si>
    <t>767640224</t>
  </si>
  <si>
    <t>Montáž dveří kovových dvoukřídlových s bočními díly a nadsvětlíkem vč. příslušenství</t>
  </si>
  <si>
    <t>-1307267977</t>
  </si>
  <si>
    <t>https://podminky.urs.cz/item/CS_URS_2023_01/767640224</t>
  </si>
  <si>
    <t>205</t>
  </si>
  <si>
    <t>5534117R</t>
  </si>
  <si>
    <t xml:space="preserve">dveře kovové protipožární dvoukřídlové 2400x2600 mm vč. příslušenství dle specifikace - L/03 </t>
  </si>
  <si>
    <t>-1332230932</t>
  </si>
  <si>
    <t>206</t>
  </si>
  <si>
    <t>76764022R1</t>
  </si>
  <si>
    <t>UPOZORNĚNÍ - pevná položka! Rekonstrukce vstupních dveří INT 2. Každý uchazeč nacení částkou 25 000 Kč bez DPH.</t>
  </si>
  <si>
    <t>1204585730</t>
  </si>
  <si>
    <t>207</t>
  </si>
  <si>
    <t>998767103</t>
  </si>
  <si>
    <t>Přesun hmot pro zámečnické konstrukce stanovený z hmotnosti přesunovaného materiálu vodorovná dopravní vzdálenost do 50 m v objektech výšky přes 12 do 24 m</t>
  </si>
  <si>
    <t>1159036693</t>
  </si>
  <si>
    <t>https://podminky.urs.cz/item/CS_URS_2023_01/998767103</t>
  </si>
  <si>
    <t>208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</si>
  <si>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</si>
  <si>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</si>
  <si>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439949702</t>
  </si>
  <si>
    <t>https://podminky.urs.cz/item/CS_URS_2023_01/998767181</t>
  </si>
  <si>
    <t>771</t>
  </si>
  <si>
    <t>Podlahy z dlaždic</t>
  </si>
  <si>
    <t>209</t>
  </si>
  <si>
    <t>771474113</t>
  </si>
  <si>
    <t>Montáž soklů z dlaždic keramických lepených flexibilním lepidlem rovných, výšky přes 90 do 120 mm</t>
  </si>
  <si>
    <t>-1617181228</t>
  </si>
  <si>
    <t>https://podminky.urs.cz/item/CS_URS_2023_01/771474113</t>
  </si>
  <si>
    <t>120,32</t>
  </si>
  <si>
    <t>210</t>
  </si>
  <si>
    <t>771574312</t>
  </si>
  <si>
    <t xml:space="preserve">Montáž podlah z dlaždic keramických lepených flexibilním lepidlem </t>
  </si>
  <si>
    <t>-1568428886</t>
  </si>
  <si>
    <t>https://podminky.urs.cz/item/CS_URS_2023_01/771574312</t>
  </si>
  <si>
    <t>211</t>
  </si>
  <si>
    <t>5976129R</t>
  </si>
  <si>
    <t>dlaždice keramické R11</t>
  </si>
  <si>
    <t>1936750929</t>
  </si>
  <si>
    <t>120,32*0,1</t>
  </si>
  <si>
    <t>76,382*1,1 'Přepočtené koeficientem množství</t>
  </si>
  <si>
    <t>212</t>
  </si>
  <si>
    <t>771577111</t>
  </si>
  <si>
    <t>Montáž podlah z dlaždic keramických lepených flexibilním lepidlem Příplatek k cenám za plochu do 5 m2 jednotlivě</t>
  </si>
  <si>
    <t>-706599448</t>
  </si>
  <si>
    <t>https://podminky.urs.cz/item/CS_URS_2023_01/771577111</t>
  </si>
  <si>
    <t>213</t>
  </si>
  <si>
    <t>771577112</t>
  </si>
  <si>
    <t>Montáž podlah z dlaždic keramických lepených flexibilním lepidlem Příplatek k cenám za podlahy v omezeném prostoru</t>
  </si>
  <si>
    <t>1994729682</t>
  </si>
  <si>
    <t>https://podminky.urs.cz/item/CS_URS_2023_01/771577112</t>
  </si>
  <si>
    <t>214</t>
  </si>
  <si>
    <t>771577114</t>
  </si>
  <si>
    <t>Montáž podlah z dlaždic keramických lepených flexibilním lepidlem Příplatek k cenám za dvousložkový spárovací tmel</t>
  </si>
  <si>
    <t>-1592451397</t>
  </si>
  <si>
    <t>https://podminky.urs.cz/item/CS_URS_2023_01/771577114</t>
  </si>
  <si>
    <t>215</t>
  </si>
  <si>
    <t>998771103</t>
  </si>
  <si>
    <t>Přesun hmot pro podlahy z dlaždic stanovený z hmotnosti přesunovaného materiálu vodorovná dopravní vzdálenost do 50 m v objektech výšky přes 12 do 24 m</t>
  </si>
  <si>
    <t>-2132373268</t>
  </si>
  <si>
    <t>https://podminky.urs.cz/item/CS_URS_2023_01/998771103</t>
  </si>
  <si>
    <t>216</t>
  </si>
  <si>
    <t>998771181</t>
  </si>
  <si>
    <t>Přesun hmot pro podlahy z dlaždic stanovený z hmotnosti přesunovaného materiálu Příplatek k ceně za přesun prováděný bez použití mechanizace pro jakoukoliv výšku objektu</t>
  </si>
  <si>
    <t>-75638417</t>
  </si>
  <si>
    <t>https://podminky.urs.cz/item/CS_URS_2023_01/998771181</t>
  </si>
  <si>
    <t>776</t>
  </si>
  <si>
    <t>Podlahy povlakové</t>
  </si>
  <si>
    <t>217</t>
  </si>
  <si>
    <t>776111111</t>
  </si>
  <si>
    <t xml:space="preserve">Příprava podkladu broušení podlah nového podkladu </t>
  </si>
  <si>
    <t>877686872</t>
  </si>
  <si>
    <t>https://podminky.urs.cz/item/CS_URS_2023_01/776111111</t>
  </si>
  <si>
    <t>218</t>
  </si>
  <si>
    <t>776111311</t>
  </si>
  <si>
    <t>Příprava podkladu vysátí podlah</t>
  </si>
  <si>
    <t>306015438</t>
  </si>
  <si>
    <t>https://podminky.urs.cz/item/CS_URS_2023_01/776111311</t>
  </si>
  <si>
    <t>219</t>
  </si>
  <si>
    <t>776121321</t>
  </si>
  <si>
    <t>Příprava podkladu penetrace podlah PVC</t>
  </si>
  <si>
    <t>1806198918</t>
  </si>
  <si>
    <t>https://podminky.urs.cz/item/CS_URS_2023_01/776121321</t>
  </si>
  <si>
    <t>384,24</t>
  </si>
  <si>
    <t>365,7*0,15</t>
  </si>
  <si>
    <t>12,17</t>
  </si>
  <si>
    <t>15,27*0,15</t>
  </si>
  <si>
    <t>453,556*2 'Přepočtené koeficientem množství</t>
  </si>
  <si>
    <t>220</t>
  </si>
  <si>
    <t>776201811</t>
  </si>
  <si>
    <t xml:space="preserve">Demontáž povlakových podlahovin lepených ručně </t>
  </si>
  <si>
    <t>1015566539</t>
  </si>
  <si>
    <t>https://podminky.urs.cz/item/CS_URS_2023_01/776201811</t>
  </si>
  <si>
    <t>254,41+9,92+162,24</t>
  </si>
  <si>
    <t>221</t>
  </si>
  <si>
    <t>776221111</t>
  </si>
  <si>
    <t>Montáž podlahovin z PVC lepením standardních</t>
  </si>
  <si>
    <t>647127006</t>
  </si>
  <si>
    <t>https://podminky.urs.cz/item/CS_URS_2023_01/776221111</t>
  </si>
  <si>
    <t>222</t>
  </si>
  <si>
    <t>28412245</t>
  </si>
  <si>
    <t>krytina podlahová PVC tl 2mm, třída zátěže 34 - PDL1</t>
  </si>
  <si>
    <t>-1280663548</t>
  </si>
  <si>
    <t>439,095*1,1 'Přepočtené koeficientem množství</t>
  </si>
  <si>
    <t>223</t>
  </si>
  <si>
    <t>776221221</t>
  </si>
  <si>
    <t>Montáž podlahovin z PVC lepením lepidlem ze čtverců antistatických</t>
  </si>
  <si>
    <t>1192347020</t>
  </si>
  <si>
    <t>https://podminky.urs.cz/item/CS_URS_2023_01/776221221</t>
  </si>
  <si>
    <t>224</t>
  </si>
  <si>
    <t>28411044</t>
  </si>
  <si>
    <t>PVC antistatické třída zátěže 34 - viz. PDL3</t>
  </si>
  <si>
    <t>-1045310671</t>
  </si>
  <si>
    <t>14,461*1,15 'Přepočtené koeficientem množství</t>
  </si>
  <si>
    <t>225</t>
  </si>
  <si>
    <t>77761113R</t>
  </si>
  <si>
    <t>Disperzní vodivé lepidlo včetně CU pásku - dod. a mtž.</t>
  </si>
  <si>
    <t>-878852319</t>
  </si>
  <si>
    <t>226</t>
  </si>
  <si>
    <t>776223112</t>
  </si>
  <si>
    <t xml:space="preserve">Montáž podlahovin z PVC spoj podlah svařováním </t>
  </si>
  <si>
    <t>-1778722977</t>
  </si>
  <si>
    <t>https://podminky.urs.cz/item/CS_URS_2023_01/776223112</t>
  </si>
  <si>
    <t>617</t>
  </si>
  <si>
    <t>227</t>
  </si>
  <si>
    <t>776410811</t>
  </si>
  <si>
    <t>Demontáž soklíků nebo lišt pryžových nebo plastových</t>
  </si>
  <si>
    <t>1799396521</t>
  </si>
  <si>
    <t>https://podminky.urs.cz/item/CS_URS_2023_01/776410811</t>
  </si>
  <si>
    <t>228</t>
  </si>
  <si>
    <t>776411112</t>
  </si>
  <si>
    <t>Montáž soklíků lepením obvodových, výšky přes 80 do 150 mm</t>
  </si>
  <si>
    <t>-1262883981</t>
  </si>
  <si>
    <t>https://podminky.urs.cz/item/CS_URS_2023_01/776411112</t>
  </si>
  <si>
    <t>365,7+15,27</t>
  </si>
  <si>
    <t>229</t>
  </si>
  <si>
    <t>776421111</t>
  </si>
  <si>
    <t>Montáž lišt pro PVC</t>
  </si>
  <si>
    <t>1280580911</t>
  </si>
  <si>
    <t>https://podminky.urs.cz/item/CS_URS_2023_01/776421111</t>
  </si>
  <si>
    <t>381</t>
  </si>
  <si>
    <t>230</t>
  </si>
  <si>
    <t>284110R2</t>
  </si>
  <si>
    <t>Lišta ke zformování rohu pro PVC</t>
  </si>
  <si>
    <t>-329091375</t>
  </si>
  <si>
    <t>231</t>
  </si>
  <si>
    <t>771591117</t>
  </si>
  <si>
    <t>Podlahy - dokončovací práce spárování akrylem</t>
  </si>
  <si>
    <t>347617617</t>
  </si>
  <si>
    <t>https://podminky.urs.cz/item/CS_URS_2023_01/771591117</t>
  </si>
  <si>
    <t>232</t>
  </si>
  <si>
    <t>776421312</t>
  </si>
  <si>
    <t xml:space="preserve">Montáž lišt přechodových </t>
  </si>
  <si>
    <t>856017663</t>
  </si>
  <si>
    <t>https://podminky.urs.cz/item/CS_URS_2023_01/776421312</t>
  </si>
  <si>
    <t>9*0,8</t>
  </si>
  <si>
    <t>2*0,9</t>
  </si>
  <si>
    <t>3*1,1</t>
  </si>
  <si>
    <t>233</t>
  </si>
  <si>
    <t>55343118</t>
  </si>
  <si>
    <t xml:space="preserve">profil přechodový Al </t>
  </si>
  <si>
    <t>258334461</t>
  </si>
  <si>
    <t>234</t>
  </si>
  <si>
    <t>998776103</t>
  </si>
  <si>
    <t>Přesun hmot pro podlahy povlakové stanovený z hmotnosti přesunovaného materiálu vodorovná dopravní vzdálenost do 50 m v objektech výšky přes 12 do 24 m</t>
  </si>
  <si>
    <t>1452577429</t>
  </si>
  <si>
    <t>https://podminky.urs.cz/item/CS_URS_2023_01/998776103</t>
  </si>
  <si>
    <t>235</t>
  </si>
  <si>
    <t>998776181</t>
  </si>
  <si>
    <t>Přesun hmot pro podlahy povlakové stanovený z hmotnosti přesunovaného materiálu Příplatek k cenám za přesun prováděný bez použití mechanizace pro jakoukoliv výšku objektu</t>
  </si>
  <si>
    <t>-946735991</t>
  </si>
  <si>
    <t>https://podminky.urs.cz/item/CS_URS_2023_01/998776181</t>
  </si>
  <si>
    <t>781</t>
  </si>
  <si>
    <t>Dokončovací práce - obklady</t>
  </si>
  <si>
    <t>236</t>
  </si>
  <si>
    <t>781111011</t>
  </si>
  <si>
    <t>Příprava podkladu před provedením obkladu oprášení (ometení) stěny</t>
  </si>
  <si>
    <t>-2101476732</t>
  </si>
  <si>
    <t>https://podminky.urs.cz/item/CS_URS_2023_01/781111011</t>
  </si>
  <si>
    <t>111,49+100,56+50,97+1,42</t>
  </si>
  <si>
    <t>237</t>
  </si>
  <si>
    <t>781121011</t>
  </si>
  <si>
    <t>Příprava podkladu před provedením obkladu nátěr penetrační na stěnu</t>
  </si>
  <si>
    <t>198599350</t>
  </si>
  <si>
    <t>https://podminky.urs.cz/item/CS_URS_2023_01/781121011</t>
  </si>
  <si>
    <t>238</t>
  </si>
  <si>
    <t>781471810</t>
  </si>
  <si>
    <t>Demontáž obkladů z dlaždic keramických kladených do malty</t>
  </si>
  <si>
    <t>1309084532</t>
  </si>
  <si>
    <t>https://podminky.urs.cz/item/CS_URS_2023_01/781471810</t>
  </si>
  <si>
    <t>208,28+91,2</t>
  </si>
  <si>
    <t>239</t>
  </si>
  <si>
    <t>781474114</t>
  </si>
  <si>
    <t>Montáž obkladů vnitřních stěn z dlaždic keramických lepených flexibilním lepidlem přes 19 do 22 ks/m2</t>
  </si>
  <si>
    <t>-772829480</t>
  </si>
  <si>
    <t>https://podminky.urs.cz/item/CS_URS_2023_01/781474114</t>
  </si>
  <si>
    <t>240</t>
  </si>
  <si>
    <t>59761067</t>
  </si>
  <si>
    <t>obklad keramický pro interiér přes 19 do 22ks/m2</t>
  </si>
  <si>
    <t>1031261546</t>
  </si>
  <si>
    <t>264,44*1,1 'Přepočtené koeficientem množství</t>
  </si>
  <si>
    <t>241</t>
  </si>
  <si>
    <t>781477112</t>
  </si>
  <si>
    <t>Montáž obkladů vnitřních stěn z dlaždic keramických Příplatek k cenám za obklady v omezeném prostoru</t>
  </si>
  <si>
    <t>980310688</t>
  </si>
  <si>
    <t>https://podminky.urs.cz/item/CS_URS_2023_01/781477112</t>
  </si>
  <si>
    <t>242</t>
  </si>
  <si>
    <t>781479196</t>
  </si>
  <si>
    <t>Montáž obkladů vnitřních stěn z dlaždic keramických Příplatek k cenám za dvousložkový spárovací tmel</t>
  </si>
  <si>
    <t>-474622815</t>
  </si>
  <si>
    <t>https://podminky.urs.cz/item/CS_URS_2023_01/781479196</t>
  </si>
  <si>
    <t>243</t>
  </si>
  <si>
    <t>781494111</t>
  </si>
  <si>
    <t>Obklad - dokončující práce profily ukončovací a rohové lepené flexibilním lepidlem</t>
  </si>
  <si>
    <t>-1406172286</t>
  </si>
  <si>
    <t>https://podminky.urs.cz/item/CS_URS_2023_01/781494111</t>
  </si>
  <si>
    <t>263,02+272,45</t>
  </si>
  <si>
    <t>244</t>
  </si>
  <si>
    <t>998781103</t>
  </si>
  <si>
    <t>Přesun hmot pro obklady keramické stanovený z hmotnosti přesunovaného materiálu vodorovná dopravní vzdálenost do 50 m v objektech výšky přes 12 do 24 m</t>
  </si>
  <si>
    <t>1283433726</t>
  </si>
  <si>
    <t>https://podminky.urs.cz/item/CS_URS_2023_01/998781103</t>
  </si>
  <si>
    <t>245</t>
  </si>
  <si>
    <t>998781181</t>
  </si>
  <si>
    <t>Přesun hmot pro obklady keramické stanovený z hmotnosti přesunovaného materiálu Příplatek k cenám za přesun prováděný bez použití mechanizace pro jakoukoliv výšku objektu</t>
  </si>
  <si>
    <t>77862403</t>
  </si>
  <si>
    <t>https://podminky.urs.cz/item/CS_URS_2023_01/998781181</t>
  </si>
  <si>
    <t>783</t>
  </si>
  <si>
    <t>Dokončovací práce - nátěry</t>
  </si>
  <si>
    <t>246</t>
  </si>
  <si>
    <t>783306805</t>
  </si>
  <si>
    <t>Odstranění nátěrů ze zámečnických konstrukcí opálením s obroušením</t>
  </si>
  <si>
    <t>-1805940846</t>
  </si>
  <si>
    <t>https://podminky.urs.cz/item/CS_URS_2023_01/783306805</t>
  </si>
  <si>
    <t>29,1</t>
  </si>
  <si>
    <t>247</t>
  </si>
  <si>
    <t>783314201</t>
  </si>
  <si>
    <t>Základní antikorozní nátěr zámečnických konstrukcí jednonásobný syntetický standardní</t>
  </si>
  <si>
    <t>365088925</t>
  </si>
  <si>
    <t>https://podminky.urs.cz/item/CS_URS_2023_01/783314201</t>
  </si>
  <si>
    <t>248</t>
  </si>
  <si>
    <t>783315101</t>
  </si>
  <si>
    <t>Mezinátěr zámečnických konstrukcí jednonásobný syntetický standardní</t>
  </si>
  <si>
    <t>-947451919</t>
  </si>
  <si>
    <t>https://podminky.urs.cz/item/CS_URS_2023_01/783315101</t>
  </si>
  <si>
    <t>249</t>
  </si>
  <si>
    <t>783317101</t>
  </si>
  <si>
    <t>Krycí nátěr (email) zámečnických konstrukcí jednonásobný syntetický standardní</t>
  </si>
  <si>
    <t>538199110</t>
  </si>
  <si>
    <t>https://podminky.urs.cz/item/CS_URS_2023_01/783317101</t>
  </si>
  <si>
    <t>250</t>
  </si>
  <si>
    <t>783601325</t>
  </si>
  <si>
    <t>Příprava podkladu otopných těles před provedením nátěrů článkových odmaštěním vodou ředitelným</t>
  </si>
  <si>
    <t>-14392919</t>
  </si>
  <si>
    <t>https://podminky.urs.cz/item/CS_URS_2023_01/783601325</t>
  </si>
  <si>
    <t>415*0,29</t>
  </si>
  <si>
    <t>251</t>
  </si>
  <si>
    <t>783601431</t>
  </si>
  <si>
    <t>Příprava podkladu otopných těles před provedením nátěrů trubkových (topných žebříků) očištění ometením</t>
  </si>
  <si>
    <t>-1676078821</t>
  </si>
  <si>
    <t>https://podminky.urs.cz/item/CS_URS_2023_01/783601431</t>
  </si>
  <si>
    <t>252</t>
  </si>
  <si>
    <t>783614111</t>
  </si>
  <si>
    <t>Základní nátěr otopných těles jednonásobný článkových syntetický</t>
  </si>
  <si>
    <t>-751834071</t>
  </si>
  <si>
    <t>https://podminky.urs.cz/item/CS_URS_2023_01/783614111</t>
  </si>
  <si>
    <t>253</t>
  </si>
  <si>
    <t>783617117</t>
  </si>
  <si>
    <t>Krycí nátěr (email) otopných těles článkových dvojnásobný syntetický</t>
  </si>
  <si>
    <t>1207058350</t>
  </si>
  <si>
    <t>https://podminky.urs.cz/item/CS_URS_2023_01/783617117</t>
  </si>
  <si>
    <t>784</t>
  </si>
  <si>
    <t>Dokončovací práce - malby a tapety</t>
  </si>
  <si>
    <t>254</t>
  </si>
  <si>
    <t>784121001</t>
  </si>
  <si>
    <t>Oškrabání malby v místnostech výšky do 3,80 m</t>
  </si>
  <si>
    <t>-1708790514</t>
  </si>
  <si>
    <t>https://podminky.urs.cz/item/CS_URS_2023_01/784121001</t>
  </si>
  <si>
    <t>710,95</t>
  </si>
  <si>
    <t>255</t>
  </si>
  <si>
    <t>784121011</t>
  </si>
  <si>
    <t>Rozmývání podkladu po oškrabání malby v místnostech výšky do 3,80 m</t>
  </si>
  <si>
    <t>863289994</t>
  </si>
  <si>
    <t>https://podminky.urs.cz/item/CS_URS_2023_01/784121011</t>
  </si>
  <si>
    <t>256</t>
  </si>
  <si>
    <t>784171101</t>
  </si>
  <si>
    <t>Zakrytí nemalovaných ploch (materiál ve specifikaci) včetně pozdějšího odkrytí podlah</t>
  </si>
  <si>
    <t>-1671736954</t>
  </si>
  <si>
    <t>https://podminky.urs.cz/item/CS_URS_2023_01/784171101</t>
  </si>
  <si>
    <t>460,8</t>
  </si>
  <si>
    <t>257</t>
  </si>
  <si>
    <t>784171111</t>
  </si>
  <si>
    <t>Zakrytí nemalovaných ploch (materiál ve specifikaci) včetně pozdějšího odkrytí svislých ploch např. stěn, oken, dveří v místnostech výšky do 3,80</t>
  </si>
  <si>
    <t>1500874166</t>
  </si>
  <si>
    <t>https://podminky.urs.cz/item/CS_URS_2023_01/784171111</t>
  </si>
  <si>
    <t>74,1*2</t>
  </si>
  <si>
    <t>2,835*41</t>
  </si>
  <si>
    <t>1,6*2</t>
  </si>
  <si>
    <t>2,1*2,1</t>
  </si>
  <si>
    <t>258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</si>
  <si>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</si>
  <si>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</si>
  <si>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-2034524097</t>
  </si>
  <si>
    <t>https://podminky.urs.cz/item/CS_URS_2023_01/784171121</t>
  </si>
  <si>
    <t>259</t>
  </si>
  <si>
    <t>28323156</t>
  </si>
  <si>
    <t>fólie pro malířské potřeby zakrývací tl 41µ 4x5m</t>
  </si>
  <si>
    <t>-1066892652</t>
  </si>
  <si>
    <t>460,8+272,045+200</t>
  </si>
  <si>
    <t>932,845*1,1 'Přepočtené koeficientem množství</t>
  </si>
  <si>
    <t>260</t>
  </si>
  <si>
    <t>58124838</t>
  </si>
  <si>
    <t>páska maskovací krepová pro malířské potřeby š 50mm</t>
  </si>
  <si>
    <t>-1178033812</t>
  </si>
  <si>
    <t>1500</t>
  </si>
  <si>
    <t>261</t>
  </si>
  <si>
    <t>784181121</t>
  </si>
  <si>
    <t>Penetrace podkladu jednonásobná hloubková akrylátová bezbarvá v místnostech výšky do 3,80 m</t>
  </si>
  <si>
    <t>-1460152053</t>
  </si>
  <si>
    <t>https://podminky.urs.cz/item/CS_URS_2023_01/784181121</t>
  </si>
  <si>
    <t>515,5+164,433+181,38+212,851+344,02+185</t>
  </si>
  <si>
    <t>262</t>
  </si>
  <si>
    <t>784221101</t>
  </si>
  <si>
    <t>Malby z malířských směsí otěruvzdorných za sucha dvojnásobné, bílé za sucha otěruvzdorné dobře v místnostech výšky do 3,80 m</t>
  </si>
  <si>
    <t>100171047</t>
  </si>
  <si>
    <t>https://podminky.urs.cz/item/CS_URS_2023_01/784221101</t>
  </si>
  <si>
    <t>515,5+164,433+181,38+212,851+344,02</t>
  </si>
  <si>
    <t>263</t>
  </si>
  <si>
    <t>784211101</t>
  </si>
  <si>
    <t>Malby z malířských směsí oděruvzdorných za mokra dvojnásobné, bílé za mokra oděruvzdorné výborně, odolné čistícím a desinfekčním prostředkům v místnostech výšky do 3,80 m</t>
  </si>
  <si>
    <t>206619878</t>
  </si>
  <si>
    <t>https://podminky.urs.cz/item/CS_URS_2023_01/784211101</t>
  </si>
  <si>
    <t>787</t>
  </si>
  <si>
    <t>Dokončovací práce - zasklívání</t>
  </si>
  <si>
    <t>264</t>
  </si>
  <si>
    <t>787313316</t>
  </si>
  <si>
    <t>Zasklívání konstrukcí, světlíků bezpečnostním sklem 33.1 S 1x PVB fólii (tl. 6,38) se tmelením a lištami</t>
  </si>
  <si>
    <t>-760075903</t>
  </si>
  <si>
    <t>https://podminky.urs.cz/item/CS_URS_2023_01/787313316</t>
  </si>
  <si>
    <t>0,895*1,72*8</t>
  </si>
  <si>
    <t>265</t>
  </si>
  <si>
    <t>78731711R</t>
  </si>
  <si>
    <t>Zasklívání světlíků plastovou izolační výplňi vč. zhotovení a utěsnění otvorů pro VZT</t>
  </si>
  <si>
    <t>-2034837453</t>
  </si>
  <si>
    <t>1,45*0,8</t>
  </si>
  <si>
    <t>HZS</t>
  </si>
  <si>
    <t>Hodinové zúčtovací sazby</t>
  </si>
  <si>
    <t>266</t>
  </si>
  <si>
    <t>HZS1292</t>
  </si>
  <si>
    <t>HZS profesí HSV stavební dělník - nezměřitelné práce, práce nepostižitelné ceníkem</t>
  </si>
  <si>
    <t>hod</t>
  </si>
  <si>
    <t>512</t>
  </si>
  <si>
    <t>-72025426</t>
  </si>
  <si>
    <t>https://podminky.urs.cz/item/CS_URS_2023_01/HZS1292</t>
  </si>
  <si>
    <t>D.1.4 - Zdravotně technické instalace</t>
  </si>
  <si>
    <t>M - Práce a dodávky M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</si>
  <si>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</si>
  <si>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</si>
  <si>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</si>
  <si>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 xml:space="preserve">    727 - Zdravotechnika - požární ochrana</t>
  </si>
  <si>
    <t>340235211</t>
  </si>
  <si>
    <t>Zazdívka otvorů v příčkách nebo stěnách cihlami plnými pálenými plochy do 0,0225 m2, tloušťky do 100 mm</t>
  </si>
  <si>
    <t>-391038928</t>
  </si>
  <si>
    <t>https://podminky.urs.cz/item/CS_URS_2023_01/340235211</t>
  </si>
  <si>
    <t>Výkres č. D.1.4.01-07</t>
  </si>
  <si>
    <t>26+21</t>
  </si>
  <si>
    <t>503222148</t>
  </si>
  <si>
    <t>44+1</t>
  </si>
  <si>
    <t>340238211</t>
  </si>
  <si>
    <t>Zazdívka otvorů v příčkách nebo stěnách cihlami plnými pálenými plochy přes 0,25 m2 do 1 m2, tloušťky do 100 mm</t>
  </si>
  <si>
    <t>170545756</t>
  </si>
  <si>
    <t>https://podminky.urs.cz/item/CS_URS_2023_01/340238211</t>
  </si>
  <si>
    <t>0,5</t>
  </si>
  <si>
    <t>448057936</t>
  </si>
  <si>
    <t>89*0,05</t>
  </si>
  <si>
    <t>71,7*0,07</t>
  </si>
  <si>
    <t>612325121</t>
  </si>
  <si>
    <t>Vápenocementová omítka rýh štuková ve stěnách, šířky rýhy do 150 mm</t>
  </si>
  <si>
    <t>-1112515671</t>
  </si>
  <si>
    <t>https://podminky.urs.cz/item/CS_URS_2023_01/612325121</t>
  </si>
  <si>
    <t>612325211</t>
  </si>
  <si>
    <t>Vápenocementová omítka jednotlivých malých ploch hladká na stěnách, plochy jednotlivě do 0,09 m2</t>
  </si>
  <si>
    <t>138801685</t>
  </si>
  <si>
    <t>https://podminky.urs.cz/item/CS_URS_2023_01/612325211</t>
  </si>
  <si>
    <t>612325213</t>
  </si>
  <si>
    <t>Vápenocementová omítka jednotlivých malých ploch hladká na stěnách, plochy jednotlivě přes 0,25 do 1 m2</t>
  </si>
  <si>
    <t>-1026595433</t>
  </si>
  <si>
    <t>https://podminky.urs.cz/item/CS_URS_2023_01/612325213</t>
  </si>
  <si>
    <t>631312141</t>
  </si>
  <si>
    <t>Doplnění dosavadních mazanin prostým betonem s dodáním hmot, bez potěru, plochy jednotlivě rýh v dosavadních mazaninách</t>
  </si>
  <si>
    <t>629484902</t>
  </si>
  <si>
    <t>https://podminky.urs.cz/item/CS_URS_2023_01/631312141</t>
  </si>
  <si>
    <t>(19,2+40,6)*0,07*0,07</t>
  </si>
  <si>
    <t>(18,7+0,3+3,1)*0,12*0,12</t>
  </si>
  <si>
    <t>468071111</t>
  </si>
  <si>
    <t>Bourání podlah a mazanin betonových tloušťky do 15 cm</t>
  </si>
  <si>
    <t>-72873555</t>
  </si>
  <si>
    <t>https://podminky.urs.cz/item/CS_URS_2023_01/468071111</t>
  </si>
  <si>
    <t>(19,2+40,6)*0,07</t>
  </si>
  <si>
    <t>(18,7+0,3+3,1)*0,12</t>
  </si>
  <si>
    <t>343114068</t>
  </si>
  <si>
    <t>53,5</t>
  </si>
  <si>
    <t>965081332</t>
  </si>
  <si>
    <t>Bourání podlah z dlaždic bez podkladního lože nebo mazaniny, s jakoukoliv výplní spár betonových, teracových nebo čedičových tl. do 30 mm, plochy do 1 m2</t>
  </si>
  <si>
    <t>-402426899</t>
  </si>
  <si>
    <t>https://podminky.urs.cz/item/CS_URS_2023_01/965081332</t>
  </si>
  <si>
    <t>971033231</t>
  </si>
  <si>
    <t>Vybourání otvorů ve zdivu základovém nebo nadzákladovém z cihel, tvárnic, příčkovek z cihel pálených na maltu vápennou nebo vápenocementovou plochy do 0,0225 m2, tl. do 150 mm</t>
  </si>
  <si>
    <t>-75854729</t>
  </si>
  <si>
    <t>https://podminky.urs.cz/item/CS_URS_2023_01/971033231</t>
  </si>
  <si>
    <t>26+44+21</t>
  </si>
  <si>
    <t>971033241</t>
  </si>
  <si>
    <t>Vybourání otvorů ve zdivu základovém nebo nadzákladovém z cihel, tvárnic, příčkovek z cihel pálených na maltu vápennou nebo vápenocementovou plochy do 0,0225 m2, tl. do 300 mm</t>
  </si>
  <si>
    <t>-307801337</t>
  </si>
  <si>
    <t>https://podminky.urs.cz/item/CS_URS_2023_01/971033241</t>
  </si>
  <si>
    <t>971033521</t>
  </si>
  <si>
    <t>Vybourání otvorů ve zdivu základovém nebo nadzákladovém z cihel, tvárnic, příčkovek z cihel pálených na maltu vápennou nebo vápenocementovou plochy do 1 m2, tl. do 100 mm</t>
  </si>
  <si>
    <t>-542676102</t>
  </si>
  <si>
    <t>https://podminky.urs.cz/item/CS_URS_2023_01/971033521</t>
  </si>
  <si>
    <t>974031132</t>
  </si>
  <si>
    <t>Vysekání rýh ve zdivu cihelném na maltu vápennou nebo vápenocementovou do hl. 50 mm a šířky do 70 mm</t>
  </si>
  <si>
    <t>-399001296</t>
  </si>
  <si>
    <t>https://podminky.urs.cz/item/CS_URS_2023_01/974031132</t>
  </si>
  <si>
    <t>77,1+5,9+5,5+0,5</t>
  </si>
  <si>
    <t>974031142</t>
  </si>
  <si>
    <t>Vysekání rýh ve zdivu cihelném na maltu vápennou nebo vápenocementovou do hl. 70 mm a šířky do 70 mm</t>
  </si>
  <si>
    <t>699866084</t>
  </si>
  <si>
    <t>https://podminky.urs.cz/item/CS_URS_2023_01/974031142</t>
  </si>
  <si>
    <t>71,7</t>
  </si>
  <si>
    <t>977311112</t>
  </si>
  <si>
    <t>Řezání stávajících betonových mazanin bez vyztužení hloubky přes 50 do 100 mm</t>
  </si>
  <si>
    <t>1471514842</t>
  </si>
  <si>
    <t>https://podminky.urs.cz/item/CS_URS_2023_01/977311112</t>
  </si>
  <si>
    <t>(19,2+40,6)*2</t>
  </si>
  <si>
    <t>(18,7+0,3+3,1)*2</t>
  </si>
  <si>
    <t>-770527835</t>
  </si>
  <si>
    <t>1529507535</t>
  </si>
  <si>
    <t>1612886131</t>
  </si>
  <si>
    <t>3,942*9 'Přepočtené koeficientem množství</t>
  </si>
  <si>
    <t>885589591</t>
  </si>
  <si>
    <t>1039127336</t>
  </si>
  <si>
    <t>713461831</t>
  </si>
  <si>
    <t>Odstranění tepelné izolace potrubí, ohybů a armatur tvarovkami nebo deskami potrubními pouzdry uchycenými sponami potrubí, tloušťka izolace do 100 mm</t>
  </si>
  <si>
    <t>-25610551</t>
  </si>
  <si>
    <t>https://podminky.urs.cz/item/CS_URS_2023_01/713461831</t>
  </si>
  <si>
    <t>116,3+4+11,3+118,6</t>
  </si>
  <si>
    <t>713463121</t>
  </si>
  <si>
    <t>Montáž izolace tepelné potrubí a ohybů tvarovkami nebo deskami potrubními pouzdry bez povrchové úpravy (izolační materiál ve specifikaci) uchycenými sponami potrubí jednovrstvá</t>
  </si>
  <si>
    <t>1074116049</t>
  </si>
  <si>
    <t>https://podminky.urs.cz/item/CS_URS_2023_01/713463121</t>
  </si>
  <si>
    <t>116,3+4+11,3</t>
  </si>
  <si>
    <t>28377102</t>
  </si>
  <si>
    <t>izolace tepelná potrubí z pěnového polyetylenu 22 x 6 mm</t>
  </si>
  <si>
    <t>242340606</t>
  </si>
  <si>
    <t>116,3</t>
  </si>
  <si>
    <t>28377103</t>
  </si>
  <si>
    <t>izolace tepelná potrubí z pěnového polyetylenu 22 x 9 mm</t>
  </si>
  <si>
    <t>-519961125</t>
  </si>
  <si>
    <t>28377104</t>
  </si>
  <si>
    <t>izolace tepelná potrubí z pěnového polyetylenu 22 x 13 mm</t>
  </si>
  <si>
    <t>847313743</t>
  </si>
  <si>
    <t>11,3</t>
  </si>
  <si>
    <t>713463211</t>
  </si>
  <si>
    <t>Montáž izolace tepelné potrubí a ohybů tvarovkami nebo deskami potrubními pouzdry s povrchovou úpravou hliníkovou fólií (izolační materiál ve specifikaci) přelepenými samolepící hliníkovou páskou potrubí jednovrstvá D do 50 mm</t>
  </si>
  <si>
    <t>-2082643040</t>
  </si>
  <si>
    <t>https://podminky.urs.cz/item/CS_URS_2023_01/713463211</t>
  </si>
  <si>
    <t>118,6</t>
  </si>
  <si>
    <t>63154530</t>
  </si>
  <si>
    <t>pouzdro izolační potrubní z minerální vlny s Al fólií max. 250/100°C 22/30mm</t>
  </si>
  <si>
    <t>1968926221</t>
  </si>
  <si>
    <t>998713103</t>
  </si>
  <si>
    <t>Přesun hmot pro izolace tepelné stanovený z hmotnosti přesunovaného materiálu vodorovná dopravní vzdálenost do 50 m v objektech výšky přes 12 m do 24 m</t>
  </si>
  <si>
    <t>882050977</t>
  </si>
  <si>
    <t>https://podminky.urs.cz/item/CS_URS_2023_01/998713103</t>
  </si>
  <si>
    <t>998713181</t>
  </si>
  <si>
    <t>Přesun hmot pro izolace tepelné stanovený z hmotnosti přesunovaného materiálu Příplatek k cenám za přesun prováděný bez použití mechanizace pro jakoukoliv výšku objektu</t>
  </si>
  <si>
    <t>-804766621</t>
  </si>
  <si>
    <t>https://podminky.urs.cz/item/CS_URS_2023_01/998713181</t>
  </si>
  <si>
    <t>Práce a dodávky M</t>
  </si>
  <si>
    <t>721</t>
  </si>
  <si>
    <t>Zdravotechnika - vnitřní kanalizace</t>
  </si>
  <si>
    <t>721100911</t>
  </si>
  <si>
    <t>Opravy potrubí zazátkování hrdla kanalizačního potrubí</t>
  </si>
  <si>
    <t>-256095093</t>
  </si>
  <si>
    <t>https://podminky.urs.cz/item/CS_URS_2023_01/721100911</t>
  </si>
  <si>
    <t>721140802</t>
  </si>
  <si>
    <t>Demontáž potrubí odpadních nebo dešťových do DN 100</t>
  </si>
  <si>
    <t>-1401192459</t>
  </si>
  <si>
    <t>https://podminky.urs.cz/item/CS_URS_2023_01/721140802</t>
  </si>
  <si>
    <t>37,3</t>
  </si>
  <si>
    <t>721171904</t>
  </si>
  <si>
    <t>Opravy odpadního potrubí plastového vsazení odbočky do potrubí DN 75</t>
  </si>
  <si>
    <t>-582453288</t>
  </si>
  <si>
    <t>https://podminky.urs.cz/item/CS_URS_2023_01/721171904</t>
  </si>
  <si>
    <t>721171905</t>
  </si>
  <si>
    <t>Opravy odpadního potrubí plastového vsazení odbočky do potrubí DN 110</t>
  </si>
  <si>
    <t>725342153</t>
  </si>
  <si>
    <t>https://podminky.urs.cz/item/CS_URS_2023_01/721171905</t>
  </si>
  <si>
    <t>12+8</t>
  </si>
  <si>
    <t>28615601</t>
  </si>
  <si>
    <t>čistící tvarovka odpadní PP DN 50 pro vysoké teploty</t>
  </si>
  <si>
    <t>1084772735</t>
  </si>
  <si>
    <t>721174042</t>
  </si>
  <si>
    <t>Potrubí z plastových trub polypropylenové HT DN 40</t>
  </si>
  <si>
    <t>1002133322</t>
  </si>
  <si>
    <t>https://podminky.urs.cz/item/CS_URS_2023_01/721174042</t>
  </si>
  <si>
    <t>7,7</t>
  </si>
  <si>
    <t>721174043</t>
  </si>
  <si>
    <t>Potrubí z plastových trub polypropylenové HT DN 50</t>
  </si>
  <si>
    <t>-779802994</t>
  </si>
  <si>
    <t>https://podminky.urs.cz/item/CS_URS_2023_01/721174043</t>
  </si>
  <si>
    <t>48,6</t>
  </si>
  <si>
    <t>721174044</t>
  </si>
  <si>
    <t>Potrubí z plastových trub polypropylenové HT DN 75</t>
  </si>
  <si>
    <t>-725834095</t>
  </si>
  <si>
    <t>https://podminky.urs.cz/item/CS_URS_2023_01/721174044</t>
  </si>
  <si>
    <t>0,6</t>
  </si>
  <si>
    <t>721174045</t>
  </si>
  <si>
    <t>Potrubí z plastových trub polypropylenové HT DN 110</t>
  </si>
  <si>
    <t>-1684819442</t>
  </si>
  <si>
    <t>https://podminky.urs.cz/item/CS_URS_2023_01/721174045</t>
  </si>
  <si>
    <t>15,4</t>
  </si>
  <si>
    <t>721194104</t>
  </si>
  <si>
    <t>Vyměření přípojek na potrubí vyvedení a upevnění odpadních výpustek DN 40</t>
  </si>
  <si>
    <t>267857815</t>
  </si>
  <si>
    <t>https://podminky.urs.cz/item/CS_URS_2023_01/721194104</t>
  </si>
  <si>
    <t>721194105</t>
  </si>
  <si>
    <t>Vyměření přípojek na potrubí vyvedení a upevnění odpadních výpustek DN 50</t>
  </si>
  <si>
    <t>1231284274</t>
  </si>
  <si>
    <t>https://podminky.urs.cz/item/CS_URS_2023_01/721194105</t>
  </si>
  <si>
    <t>721194109</t>
  </si>
  <si>
    <t>Vyměření přípojek na potrubí vyvedení a upevnění odpadních výpustek DN 100</t>
  </si>
  <si>
    <t>-1751751187</t>
  </si>
  <si>
    <t>https://podminky.urs.cz/item/CS_URS_2023_01/721194109</t>
  </si>
  <si>
    <t>721210812</t>
  </si>
  <si>
    <t xml:space="preserve">Demontáž kanalizačního příslušenství vpustí podlahových </t>
  </si>
  <si>
    <t>-1361786263</t>
  </si>
  <si>
    <t>https://podminky.urs.cz/item/CS_URS_2023_01/721210812</t>
  </si>
  <si>
    <t>721211402</t>
  </si>
  <si>
    <t xml:space="preserve">Podlahové vpusti s vodorovným odtokem DN 50 </t>
  </si>
  <si>
    <t>863287332</t>
  </si>
  <si>
    <t>https://podminky.urs.cz/item/CS_URS_2023_01/721211402</t>
  </si>
  <si>
    <t>7212114R1</t>
  </si>
  <si>
    <t xml:space="preserve">Podlahové vpusti průběžné s vodní zápachovou uzávěrkou s vodorovným odtokem DN 50 </t>
  </si>
  <si>
    <t>-323839178</t>
  </si>
  <si>
    <t>721212122</t>
  </si>
  <si>
    <t>Odtokové sprchové žlaby se zápachovou uzávěrkou a krycím roštem délky 750 mm</t>
  </si>
  <si>
    <t>1416523464</t>
  </si>
  <si>
    <t>https://podminky.urs.cz/item/CS_URS_2023_01/721212122</t>
  </si>
  <si>
    <t>721220801</t>
  </si>
  <si>
    <t>Demontáž zápachových uzávěrek do DN 70</t>
  </si>
  <si>
    <t>98527803</t>
  </si>
  <si>
    <t>https://podminky.urs.cz/item/CS_URS_2023_01/721220801</t>
  </si>
  <si>
    <t>4+13+2</t>
  </si>
  <si>
    <t>721226511</t>
  </si>
  <si>
    <t>Zápachové uzávěrky podomítkové (Pe) s krycí deskou pro pračku a myčku DN 40</t>
  </si>
  <si>
    <t>-474528306</t>
  </si>
  <si>
    <t>https://podminky.urs.cz/item/CS_URS_2023_01/721226511</t>
  </si>
  <si>
    <t>721290111</t>
  </si>
  <si>
    <t>Zkouška těsnosti kanalizace do DN 125</t>
  </si>
  <si>
    <t>-501421394</t>
  </si>
  <si>
    <t>https://podminky.urs.cz/item/CS_URS_2023_01/721290111</t>
  </si>
  <si>
    <t>72,3</t>
  </si>
  <si>
    <t>998721103</t>
  </si>
  <si>
    <t>Přesun hmot pro vnitřní kanalizace stanovený z hmotnosti přesunovaného materiálu vodorovná dopravní vzdálenost do 50 m v objektech výšky přes 12 do 24 m</t>
  </si>
  <si>
    <t>-1308152616</t>
  </si>
  <si>
    <t>https://podminky.urs.cz/item/CS_URS_2023_01/998721103</t>
  </si>
  <si>
    <t>998721181</t>
  </si>
  <si>
    <t>Přesun hmot pro vnitřní kanalizace stanovený z hmotnosti přesunovaného materiálu Příplatek k ceně za přesun prováděný bez použití mechanizace pro jakoukoliv výšku objektu</t>
  </si>
  <si>
    <t>873629835</t>
  </si>
  <si>
    <t>https://podminky.urs.cz/item/CS_URS_2023_01/998721181</t>
  </si>
  <si>
    <t>722</t>
  </si>
  <si>
    <t>Zdravotechnika - vnitřní vodovod</t>
  </si>
  <si>
    <t>722130233</t>
  </si>
  <si>
    <t>Potrubí z ocelových trubek pozinkovaných závitových svařovaných běžných DN 25</t>
  </si>
  <si>
    <t>1169294376</t>
  </si>
  <si>
    <t>https://podminky.urs.cz/item/CS_URS_2023_01/722130233</t>
  </si>
  <si>
    <t>722130801</t>
  </si>
  <si>
    <t>Demontáž potrubí vodovodního</t>
  </si>
  <si>
    <t>618800378</t>
  </si>
  <si>
    <t>https://podminky.urs.cz/item/CS_URS_2023_01/722130801</t>
  </si>
  <si>
    <t>87,2+75,7+0,6</t>
  </si>
  <si>
    <t>722130831</t>
  </si>
  <si>
    <t>Demontáž potrubí z ocelových trubek pozinkovaných tvarovek nástěnek</t>
  </si>
  <si>
    <t>429968004</t>
  </si>
  <si>
    <t>https://podminky.urs.cz/item/CS_URS_2023_01/722130831</t>
  </si>
  <si>
    <t>42+19</t>
  </si>
  <si>
    <t>722131917</t>
  </si>
  <si>
    <t>Opravy vodovodního potrubí z ocelových trubek pozinkovaných závitových propojení se stávajícím hydrantovým potrubím</t>
  </si>
  <si>
    <t>1012324403</t>
  </si>
  <si>
    <t>https://podminky.urs.cz/item/CS_URS_2023_01/722131917</t>
  </si>
  <si>
    <t>722131931</t>
  </si>
  <si>
    <t>Propojení vodovodního potrubí - nové se stávajícím</t>
  </si>
  <si>
    <t>-699191674</t>
  </si>
  <si>
    <t>https://podminky.urs.cz/item/CS_URS_2023_01/722131931</t>
  </si>
  <si>
    <t>722174022</t>
  </si>
  <si>
    <t>Potrubí z plastových trubek z polypropylenu (PP-RCT, S4, PN22) spojovaných svařováním D 20 x 2,3</t>
  </si>
  <si>
    <t>1865403420</t>
  </si>
  <si>
    <t>https://podminky.urs.cz/item/CS_URS_2023_01/722174022</t>
  </si>
  <si>
    <t>131,5</t>
  </si>
  <si>
    <t>7221740R</t>
  </si>
  <si>
    <t>Potrubí vodovodní z nerez oceli vč. tvarovek DIN 1.4404 D 18x1,5 (dod. a mtž.)</t>
  </si>
  <si>
    <t>-1126276480</t>
  </si>
  <si>
    <t>722182011</t>
  </si>
  <si>
    <t>Podpůrný žlab pro potrubí průměru D 20</t>
  </si>
  <si>
    <t>1732099109</t>
  </si>
  <si>
    <t>https://podminky.urs.cz/item/CS_URS_2023_01/722182011</t>
  </si>
  <si>
    <t>14,9+6,6+5,3+5+11,3+12,5+4+4,4</t>
  </si>
  <si>
    <t>722190401</t>
  </si>
  <si>
    <t>Zřízení přípojek na potrubí vyvedení a upevnění výpustek do DN 25</t>
  </si>
  <si>
    <t>978600532</t>
  </si>
  <si>
    <t>https://podminky.urs.cz/item/CS_URS_2023_01/722190401</t>
  </si>
  <si>
    <t>722220111</t>
  </si>
  <si>
    <t>Armatury s jedním závitem nástěnky pro výtokový ventil G 1/2</t>
  </si>
  <si>
    <t>2032387251</t>
  </si>
  <si>
    <t>https://podminky.urs.cz/item/CS_URS_2023_01/722220111</t>
  </si>
  <si>
    <t>722220112</t>
  </si>
  <si>
    <t>Armatury s jedním závitem nástěnky pro výtokový ventil G 3/4"</t>
  </si>
  <si>
    <t>-4561546</t>
  </si>
  <si>
    <t>https://podminky.urs.cz/item/CS_URS_2023_01/722220112</t>
  </si>
  <si>
    <t>722220121</t>
  </si>
  <si>
    <t xml:space="preserve">Armatury s jedním závitem nástěnky pro baterii </t>
  </si>
  <si>
    <t>pár</t>
  </si>
  <si>
    <t>-260382569</t>
  </si>
  <si>
    <t>https://podminky.urs.cz/item/CS_URS_2023_01/722220121</t>
  </si>
  <si>
    <t>722220851</t>
  </si>
  <si>
    <t>Demontáž armatur závitových s jedním závitem do G 3/4</t>
  </si>
  <si>
    <t>806967293</t>
  </si>
  <si>
    <t>https://podminky.urs.cz/item/CS_URS_2023_01/722220851</t>
  </si>
  <si>
    <t>722220861</t>
  </si>
  <si>
    <t>Demontáž armatur závitových se dvěma závity do G 3/4</t>
  </si>
  <si>
    <t>412798371</t>
  </si>
  <si>
    <t>https://podminky.urs.cz/item/CS_URS_2023_01/722220861</t>
  </si>
  <si>
    <t>722232043</t>
  </si>
  <si>
    <t>Armatury se dvěma závity kulové kohouty PN 42 do 185 °C přímé vnitřní závit G 1/2"</t>
  </si>
  <si>
    <t>-1582838328</t>
  </si>
  <si>
    <t>https://podminky.urs.cz/item/CS_URS_2023_01/722232043</t>
  </si>
  <si>
    <t>7222320R1</t>
  </si>
  <si>
    <t>Armatury se dvěma závity kulové kohouty nerezové 1/2" - dod. a mtž.</t>
  </si>
  <si>
    <t>-950699508</t>
  </si>
  <si>
    <t>722250133</t>
  </si>
  <si>
    <t>Požární příslušenství a armatury hydrantový systém s tvarově stálou hadicí celoplechový D 25 x 30 m</t>
  </si>
  <si>
    <t>-1994444161</t>
  </si>
  <si>
    <t>https://podminky.urs.cz/item/CS_URS_2023_01/722250133</t>
  </si>
  <si>
    <t>7222501R1</t>
  </si>
  <si>
    <t>Demontáž stávající zapuštěné hydrantové skříně</t>
  </si>
  <si>
    <t>412849611</t>
  </si>
  <si>
    <t>7222501R2</t>
  </si>
  <si>
    <t>Revize hydrantu</t>
  </si>
  <si>
    <t>-166054738</t>
  </si>
  <si>
    <t>722290226</t>
  </si>
  <si>
    <t>Zkoušky, proplach a desinfekce vodovodního potrubí zkoušky těsnosti vodovodního potrubí do DN 50</t>
  </si>
  <si>
    <t>1567178211</t>
  </si>
  <si>
    <t>https://podminky.urs.cz/item/CS_URS_2023_01/722290226</t>
  </si>
  <si>
    <t>131,5+118,6+1</t>
  </si>
  <si>
    <t>722290234</t>
  </si>
  <si>
    <t>Zkoušky, proplach a desinfekce vodovodního potrubí proplach a desinfekce vodovodního potrubí do DN 80</t>
  </si>
  <si>
    <t>-701134427</t>
  </si>
  <si>
    <t>https://podminky.urs.cz/item/CS_URS_2023_01/722290234</t>
  </si>
  <si>
    <t>998722103</t>
  </si>
  <si>
    <t>Přesun hmot pro vnitřní vodovod stanovený z hmotnosti přesunovaného materiálu vodorovná dopravní vzdálenost do 50 m v objektech výšky přes 12 do 24 m</t>
  </si>
  <si>
    <t>1276147753</t>
  </si>
  <si>
    <t>https://podminky.urs.cz/item/CS_URS_2023_01/998722103</t>
  </si>
  <si>
    <t>998722181</t>
  </si>
  <si>
    <t>Přesun hmot pro vnitřní vodovod stanovený z hmotnosti přesunovaného materiálu Příplatek k ceně za přesun prováděný bez použití mechanizace pro jakoukoliv výšku objektu</t>
  </si>
  <si>
    <t>774446928</t>
  </si>
  <si>
    <t>https://podminky.urs.cz/item/CS_URS_2023_01/998722181</t>
  </si>
  <si>
    <t>725110811</t>
  </si>
  <si>
    <t>Demontáž klozetů splachovacích s nádrží nebo tlakovým splachovačem</t>
  </si>
  <si>
    <t>-815092753</t>
  </si>
  <si>
    <t>https://podminky.urs.cz/item/CS_URS_2023_01/725110811</t>
  </si>
  <si>
    <t>4+1</t>
  </si>
  <si>
    <t>725111132</t>
  </si>
  <si>
    <t>Zařízení záchodů splachovače nádržkové plastové nízkopoložené nebo vysokopoložené</t>
  </si>
  <si>
    <t>-1073114946</t>
  </si>
  <si>
    <t>https://podminky.urs.cz/item/CS_URS_2023_01/725111132</t>
  </si>
  <si>
    <t>725111982</t>
  </si>
  <si>
    <t>Opravy zařízení záchodů nádrží odmontování nebo zpětná montáž splachovače nádržkového z plastických hmot bez rohového ventilu</t>
  </si>
  <si>
    <t>1322869481</t>
  </si>
  <si>
    <t>https://podminky.urs.cz/item/CS_URS_2023_01/725111982</t>
  </si>
  <si>
    <t>725112022</t>
  </si>
  <si>
    <t>Zařízení záchodů klozety keramické závěsné na nosné stěny pro ZTP</t>
  </si>
  <si>
    <t>238974573</t>
  </si>
  <si>
    <t>https://podminky.urs.cz/item/CS_URS_2023_01/725112022</t>
  </si>
  <si>
    <t>725112173</t>
  </si>
  <si>
    <t>Zařízení záchodů kombi klozety s úspornou armaturou zvýšený (pro ZTP)</t>
  </si>
  <si>
    <t>-515956806</t>
  </si>
  <si>
    <t>https://podminky.urs.cz/item/CS_URS_2023_01/725112173</t>
  </si>
  <si>
    <t>725112182</t>
  </si>
  <si>
    <t xml:space="preserve">Zařízení záchodů kombi klozety s úspornou armaturou </t>
  </si>
  <si>
    <t>1897105469</t>
  </si>
  <si>
    <t>https://podminky.urs.cz/item/CS_URS_2023_01/725112182</t>
  </si>
  <si>
    <t>72511391R</t>
  </si>
  <si>
    <t>Dodání a montáž flexibilní těsnící manžety</t>
  </si>
  <si>
    <t>1654364441</t>
  </si>
  <si>
    <t>9+1</t>
  </si>
  <si>
    <t>72511495R</t>
  </si>
  <si>
    <t>Dodání a montáž WC sedátka s poklopem</t>
  </si>
  <si>
    <t>1280201519</t>
  </si>
  <si>
    <t>9+1+1</t>
  </si>
  <si>
    <t>725210821</t>
  </si>
  <si>
    <t>Demontáž umyvadel bez výtokových armatur umyvadel</t>
  </si>
  <si>
    <t>-121093708</t>
  </si>
  <si>
    <t>https://podminky.urs.cz/item/CS_URS_2023_01/725210821</t>
  </si>
  <si>
    <t>13+2</t>
  </si>
  <si>
    <t>725211601</t>
  </si>
  <si>
    <t>Umyvadla keramická bílá bez výtokových armatur připevněná na stěnu šrouby bez sloupu nebo krytu na sifon, šířka umyvadla 500 mm</t>
  </si>
  <si>
    <t>-700483081</t>
  </si>
  <si>
    <t>https://podminky.urs.cz/item/CS_URS_2023_01/725211601</t>
  </si>
  <si>
    <t>725211661</t>
  </si>
  <si>
    <t>Umyvadlo kulaté, zápustné do linky</t>
  </si>
  <si>
    <t>-1824154666</t>
  </si>
  <si>
    <t>https://podminky.urs.cz/item/CS_URS_2023_01/725211661</t>
  </si>
  <si>
    <t>725211681</t>
  </si>
  <si>
    <t>Umyvadla keramická bílá bez výtokových armatur připevněná na stěnu šrouby zdravotní, šířka umyvadla 595 mm</t>
  </si>
  <si>
    <t>-243581250</t>
  </si>
  <si>
    <t>https://podminky.urs.cz/item/CS_URS_2023_01/725211681</t>
  </si>
  <si>
    <t>725310821</t>
  </si>
  <si>
    <t xml:space="preserve">Demontáž dřezů jednodílných bez výtokových armatur </t>
  </si>
  <si>
    <t>-734724192</t>
  </si>
  <si>
    <t>https://podminky.urs.cz/item/CS_URS_2023_01/725310821</t>
  </si>
  <si>
    <t>7253111R1</t>
  </si>
  <si>
    <t>Dřez zápustný do linky, nerez vč. sifonu s nerezovými mřížkami "D" - dod. a mtž.</t>
  </si>
  <si>
    <t>1734457727</t>
  </si>
  <si>
    <t>7253111R2</t>
  </si>
  <si>
    <t>Dřez kulatý zápustný do linky, nerez vč. sifonu s nerezovými mřížkami "D2" - dod. a mtž.</t>
  </si>
  <si>
    <t>624242754</t>
  </si>
  <si>
    <t>7253111R3</t>
  </si>
  <si>
    <t>Dvojdřez zápustný do linky, nerez vč. sifonu pro dvojdřez s nerezovými mřížkami "DD" - dod. a mtž.</t>
  </si>
  <si>
    <t>2010618922</t>
  </si>
  <si>
    <t>7253111R4</t>
  </si>
  <si>
    <t>Dvojdřez asymetrický zápustný do linky, nerez vč. sifonu pro asymetrický dvojdřez s nerezovými mřížkami "DD2" - dod. a mtž.</t>
  </si>
  <si>
    <t>-2034037194</t>
  </si>
  <si>
    <t>725320821</t>
  </si>
  <si>
    <t>Demontáž dřezů dvojitých bez výtokových armatur</t>
  </si>
  <si>
    <t>1432494087</t>
  </si>
  <si>
    <t>https://podminky.urs.cz/item/CS_URS_2023_01/725320821</t>
  </si>
  <si>
    <t>725330820</t>
  </si>
  <si>
    <t>Demontáž výlevek bez výtokových armatur a bez nádrže a splachovacího potrubí diturvitových</t>
  </si>
  <si>
    <t>393284377</t>
  </si>
  <si>
    <t>https://podminky.urs.cz/item/CS_URS_2023_01/725330820</t>
  </si>
  <si>
    <t>725331111</t>
  </si>
  <si>
    <t>Výlevky bez výtokových armatur a splachovací nádrže keramické se sklopnou plastovou mřížkou 425 mm</t>
  </si>
  <si>
    <t>-1069739306</t>
  </si>
  <si>
    <t>https://podminky.urs.cz/item/CS_URS_2023_01/725331111</t>
  </si>
  <si>
    <t>725813111</t>
  </si>
  <si>
    <t>Ventily rohové bez připojovací trubičky nebo flexi hadičky G 1/2"</t>
  </si>
  <si>
    <t>-800181826</t>
  </si>
  <si>
    <t>https://podminky.urs.cz/item/CS_URS_2023_01/725813111</t>
  </si>
  <si>
    <t>725813112</t>
  </si>
  <si>
    <t>Ventily rohové bez připojovací trubičky nebo flexi hadičky pračkové G 3/4"</t>
  </si>
  <si>
    <t>-1570245631</t>
  </si>
  <si>
    <t>https://podminky.urs.cz/item/CS_URS_2023_01/725813112</t>
  </si>
  <si>
    <t>7231901R1</t>
  </si>
  <si>
    <t>Nerez pračková hadice s kolenem 1000 mm, 3/4" x 3/4" - dod. a mtž.</t>
  </si>
  <si>
    <t>-311411256</t>
  </si>
  <si>
    <t>7231901R2</t>
  </si>
  <si>
    <t>Hadice připojovací nerez 1000 mm 1/2" x 3/8" - dod. a mtž.</t>
  </si>
  <si>
    <t>449413264</t>
  </si>
  <si>
    <t>725820802</t>
  </si>
  <si>
    <t xml:space="preserve">Demontáž baterií </t>
  </si>
  <si>
    <t>1317571488</t>
  </si>
  <si>
    <t>https://podminky.urs.cz/item/CS_URS_2023_01/725820802</t>
  </si>
  <si>
    <t>7258208R1</t>
  </si>
  <si>
    <t>Odpojení a zpětné zapojení myčky (dezinfektoru) na rozvody vody a kanalizace</t>
  </si>
  <si>
    <t>750531044</t>
  </si>
  <si>
    <t>725821311</t>
  </si>
  <si>
    <t>Baterie umyvadlové nástěnné pákové s otáčivým ústím</t>
  </si>
  <si>
    <t>1739262564</t>
  </si>
  <si>
    <t>https://podminky.urs.cz/item/CS_URS_2023_01/725821311</t>
  </si>
  <si>
    <t>725821312</t>
  </si>
  <si>
    <t>Baterie umyvadlové nástěnné pákové s otáčivým a prodlouženou pákou pro ZTP</t>
  </si>
  <si>
    <t>-1783612863</t>
  </si>
  <si>
    <t>https://podminky.urs.cz/item/CS_URS_2023_01/725821312</t>
  </si>
  <si>
    <t>725821315</t>
  </si>
  <si>
    <t xml:space="preserve">Baterie dřezové nástěnné pákové s otáčivým ústím </t>
  </si>
  <si>
    <t>-1062211414</t>
  </si>
  <si>
    <t>https://podminky.urs.cz/item/CS_URS_2023_01/725821315</t>
  </si>
  <si>
    <t>725821316</t>
  </si>
  <si>
    <t>Baterie dřezové nástěnné pákové s otáčivým ústím s prodlouženým ramínkem</t>
  </si>
  <si>
    <t>602526286</t>
  </si>
  <si>
    <t>https://podminky.urs.cz/item/CS_URS_2023_01/725821316</t>
  </si>
  <si>
    <t>725849411</t>
  </si>
  <si>
    <t>Baterie sprchové montáž nástěnných baterií s příslušenstvím</t>
  </si>
  <si>
    <t>-1029733515</t>
  </si>
  <si>
    <t>https://podminky.urs.cz/item/CS_URS_2023_01/725849411</t>
  </si>
  <si>
    <t>55145500</t>
  </si>
  <si>
    <t>baterie nástěnná sprchová s růžicí a držákem</t>
  </si>
  <si>
    <t>985826354</t>
  </si>
  <si>
    <t>725861102</t>
  </si>
  <si>
    <t>Zápachové uzávěrky zařizovacích předmětů pro umyvadla DN 40</t>
  </si>
  <si>
    <t>750986466</t>
  </si>
  <si>
    <t>https://podminky.urs.cz/item/CS_URS_2023_01/725861102</t>
  </si>
  <si>
    <t>13+1</t>
  </si>
  <si>
    <t>72586110R</t>
  </si>
  <si>
    <t>Zápachové uzávěrky zařizovacích předmětů pro umyvadla DN 40 - prostorově úsporný sifon</t>
  </si>
  <si>
    <t>1679857822</t>
  </si>
  <si>
    <t>725980123</t>
  </si>
  <si>
    <t>Dvířka 30/30</t>
  </si>
  <si>
    <t>1800145129</t>
  </si>
  <si>
    <t>https://podminky.urs.cz/item/CS_URS_2023_01/725980123</t>
  </si>
  <si>
    <t>7259801R1</t>
  </si>
  <si>
    <t>Dvířka 25/30- dod. a mtž.</t>
  </si>
  <si>
    <t>1532301480</t>
  </si>
  <si>
    <t>7259801R2</t>
  </si>
  <si>
    <t>Dvířka 20/30- dod. a mtž.</t>
  </si>
  <si>
    <t>491470654</t>
  </si>
  <si>
    <t>7259801R3</t>
  </si>
  <si>
    <t>Dvířka 20/20/10- dod. a mtž.</t>
  </si>
  <si>
    <t>-2117620062</t>
  </si>
  <si>
    <t>725R</t>
  </si>
  <si>
    <t>Kotevní systém pro zdravotechniku (závitová tyč, objímky, spojovací matice, nosník, kombi šroub...)</t>
  </si>
  <si>
    <t>-307648362</t>
  </si>
  <si>
    <t>1494076305</t>
  </si>
  <si>
    <t>-563779529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</si>
  <si>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</si>
  <si>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</si>
  <si>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</si>
  <si>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</si>
  <si>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-801806753</t>
  </si>
  <si>
    <t>https://podminky.urs.cz/item/CS_URS_2023_01/726111031</t>
  </si>
  <si>
    <t>55281800</t>
  </si>
  <si>
    <t xml:space="preserve">tlačítko pro ovládání WC zepředu dvě vody </t>
  </si>
  <si>
    <t>-1767077644</t>
  </si>
  <si>
    <t>726191001</t>
  </si>
  <si>
    <t>Ostatní příslušenství instalačních systémů zvukoizolační souprava pro WC a bidet</t>
  </si>
  <si>
    <t>398289489</t>
  </si>
  <si>
    <t>https://podminky.urs.cz/item/CS_URS_2023_01/726191001</t>
  </si>
  <si>
    <t>726191002</t>
  </si>
  <si>
    <t>Ostatní příslušenství instalačních systémů souprava pro předstěnovou montáž</t>
  </si>
  <si>
    <t>-1797230672</t>
  </si>
  <si>
    <t>https://podminky.urs.cz/item/CS_URS_2023_01/726191002</t>
  </si>
  <si>
    <t>998726113</t>
  </si>
  <si>
    <t>Přesun hmot pro instalační prefabrikáty stanovený z hmotnosti přesunovaného materiálu vodorovná dopravní vzdálenost do 50 m v objektech výšky přes 12 m do 24 m</t>
  </si>
  <si>
    <t>2001505302</t>
  </si>
  <si>
    <t>https://podminky.urs.cz/item/CS_URS_2023_01/998726113</t>
  </si>
  <si>
    <t>998726181</t>
  </si>
  <si>
    <t>Přesun hmot pro instalační prefabrikáty stanovený z hmotnosti přesunovaného materiálu Příplatek k cenám za přesun prováděný bez použití mechanizace pro jakoukoliv výšku objektu</t>
  </si>
  <si>
    <t>1061076950</t>
  </si>
  <si>
    <t>https://podminky.urs.cz/item/CS_URS_2023_01/998726181</t>
  </si>
  <si>
    <t>727</t>
  </si>
  <si>
    <t>Zdravotechnika - požární ochrana</t>
  </si>
  <si>
    <t>72711134R1</t>
  </si>
  <si>
    <t>Protipožární trubní ucpávky včetně dodatečné izolace prostup stěnou potrubí do D 25</t>
  </si>
  <si>
    <t>-1034701003</t>
  </si>
  <si>
    <t>D.1.5 - Vzduchotechnika</t>
  </si>
  <si>
    <t>D1 - ZAŘÍZENÍ č. 1 – NUCENÉ ODVĚTRÁNÍ SOCIÁLNÍCH ZAŘÍZENÍ NA PATŘE</t>
  </si>
  <si>
    <t>D1</t>
  </si>
  <si>
    <t>ZAŘÍZENÍ č. 1 – NUCENÉ ODVĚTRÁNÍ SOCIÁLNÍCH ZAŘÍZENÍ NA PATŘE</t>
  </si>
  <si>
    <t>1.1</t>
  </si>
  <si>
    <t>Ventilátor - přímý výtlak, možnost provozu CAV/VAV, ventilátor bude provozován systémem VAV řízení (konstantní tlak v potrubní trase), zabudovaný senzor a řídící systém, integrovaný LCD dispej, EC motor, externí řízení 0-10 V, ochranné funkce integrované v řídící jednotce , požadovaný průtok vzduchu 1305 m³/h, 330 Pa, U=230 V, P=510 W, I=2,13 A, hmotnost 31 kg, referenční typ MUB-CAV/VAV 025 355EC</t>
  </si>
  <si>
    <t>kpl</t>
  </si>
  <si>
    <t>1.11</t>
  </si>
  <si>
    <t>Příslušenství ventilátoru: Přechodový adaptér izolovaný - hrdlo připojení průměr 315 mm, referenční typ CCMI MUB025-315</t>
  </si>
  <si>
    <t>ks</t>
  </si>
  <si>
    <t>1.12</t>
  </si>
  <si>
    <t>Příslušenství ventilátoru: Tlumiče chvění, sada 4 ks</t>
  </si>
  <si>
    <t>1.13</t>
  </si>
  <si>
    <t>Příslušenství ventilátoru: Rychloupínací spona FK 315</t>
  </si>
  <si>
    <t>1.2</t>
  </si>
  <si>
    <t>Tlumič hluku, referenční typ LDC-B 315-1200-100</t>
  </si>
  <si>
    <t>1.3</t>
  </si>
  <si>
    <t>Tlumič hluku, referenční typ LDC 315-1200-50</t>
  </si>
  <si>
    <t>1.4</t>
  </si>
  <si>
    <t>Odvodní plastový ventil zajišťuje plynulou změnu průtoku vzduchu na základě změny vlhkosti odsávaného vzduchu v místnosti. Je navíc vybaven funkcí maximálního průtoku vzduchu, která se aktivuje sepnutím napájecího napětí 230 V. Při překročení vlhkosti 37% se ventil začne plynule otevírat dle grafu, při poklesu vlhkosti se ventil začne plynule zavírat. Při sepnutí vypínače, aktivace napětí 230 V se ventil otevře do maximální polohy. Pokud je ventil pod napětím 230 V déle než 30 minut, vrací se automaticky do polohy dle relativní vlhkosti vzduchu , elektrické krytí IP X1, průtok vzduchu odpovídá danému pracovnímu tlaku ventilu, pracovní rozsah tlaku 50–160 Pa, vzduchový výkon 12/45/135 m³/h, referenční typ Alizé C/HE ø125-12/45/135</t>
  </si>
  <si>
    <t>1.5</t>
  </si>
  <si>
    <t>Regulátor určený k vestavbě do potrubí zasunutím, slouží pro automatickou regulaci průtoku odvodu vzduchu, průtok vzduchu 135 m³/h, referenční typ RDR 125-150</t>
  </si>
  <si>
    <t>1.6</t>
  </si>
  <si>
    <t>Odvodní plastový ventil zajišťuje plynulou změnu průtoku vzduchu na základě změny vlhkosti odsávaného vzduchu v místnosti. Je navíc vybaven funkcí maximálního průtoku vzduchu, která se aktivuje sepnutím napájecího napětí 230 V. Při překročení vlhkosti 37% se ventil začne plynule otevírat dle grafu, při poklesu vlhkosti se ventil začne plynule zavírat. Při sepnutí vypínače, aktivace napětí 230 V se ventil otevře do maximální polohy. Pokud je ventil pod napětím 230 V déle než 30 minut, vrací se automaticky do polohy dle relativní vlhkosti vzduchu , elektrické krytí IP X1, průtok vzduchu odpovídá danému pracovnímu tlaku ventilu, pracovní rozsah tlaku 50–160 Pa, vzduchový výkon 6/40/90 m³/h, referenční typ Alizé C/HE ø125-6/40/90</t>
  </si>
  <si>
    <t>1.7</t>
  </si>
  <si>
    <t>Regulátor určený k vestavbě do potrubí zasunutím, slouží pro automatickou regulaci průtoku odvodu vzduchu, průtok vzduchu 90 m³/h, referenční typ RDR 125-90</t>
  </si>
  <si>
    <t>1.71</t>
  </si>
  <si>
    <t>Revizní díl pro umístění konstantního regulátoru průtoku, referenční typ RD 125 instabox revizní díl</t>
  </si>
  <si>
    <t>1.72</t>
  </si>
  <si>
    <t>Potrubí kruhové typu SPIRO Safe Click, včetně tvarovek 30%, do DN315</t>
  </si>
  <si>
    <t>bm</t>
  </si>
  <si>
    <t>1.73</t>
  </si>
  <si>
    <t>Vzduchotechnická izolovaná hadice DN125, referenční typ Sonovac 25</t>
  </si>
  <si>
    <t>1.74</t>
  </si>
  <si>
    <t>Výfukový kus šikmý s ochrannou mřížkou typ VKF315</t>
  </si>
  <si>
    <t>1.75</t>
  </si>
  <si>
    <t>Tepelná izolace tl.10mm na bázi syntetického kaučuku s Al polepem</t>
  </si>
  <si>
    <t>1.76</t>
  </si>
  <si>
    <t>Tepelná izolace tl.30mm na bázi syntetického kaučuku s Al polepem</t>
  </si>
  <si>
    <t>1.77</t>
  </si>
  <si>
    <t>Montážní, spojovací a kotvící materiál</t>
  </si>
  <si>
    <t>2.1</t>
  </si>
  <si>
    <t>Doprava - 3.6% z dodávky zařízení</t>
  </si>
  <si>
    <t>2.2</t>
  </si>
  <si>
    <t>2.3</t>
  </si>
  <si>
    <t>Lešení a jeřábová technika</t>
  </si>
  <si>
    <t>2.4</t>
  </si>
  <si>
    <t>Komplexní vyzkoušení zařízení, oživení a vyregulování zařízení</t>
  </si>
  <si>
    <t>2.5</t>
  </si>
  <si>
    <t>Vypracování protokolu o proměření a vyregulování</t>
  </si>
  <si>
    <t>2.6</t>
  </si>
  <si>
    <t>Zaškolení obsluhy</t>
  </si>
  <si>
    <t>2.7</t>
  </si>
  <si>
    <t>Zpracování dodavatelské dokumentace</t>
  </si>
  <si>
    <t>2.9</t>
  </si>
  <si>
    <t>Nepředvídané práce</t>
  </si>
  <si>
    <t>D.1.6 - Elektroinstalace</t>
  </si>
  <si>
    <t>D1 - 735 - ROZVÁDĚČ RH5NP-A-DO/MDO</t>
  </si>
  <si>
    <t>D2 - 736 - ROZVÁDĚČ MS1</t>
  </si>
  <si>
    <t>D3 - 737 - UPRAVA A DOPLNENI HR01 - MDO,DO</t>
  </si>
  <si>
    <t>D4 - 738 - uzemnovaci skrin US + rozvadec EPS/MDC</t>
  </si>
  <si>
    <t>D5 - 741 - ELEKTROMONTÁŽE</t>
  </si>
  <si>
    <t>D6 - 742 - SVÍTIDLA</t>
  </si>
  <si>
    <t>D7 - 960 - BOURÁNÍ A PODCHYCOVÁNÍ KONSTRUKCÍ</t>
  </si>
  <si>
    <t>D8 - 978 - KABELOVA SPOJKA NN</t>
  </si>
  <si>
    <t>735 - ROZVÁDĚČ RH5NP-A-DO/MDO</t>
  </si>
  <si>
    <t>200000000</t>
  </si>
  <si>
    <t>montaz</t>
  </si>
  <si>
    <t>HOD</t>
  </si>
  <si>
    <t>30000000</t>
  </si>
  <si>
    <t>podruzny material</t>
  </si>
  <si>
    <t>DOD</t>
  </si>
  <si>
    <t>30000000.1</t>
  </si>
  <si>
    <t>dodavka rozvadece</t>
  </si>
  <si>
    <t>200000001</t>
  </si>
  <si>
    <t>demontaz a odpojeni rozvadece RH</t>
  </si>
  <si>
    <t>D2</t>
  </si>
  <si>
    <t>736 - ROZVÁDĚČ MS1</t>
  </si>
  <si>
    <t>200000001.1</t>
  </si>
  <si>
    <t>30000001</t>
  </si>
  <si>
    <t>rozv.PO s rozbitnym sklem</t>
  </si>
  <si>
    <t>KS</t>
  </si>
  <si>
    <t>30000001.1</t>
  </si>
  <si>
    <t>kladivko na rozbiti skla</t>
  </si>
  <si>
    <t>30000001.2</t>
  </si>
  <si>
    <t>m22-d-x1-k10 tlac.zap.</t>
  </si>
  <si>
    <t>30000001.3</t>
  </si>
  <si>
    <t>m22-k10 pom.kon. pro nzm1</t>
  </si>
  <si>
    <t>30000001.4</t>
  </si>
  <si>
    <t>adapter m22-IVS pro mont.PMQ-Titan</t>
  </si>
  <si>
    <t>30000001.5</t>
  </si>
  <si>
    <t>Ex9PD2qw 230Vdvojnas.svet.nav.z/b</t>
  </si>
  <si>
    <t>30000001.6</t>
  </si>
  <si>
    <t>Ex9PD2qw 230Vdvojnas.svet.nav.z/m</t>
  </si>
  <si>
    <t>30000001.7</t>
  </si>
  <si>
    <t>D3</t>
  </si>
  <si>
    <t>737 - UPRAVA A DOPLNENI HR01 - MDO,DO</t>
  </si>
  <si>
    <t>200000002</t>
  </si>
  <si>
    <t>uprava rozvadece</t>
  </si>
  <si>
    <t>30000002</t>
  </si>
  <si>
    <t>pojistka nozova 125A</t>
  </si>
  <si>
    <t>30000002.1</t>
  </si>
  <si>
    <t>pojistka nozova 80A</t>
  </si>
  <si>
    <t>30000002.2</t>
  </si>
  <si>
    <t>Merkur2GZ250/100+podp+zav.tyc+hmoz</t>
  </si>
  <si>
    <t>200000002.1</t>
  </si>
  <si>
    <t>montaz zlabu,zav.tyc.,hmozdinka</t>
  </si>
  <si>
    <t>200000002.2</t>
  </si>
  <si>
    <t>jadrove vrtani prum80</t>
  </si>
  <si>
    <t>30000002.3</t>
  </si>
  <si>
    <t>protipozarni ucpavky</t>
  </si>
  <si>
    <t>210810112</t>
  </si>
  <si>
    <t>Kabel CYKY 3x70+50mm2 pevně</t>
  </si>
  <si>
    <t>34111643</t>
  </si>
  <si>
    <t>Kabel praflasafe 4B 3x70+50mm2</t>
  </si>
  <si>
    <t>210810110</t>
  </si>
  <si>
    <t>Kabel CYKY 3x35+25,5x25mm2 pevně</t>
  </si>
  <si>
    <t>34111103</t>
  </si>
  <si>
    <t>Kabel PRFLADUR 5Cx25mm2</t>
  </si>
  <si>
    <t>210800651</t>
  </si>
  <si>
    <t>Vodic CYA 50 ul pevne</t>
  </si>
  <si>
    <t>34142162</t>
  </si>
  <si>
    <t>Vodič praflasafe 50mm2z/z</t>
  </si>
  <si>
    <t>200000002.3</t>
  </si>
  <si>
    <t>montaz zlabu, zav.tyc,hmozd</t>
  </si>
  <si>
    <t>30000002.4</t>
  </si>
  <si>
    <t>stoupaci uchyt 8/25cm</t>
  </si>
  <si>
    <t>30000002.5</t>
  </si>
  <si>
    <t>el.zebrik 300/60 komplet</t>
  </si>
  <si>
    <t>30000002.6</t>
  </si>
  <si>
    <t>sonap</t>
  </si>
  <si>
    <t>30000002.7</t>
  </si>
  <si>
    <t>vybourani otvoru 300/100</t>
  </si>
  <si>
    <t>D4</t>
  </si>
  <si>
    <t>738 - uzemnovaci skrin US + rozvadec EPS/MDC</t>
  </si>
  <si>
    <t>200000003</t>
  </si>
  <si>
    <t>montaz,dopojeni</t>
  </si>
  <si>
    <t>30000003</t>
  </si>
  <si>
    <t>rozvodnice US</t>
  </si>
  <si>
    <t>200000003.1</t>
  </si>
  <si>
    <t>vysekani otvoru</t>
  </si>
  <si>
    <t>200000004</t>
  </si>
  <si>
    <t>montaz rozvadece</t>
  </si>
  <si>
    <t>30000003.1</t>
  </si>
  <si>
    <t>rozvadec spinani zamku EPS/MDC</t>
  </si>
  <si>
    <t>D5</t>
  </si>
  <si>
    <t>741 - ELEKTROMONTÁŽE</t>
  </si>
  <si>
    <t>210010004</t>
  </si>
  <si>
    <t>Trubka ohebna 29mm,2329 pod omitku</t>
  </si>
  <si>
    <t>34571064</t>
  </si>
  <si>
    <t>Trubka inst ohebná PVC 2329 29mm</t>
  </si>
  <si>
    <t>210010301</t>
  </si>
  <si>
    <t>Krabice přístroj 1901</t>
  </si>
  <si>
    <t>KUS</t>
  </si>
  <si>
    <t>34571511</t>
  </si>
  <si>
    <t>Krabice přístroj KP67/2-hl40</t>
  </si>
  <si>
    <t>210010321</t>
  </si>
  <si>
    <t>Krabice KR 68/1903 odbočná</t>
  </si>
  <si>
    <t>34571521</t>
  </si>
  <si>
    <t>Krabice odboč KU68/2-1903 vicko</t>
  </si>
  <si>
    <t>34561776</t>
  </si>
  <si>
    <t>Svorka krab WAGO 273-112 2x2,5mm2</t>
  </si>
  <si>
    <t>34561775</t>
  </si>
  <si>
    <t>Svorka krab WAGO 273-102 4x2,5mm2</t>
  </si>
  <si>
    <t>34561777</t>
  </si>
  <si>
    <t>Svorka krab WAGO 273-105 5x2,5mm2</t>
  </si>
  <si>
    <t>34561778</t>
  </si>
  <si>
    <t>Svorka krab WAGO 273-103 8x2,5mm2</t>
  </si>
  <si>
    <t>210010351</t>
  </si>
  <si>
    <t>Krabice 6455-11,6455-12</t>
  </si>
  <si>
    <t>34564010</t>
  </si>
  <si>
    <t>Krabice 6455-11 4mm2 IP54</t>
  </si>
  <si>
    <t>210020311</t>
  </si>
  <si>
    <t>montaz Žl.kab.merkur2 200/100,komp</t>
  </si>
  <si>
    <t>34571866</t>
  </si>
  <si>
    <t>merkur2GZ200/100,zav.tyc,nosnik,hm</t>
  </si>
  <si>
    <t>210020311.1</t>
  </si>
  <si>
    <t>montaz Žl.kab.merkur2 60/60,komp</t>
  </si>
  <si>
    <t>34571866.1</t>
  </si>
  <si>
    <t>merkur2GZ60/60,zav.tyc,nosnik,hm</t>
  </si>
  <si>
    <t>210020312</t>
  </si>
  <si>
    <t>Žlab kabel PROMAT 200/100 komplet</t>
  </si>
  <si>
    <t>34571857</t>
  </si>
  <si>
    <t>PROMAT 200/100</t>
  </si>
  <si>
    <t>210810041</t>
  </si>
  <si>
    <t>Kabel CYKY 2x1,5mm2 ul pevně</t>
  </si>
  <si>
    <t>34111000</t>
  </si>
  <si>
    <t>Kabel praflasafe 2Ax1,5mm2</t>
  </si>
  <si>
    <t>210810045</t>
  </si>
  <si>
    <t>Kabel CYKY 3x1,5mm2 ul pevně</t>
  </si>
  <si>
    <t>34111030</t>
  </si>
  <si>
    <t>Kabel praflasafe 3Ax1,5mm2</t>
  </si>
  <si>
    <t>34111033</t>
  </si>
  <si>
    <t>Kabel praflasafe 3Cx1,5mm2</t>
  </si>
  <si>
    <t>210810046</t>
  </si>
  <si>
    <t>Kabel CYKY 3x2,5mm2 ul pevně</t>
  </si>
  <si>
    <t>34111038</t>
  </si>
  <si>
    <t>Kabel praflasafe 3Cx2,5mm2</t>
  </si>
  <si>
    <t>210810056</t>
  </si>
  <si>
    <t>Kabel CYKY,CHKE,NYY 5x2,5 ul pevně</t>
  </si>
  <si>
    <t>34111741</t>
  </si>
  <si>
    <t>Kabel praflasafe 5x2,5mm2 pož odol</t>
  </si>
  <si>
    <t>210800648</t>
  </si>
  <si>
    <t>Vodic CYA 16 ul pevne</t>
  </si>
  <si>
    <t>34142159</t>
  </si>
  <si>
    <t>Vodič praflasafe 16mm2z/z</t>
  </si>
  <si>
    <t>210800645</t>
  </si>
  <si>
    <t>Vodic CYA 4 ul pevne</t>
  </si>
  <si>
    <t>34142186</t>
  </si>
  <si>
    <t>Vodič CY Zelžl 4mm2</t>
  </si>
  <si>
    <t>210800646</t>
  </si>
  <si>
    <t>Vodič CYA 6 ul pevně</t>
  </si>
  <si>
    <t>34142187</t>
  </si>
  <si>
    <t>Vodič CY zelený 6mm2</t>
  </si>
  <si>
    <t>210100002</t>
  </si>
  <si>
    <t>Ukončení vodičů v rozv do 6mm2</t>
  </si>
  <si>
    <t>210110041</t>
  </si>
  <si>
    <t>Spinač zapuštěný jednopól řaz 1</t>
  </si>
  <si>
    <t>34535400</t>
  </si>
  <si>
    <t>spín ř1 viz.vyk.bila</t>
  </si>
  <si>
    <t>210110045</t>
  </si>
  <si>
    <t>Spínač tlacitkovy - rozpinaci</t>
  </si>
  <si>
    <t>34535406</t>
  </si>
  <si>
    <t>Spin. rozp. IP44 viz.vyk. bila</t>
  </si>
  <si>
    <t>210110043</t>
  </si>
  <si>
    <t>Spinač zapuštěný sériový řaz 5</t>
  </si>
  <si>
    <t>34535405</t>
  </si>
  <si>
    <t>spín ř5 IP44 viz.vyk. bila</t>
  </si>
  <si>
    <t>34535405.1</t>
  </si>
  <si>
    <t>spín ř5 viz.vyk. bila</t>
  </si>
  <si>
    <t>210110048</t>
  </si>
  <si>
    <t>Spinač zapuš 1 pól 1/So orientač</t>
  </si>
  <si>
    <t>34535410</t>
  </si>
  <si>
    <t>spinac.tlacitkovy orient.d.viz.vyk</t>
  </si>
  <si>
    <t>210111012</t>
  </si>
  <si>
    <t>Zásuvka domov 16A/220V zapoj smyč</t>
  </si>
  <si>
    <t>34551270</t>
  </si>
  <si>
    <t>ZAS 230/16A jednoducha viz.vyk</t>
  </si>
  <si>
    <t>34551270.1</t>
  </si>
  <si>
    <t>ZAS 230/16A jednod IP44 viz.vyk</t>
  </si>
  <si>
    <t>210111021</t>
  </si>
  <si>
    <t>prepetova ochrana do zasuvky</t>
  </si>
  <si>
    <t>34551476</t>
  </si>
  <si>
    <t>210111053</t>
  </si>
  <si>
    <t>Zasuvka PA</t>
  </si>
  <si>
    <t>34536220</t>
  </si>
  <si>
    <t>dvojita zas.PA + vidlice</t>
  </si>
  <si>
    <t>210110512</t>
  </si>
  <si>
    <t>Prepin vackovy S 25VP,VL 03,4,5,6</t>
  </si>
  <si>
    <t>34536400</t>
  </si>
  <si>
    <t>SPINAC 25A /1-0 IP44 na omitku</t>
  </si>
  <si>
    <t>210220321</t>
  </si>
  <si>
    <t>Svorka na potrubí BERNARD Cu pas</t>
  </si>
  <si>
    <t>35442070</t>
  </si>
  <si>
    <t>Svorka na potrubí 353-4</t>
  </si>
  <si>
    <t>35442071</t>
  </si>
  <si>
    <t>Pásek ke svorce 353-4 Cu 20x500x0,</t>
  </si>
  <si>
    <t>210220391</t>
  </si>
  <si>
    <t>Vodivé spoj trubky s vodičem</t>
  </si>
  <si>
    <t>35442070.1</t>
  </si>
  <si>
    <t>Svorka na potrubí pod baterii</t>
  </si>
  <si>
    <t>220730001</t>
  </si>
  <si>
    <t>Zásuvka STA montáž</t>
  </si>
  <si>
    <t>38457002</t>
  </si>
  <si>
    <t>Zásuvka STA koncová</t>
  </si>
  <si>
    <t>220730002</t>
  </si>
  <si>
    <t>MONT.ZÁSUVKY PRO PC</t>
  </si>
  <si>
    <t>38457000</t>
  </si>
  <si>
    <t>Zásuvka 2xrj45 stp/cat6a</t>
  </si>
  <si>
    <t>220730252</t>
  </si>
  <si>
    <t>MONT KAB ftp,koaxial</t>
  </si>
  <si>
    <t>34123561</t>
  </si>
  <si>
    <t>KABEL stp cat.6a B2ca,s1,d1,a1</t>
  </si>
  <si>
    <t>34123562</t>
  </si>
  <si>
    <t>koaxial 13dB/100m B2ca,s1,d1,a1</t>
  </si>
  <si>
    <t>254000000</t>
  </si>
  <si>
    <t>montaz sta - rack,rozbocovac,....</t>
  </si>
  <si>
    <t>30000022</t>
  </si>
  <si>
    <t>rack 19/7U/400</t>
  </si>
  <si>
    <t>30000022.1</t>
  </si>
  <si>
    <t>napajeci lista</t>
  </si>
  <si>
    <t>30000022.2</t>
  </si>
  <si>
    <t>rozbocovac XGMS 2D-31</t>
  </si>
  <si>
    <t>30000022.3</t>
  </si>
  <si>
    <t>rozbocovac TGT 12-17</t>
  </si>
  <si>
    <t>30000022.4</t>
  </si>
  <si>
    <t>220730391</t>
  </si>
  <si>
    <t>MERENI UTLUM CLANKU</t>
  </si>
  <si>
    <t>220730396</t>
  </si>
  <si>
    <t>MERENI TV SIGNALU 1 PROGRAM</t>
  </si>
  <si>
    <t>254000001</t>
  </si>
  <si>
    <t>montaz rack PC- patch panel,...</t>
  </si>
  <si>
    <t>30000023</t>
  </si>
  <si>
    <t>rozvadec RACK 19/18U/600</t>
  </si>
  <si>
    <t>30000023.1</t>
  </si>
  <si>
    <t>patch panel stp/6A 24</t>
  </si>
  <si>
    <t>30000023.2</t>
  </si>
  <si>
    <t>zasuvkova lista 8zas+prep</t>
  </si>
  <si>
    <t>30000023.3</t>
  </si>
  <si>
    <t>patch panel cat3 / 50port</t>
  </si>
  <si>
    <t>30000023.4</t>
  </si>
  <si>
    <t>vyvazovaci panel</t>
  </si>
  <si>
    <t>254000002</t>
  </si>
  <si>
    <t>prepojeni stavajici kabelaze</t>
  </si>
  <si>
    <t>30000024</t>
  </si>
  <si>
    <t>switch HP2540 48G 4 SFT+ JL355A</t>
  </si>
  <si>
    <t>30000024.1</t>
  </si>
  <si>
    <t>patch cord 1m 5e ftp</t>
  </si>
  <si>
    <t>30000024.2</t>
  </si>
  <si>
    <t>patch cord 0.5m 5e ftp</t>
  </si>
  <si>
    <t>254000006</t>
  </si>
  <si>
    <t>mereni pc pripojne misto</t>
  </si>
  <si>
    <t>254000007</t>
  </si>
  <si>
    <t>vyhotoveni mericiho protokolu</t>
  </si>
  <si>
    <t>452000000</t>
  </si>
  <si>
    <t>revize</t>
  </si>
  <si>
    <t>452000000.1</t>
  </si>
  <si>
    <t>zakresleni skut.stavu</t>
  </si>
  <si>
    <t>785000000</t>
  </si>
  <si>
    <t>demontaz elektroinstalace</t>
  </si>
  <si>
    <t>200000000.1</t>
  </si>
  <si>
    <t>montaz el.zebriku</t>
  </si>
  <si>
    <t>30000027</t>
  </si>
  <si>
    <t>el.zeb.450/960-300W/el.reg.teploty</t>
  </si>
  <si>
    <t>D6</t>
  </si>
  <si>
    <t>742 - SVÍTIDLA</t>
  </si>
  <si>
    <t>210201002</t>
  </si>
  <si>
    <t>Svitidlo 2312101 4x40W zariv strop</t>
  </si>
  <si>
    <t>34800505</t>
  </si>
  <si>
    <t>svít.A</t>
  </si>
  <si>
    <t>34800505.1</t>
  </si>
  <si>
    <t>svít.B</t>
  </si>
  <si>
    <t>34800505.2</t>
  </si>
  <si>
    <t>svít.C</t>
  </si>
  <si>
    <t>34800505.3</t>
  </si>
  <si>
    <t>svít.D</t>
  </si>
  <si>
    <t>34800505.4</t>
  </si>
  <si>
    <t>svít.E</t>
  </si>
  <si>
    <t>34800505.5</t>
  </si>
  <si>
    <t>svít.K+led zarovka+2W LED zarovka</t>
  </si>
  <si>
    <t>34800505.6</t>
  </si>
  <si>
    <t>svít.H</t>
  </si>
  <si>
    <t>34800505.7</t>
  </si>
  <si>
    <t>svít.N</t>
  </si>
  <si>
    <t>268</t>
  </si>
  <si>
    <t>34800505.8</t>
  </si>
  <si>
    <t>eko.likvidace</t>
  </si>
  <si>
    <t>270</t>
  </si>
  <si>
    <t>953992311</t>
  </si>
  <si>
    <t>DOD A OSAZ HMOZD BZ VNE PROF 6-8MM</t>
  </si>
  <si>
    <t>272</t>
  </si>
  <si>
    <t>D7</t>
  </si>
  <si>
    <t>960 - BOURÁNÍ A PODCHYCOVÁNÍ KONSTRUKCÍ</t>
  </si>
  <si>
    <t>Otvor 0,0225m2 zdi cih tl=30cm</t>
  </si>
  <si>
    <t>274</t>
  </si>
  <si>
    <t>971033251</t>
  </si>
  <si>
    <t>Otvor 0,0225m2 zdi cih tl 45cm</t>
  </si>
  <si>
    <t>276</t>
  </si>
  <si>
    <t>973031616</t>
  </si>
  <si>
    <t>Kapsy zdi cih,krabice 1Ox10x5cm</t>
  </si>
  <si>
    <t>278</t>
  </si>
  <si>
    <t>974031121</t>
  </si>
  <si>
    <t>Rýhy zdi cih 3x3cm</t>
  </si>
  <si>
    <t>280</t>
  </si>
  <si>
    <t>974031122</t>
  </si>
  <si>
    <t>Rýhy zdi cih 3x7cm</t>
  </si>
  <si>
    <t>282</t>
  </si>
  <si>
    <t>Rýhy zdi cih 5x7cm</t>
  </si>
  <si>
    <t>284</t>
  </si>
  <si>
    <t>974031134</t>
  </si>
  <si>
    <t>RYHY ZDI CI 5XI5CM</t>
  </si>
  <si>
    <t>286</t>
  </si>
  <si>
    <t>420000001</t>
  </si>
  <si>
    <t>protipoz.pena CFS-F FX + montaz</t>
  </si>
  <si>
    <t>288</t>
  </si>
  <si>
    <t>420000001.1</t>
  </si>
  <si>
    <t>protipoz.pena CP611A + montaz</t>
  </si>
  <si>
    <t>290</t>
  </si>
  <si>
    <t>420000001.2</t>
  </si>
  <si>
    <t>stitek hilti + mont</t>
  </si>
  <si>
    <t>292</t>
  </si>
  <si>
    <t>420000001.3</t>
  </si>
  <si>
    <t>vyhotoveni protokolu</t>
  </si>
  <si>
    <t>294</t>
  </si>
  <si>
    <t>D8</t>
  </si>
  <si>
    <t>978 - KABELOVA SPOJKA NN</t>
  </si>
  <si>
    <t>200000006</t>
  </si>
  <si>
    <t>DEMONTAZ ROZVADECE</t>
  </si>
  <si>
    <t>296</t>
  </si>
  <si>
    <t>200000006.1</t>
  </si>
  <si>
    <t>KABELOVA SPOJKA NN</t>
  </si>
  <si>
    <t>298</t>
  </si>
  <si>
    <t>35620000</t>
  </si>
  <si>
    <t>SPOJKA SVJ ay 4X70 KOMPLET</t>
  </si>
  <si>
    <t>300</t>
  </si>
  <si>
    <t>D.1.7 - Elektrická požární signalizace</t>
  </si>
  <si>
    <t>M0121 - Zařízení EPS</t>
  </si>
  <si>
    <t>M0122 - Zařízení EPS - materiál</t>
  </si>
  <si>
    <t>M0123 - Rozvody EPS</t>
  </si>
  <si>
    <t>M0124 - Rozvody EPS - materiál</t>
  </si>
  <si>
    <t>M0191 - Stavební výpomoc</t>
  </si>
  <si>
    <t>M0224 - Revize - EPS</t>
  </si>
  <si>
    <t>M0121</t>
  </si>
  <si>
    <t>Zařízení EPS</t>
  </si>
  <si>
    <t>012101</t>
  </si>
  <si>
    <t>012102</t>
  </si>
  <si>
    <t>Návod k obsluze</t>
  </si>
  <si>
    <t>220330101U00</t>
  </si>
  <si>
    <t>Mtž tlačítkového hlásiče na omítku</t>
  </si>
  <si>
    <t>220330111U00</t>
  </si>
  <si>
    <t>Mtž zásuvky hlásiče na omítku</t>
  </si>
  <si>
    <t>220330133T00</t>
  </si>
  <si>
    <t>Montáž kompletního hlásiče</t>
  </si>
  <si>
    <t>220330191T00</t>
  </si>
  <si>
    <t>Měření po úsecích</t>
  </si>
  <si>
    <t>220330323U00</t>
  </si>
  <si>
    <t>Mtž houkačky AGT 24</t>
  </si>
  <si>
    <t>220330723U00</t>
  </si>
  <si>
    <t>Mtž svítidla vedl signal</t>
  </si>
  <si>
    <t>220330731T00</t>
  </si>
  <si>
    <t>Uvedení pož. ústředny do provozu</t>
  </si>
  <si>
    <t>220330733T00</t>
  </si>
  <si>
    <t>Nastavení a přezkoušení adresy adres. hlásičů</t>
  </si>
  <si>
    <t>220330734T00</t>
  </si>
  <si>
    <t>Montáž vstupně výstupního prvku -akční člen</t>
  </si>
  <si>
    <t>012103</t>
  </si>
  <si>
    <t>Úprava stávajícího zařízení a přepojení</t>
  </si>
  <si>
    <t>M0122</t>
  </si>
  <si>
    <t>Zařízení EPS - materiál</t>
  </si>
  <si>
    <t>012201</t>
  </si>
  <si>
    <t>Houkačka se světelnou signalizaci</t>
  </si>
  <si>
    <t>012202</t>
  </si>
  <si>
    <t>Hlásič tlačítkový adresovatelný</t>
  </si>
  <si>
    <t>012203</t>
  </si>
  <si>
    <t>Hlásič kouře optický adresovatelný</t>
  </si>
  <si>
    <t>012204</t>
  </si>
  <si>
    <t>Zásuvka pro adres. a interaktivní hl.</t>
  </si>
  <si>
    <t>012205</t>
  </si>
  <si>
    <t>Signální svítidlo pro adrseny hlásič 24V</t>
  </si>
  <si>
    <t>012206</t>
  </si>
  <si>
    <t>Zkušební plyn</t>
  </si>
  <si>
    <t>012207</t>
  </si>
  <si>
    <t>Hlásič tepelný adresovatelný</t>
  </si>
  <si>
    <t>012208</t>
  </si>
  <si>
    <t>Hlásič kouře optický adresovatelný s izolátortem</t>
  </si>
  <si>
    <t>012209</t>
  </si>
  <si>
    <t>Vstupě výstupní prvek -čtyři vstupy čtyři výstupy s izolatorem a deskou SLAVE</t>
  </si>
  <si>
    <t xml:space="preserve">112      R00</t>
  </si>
  <si>
    <t>Mimostaveništní doprava čl.8-3b</t>
  </si>
  <si>
    <t xml:space="preserve">131      R00</t>
  </si>
  <si>
    <t>Přesun do zóny m21,22,36,39</t>
  </si>
  <si>
    <t>M0123</t>
  </si>
  <si>
    <t>Rozvody EPS</t>
  </si>
  <si>
    <t>210010008U00</t>
  </si>
  <si>
    <t>Mtž trubka plast tuhá pod om D 23mm vč příchytek</t>
  </si>
  <si>
    <t>210010313R00</t>
  </si>
  <si>
    <t>Krabice odbočná 125x125, se zapojením-čtvercová protipožární provedení</t>
  </si>
  <si>
    <t>210100001R00</t>
  </si>
  <si>
    <t>Ukončení vodičů v rozvaděči + zapojení do 2,5 mm2</t>
  </si>
  <si>
    <t>210100501R00</t>
  </si>
  <si>
    <t>Ukončení celopl.kabelů zákl./SL pás., do 2x1 mm2</t>
  </si>
  <si>
    <t>210860264R00</t>
  </si>
  <si>
    <t>Kabel speciální 1x2x 0,8 pevně uložený protipožární odolnost</t>
  </si>
  <si>
    <t>210860266R00</t>
  </si>
  <si>
    <t>Kabel speciální 2x2x 0,8 mm pevně uložený protipožární odolnost</t>
  </si>
  <si>
    <t>211010001R00</t>
  </si>
  <si>
    <t>Osazení hmoždinky do cihlového zdiva, HM 6</t>
  </si>
  <si>
    <t>211010002R00</t>
  </si>
  <si>
    <t>Osazení hmoždinky do betonu, HM 8</t>
  </si>
  <si>
    <t>012301</t>
  </si>
  <si>
    <t>MTZ drobného montážního a upevňovacího materiálu</t>
  </si>
  <si>
    <t>012302</t>
  </si>
  <si>
    <t>Protipožární utěsnění prostupů</t>
  </si>
  <si>
    <t>M0124</t>
  </si>
  <si>
    <t>Rozvody EPS - materiál</t>
  </si>
  <si>
    <t>012401</t>
  </si>
  <si>
    <t>Trubka bezhalogenová tuhá 20 mm</t>
  </si>
  <si>
    <t>012402</t>
  </si>
  <si>
    <t>Krabice odbočná 125x125x74 funkční při požáru</t>
  </si>
  <si>
    <t>012403</t>
  </si>
  <si>
    <t>Kabel Cu s funkční schop. při požáru 1x2x0,8</t>
  </si>
  <si>
    <t>012404</t>
  </si>
  <si>
    <t>Hmoždinka natloukací 6mm kovová</t>
  </si>
  <si>
    <t>012405</t>
  </si>
  <si>
    <t>Hmoždinka natloukací 8mm kovova</t>
  </si>
  <si>
    <t>012406</t>
  </si>
  <si>
    <t>Protipožární uckávky</t>
  </si>
  <si>
    <t>012407</t>
  </si>
  <si>
    <t>Kabel Cu s funkční schop. při požáru 2x2x0,8</t>
  </si>
  <si>
    <t>012408</t>
  </si>
  <si>
    <t>Příchytka bezhalogemnové trubky 20mm protipožarni</t>
  </si>
  <si>
    <t>012409</t>
  </si>
  <si>
    <t>Drobný montážní a upevňovací materiál</t>
  </si>
  <si>
    <t>M0191</t>
  </si>
  <si>
    <t>Stavební výpomoc</t>
  </si>
  <si>
    <t>019101</t>
  </si>
  <si>
    <t>Stavební výpomocné práce, sekání drážek, prostupy</t>
  </si>
  <si>
    <t>M0224</t>
  </si>
  <si>
    <t>Revize - EPS</t>
  </si>
  <si>
    <t>022401</t>
  </si>
  <si>
    <t>Spolupráce s revizním technikem a ostat. profesemi</t>
  </si>
  <si>
    <t>022402</t>
  </si>
  <si>
    <t>Komplexní odzkoušení s návaznými zařízeními</t>
  </si>
  <si>
    <t xml:space="preserve">905      R01</t>
  </si>
  <si>
    <t>Hzs-revize provoz.souboru a st.obj. Revize</t>
  </si>
  <si>
    <t>022402.1</t>
  </si>
  <si>
    <t>Kompletační činnost</t>
  </si>
  <si>
    <t>VRN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</si>
  <si>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</si>
  <si>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</si>
  <si>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</si>
  <si>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</si>
  <si>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</si>
  <si>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</si>
  <si>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</si>
  <si>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</si>
  <si>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</si>
  <si>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</si>
  <si>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</si>
  <si>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</si>
  <si>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</si>
  <si>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-1490192760</t>
  </si>
  <si>
    <t>https://podminky.urs.cz/item/CS_URS_2023_01/013254000</t>
  </si>
  <si>
    <t>VRN3</t>
  </si>
  <si>
    <t>Zařízení staveniště</t>
  </si>
  <si>
    <t>030001000</t>
  </si>
  <si>
    <t>Zařízení staveniště - zřízení, provoz a odstraněníí staveniště vč. uvedení ploch do původního stavu</t>
  </si>
  <si>
    <t>-1282876245</t>
  </si>
  <si>
    <t>https://podminky.urs.cz/item/CS_URS_2023_01/030001000</t>
  </si>
  <si>
    <t>034002000</t>
  </si>
  <si>
    <t>Zabezpečení staveniště</t>
  </si>
  <si>
    <t>-1727191093</t>
  </si>
  <si>
    <t>https://podminky.urs.cz/item/CS_URS_2023_01/034002000</t>
  </si>
  <si>
    <t>76251128R</t>
  </si>
  <si>
    <t>Zřízení a demontáž dělící přepážky 3400x3100 po dobu stavebních prací</t>
  </si>
  <si>
    <t>1487828641</t>
  </si>
  <si>
    <t>VRN4</t>
  </si>
  <si>
    <t>Inženýrská činnost</t>
  </si>
  <si>
    <t>045002000</t>
  </si>
  <si>
    <t>Kompletační a koordinační činnost</t>
  </si>
  <si>
    <t>544545385</t>
  </si>
  <si>
    <t>https://podminky.urs.cz/item/CS_URS_2023_01/045002000</t>
  </si>
  <si>
    <t>VRN5</t>
  </si>
  <si>
    <t>Finanční náklady</t>
  </si>
  <si>
    <t>052103000</t>
  </si>
  <si>
    <t>UPOZORNĚNÍ - Rezerva investora. Vzhledem k tomu, že se jedná o rekonstrukci, kde mohou během stavby vzniknout možné vícepráce spojené s odkrytím konstrukcí nebo složitostí provádění. Každý účastník výběrového řízení tuto položku nacení ve výší 60 000,-- Kč. Tyto náklady budou čerpány pouze se souhlasem investora a projektanta.</t>
  </si>
  <si>
    <t>672661740</t>
  </si>
  <si>
    <t>https://podminky.urs.cz/item/CS_URS_2023_01/052103000</t>
  </si>
  <si>
    <t>VRN6</t>
  </si>
  <si>
    <t>Územní vlivy</t>
  </si>
  <si>
    <t>062002000</t>
  </si>
  <si>
    <t>Ztížené dopravní podmínky - Kompletní náklady spojené se zřízením, provozem po dobu stavby a odstraněním stavebního výtahů a shozu. Montáž, demontáž, doprava, jeřáb, základová deska, revize apod.</t>
  </si>
  <si>
    <t>-1204512569</t>
  </si>
  <si>
    <t>https://podminky.urs.cz/item/CS_URS_2023_01/062002000</t>
  </si>
  <si>
    <t>065002000</t>
  </si>
  <si>
    <t>Mimostaveništní doprava materiálů</t>
  </si>
  <si>
    <t>-1247671748</t>
  </si>
  <si>
    <t>https://podminky.urs.cz/item/CS_URS_2023_01/065002000</t>
  </si>
  <si>
    <t>VRN7</t>
  </si>
  <si>
    <t>Provozní vlivy</t>
  </si>
  <si>
    <t>070001000</t>
  </si>
  <si>
    <t>2108802908</t>
  </si>
  <si>
    <t>https://podminky.urs.cz/item/CS_URS_2023_01/070001000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</si>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</sst>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17121151" TargetMode="External" /><Relationship Id="rId2" Type="http://schemas.openxmlformats.org/officeDocument/2006/relationships/hyperlink" Target="https://podminky.urs.cz/item/CS_URS_2023_01/317121251" TargetMode="External" /><Relationship Id="rId3" Type="http://schemas.openxmlformats.org/officeDocument/2006/relationships/hyperlink" Target="https://podminky.urs.cz/item/CS_URS_2023_01/317142442" TargetMode="External" /><Relationship Id="rId4" Type="http://schemas.openxmlformats.org/officeDocument/2006/relationships/hyperlink" Target="https://podminky.urs.cz/item/CS_URS_2023_01/340235212" TargetMode="External" /><Relationship Id="rId5" Type="http://schemas.openxmlformats.org/officeDocument/2006/relationships/hyperlink" Target="https://podminky.urs.cz/item/CS_URS_2023_01/340236212" TargetMode="External" /><Relationship Id="rId6" Type="http://schemas.openxmlformats.org/officeDocument/2006/relationships/hyperlink" Target="https://podminky.urs.cz/item/CS_URS_2023_01/340237212" TargetMode="External" /><Relationship Id="rId7" Type="http://schemas.openxmlformats.org/officeDocument/2006/relationships/hyperlink" Target="https://podminky.urs.cz/item/CS_URS_2023_01/342272205" TargetMode="External" /><Relationship Id="rId8" Type="http://schemas.openxmlformats.org/officeDocument/2006/relationships/hyperlink" Target="https://podminky.urs.cz/item/CS_URS_2023_01/342272225" TargetMode="External" /><Relationship Id="rId9" Type="http://schemas.openxmlformats.org/officeDocument/2006/relationships/hyperlink" Target="https://podminky.urs.cz/item/CS_URS_2023_01/342272245" TargetMode="External" /><Relationship Id="rId10" Type="http://schemas.openxmlformats.org/officeDocument/2006/relationships/hyperlink" Target="https://podminky.urs.cz/item/CS_URS_2023_01/342291121" TargetMode="External" /><Relationship Id="rId11" Type="http://schemas.openxmlformats.org/officeDocument/2006/relationships/hyperlink" Target="https://podminky.urs.cz/item/CS_URS_2023_01/612142001" TargetMode="External" /><Relationship Id="rId12" Type="http://schemas.openxmlformats.org/officeDocument/2006/relationships/hyperlink" Target="https://podminky.urs.cz/item/CS_URS_2023_01/612142002" TargetMode="External" /><Relationship Id="rId13" Type="http://schemas.openxmlformats.org/officeDocument/2006/relationships/hyperlink" Target="https://podminky.urs.cz/item/CS_URS_2023_01/612181001" TargetMode="External" /><Relationship Id="rId14" Type="http://schemas.openxmlformats.org/officeDocument/2006/relationships/hyperlink" Target="https://podminky.urs.cz/item/CS_URS_2023_01/611181001" TargetMode="External" /><Relationship Id="rId15" Type="http://schemas.openxmlformats.org/officeDocument/2006/relationships/hyperlink" Target="https://podminky.urs.cz/item/CS_URS_2023_01/612341121" TargetMode="External" /><Relationship Id="rId16" Type="http://schemas.openxmlformats.org/officeDocument/2006/relationships/hyperlink" Target="https://podminky.urs.cz/item/CS_URS_2023_01/612341191" TargetMode="External" /><Relationship Id="rId17" Type="http://schemas.openxmlformats.org/officeDocument/2006/relationships/hyperlink" Target="https://podminky.urs.cz/item/CS_URS_2023_01/611341121" TargetMode="External" /><Relationship Id="rId18" Type="http://schemas.openxmlformats.org/officeDocument/2006/relationships/hyperlink" Target="https://podminky.urs.cz/item/CS_URS_2023_01/612131101" TargetMode="External" /><Relationship Id="rId19" Type="http://schemas.openxmlformats.org/officeDocument/2006/relationships/hyperlink" Target="https://podminky.urs.cz/item/CS_URS_2023_01/612131121" TargetMode="External" /><Relationship Id="rId20" Type="http://schemas.openxmlformats.org/officeDocument/2006/relationships/hyperlink" Target="https://podminky.urs.cz/item/CS_URS_2023_01/611131121" TargetMode="External" /><Relationship Id="rId21" Type="http://schemas.openxmlformats.org/officeDocument/2006/relationships/hyperlink" Target="https://podminky.urs.cz/item/CS_URS_2023_01/612135101" TargetMode="External" /><Relationship Id="rId22" Type="http://schemas.openxmlformats.org/officeDocument/2006/relationships/hyperlink" Target="https://podminky.urs.cz/item/CS_URS_2023_01/612321141" TargetMode="External" /><Relationship Id="rId23" Type="http://schemas.openxmlformats.org/officeDocument/2006/relationships/hyperlink" Target="https://podminky.urs.cz/item/CS_URS_2023_01/612321191" TargetMode="External" /><Relationship Id="rId24" Type="http://schemas.openxmlformats.org/officeDocument/2006/relationships/hyperlink" Target="https://podminky.urs.cz/item/CS_URS_2023_01/612325111" TargetMode="External" /><Relationship Id="rId25" Type="http://schemas.openxmlformats.org/officeDocument/2006/relationships/hyperlink" Target="https://podminky.urs.cz/item/CS_URS_2023_01/612325221" TargetMode="External" /><Relationship Id="rId26" Type="http://schemas.openxmlformats.org/officeDocument/2006/relationships/hyperlink" Target="https://podminky.urs.cz/item/CS_URS_2023_01/612325222" TargetMode="External" /><Relationship Id="rId27" Type="http://schemas.openxmlformats.org/officeDocument/2006/relationships/hyperlink" Target="https://podminky.urs.cz/item/CS_URS_2023_01/619995001" TargetMode="External" /><Relationship Id="rId28" Type="http://schemas.openxmlformats.org/officeDocument/2006/relationships/hyperlink" Target="https://podminky.urs.cz/item/CS_URS_2023_01/622143003" TargetMode="External" /><Relationship Id="rId29" Type="http://schemas.openxmlformats.org/officeDocument/2006/relationships/hyperlink" Target="https://podminky.urs.cz/item/CS_URS_2023_01/629992112" TargetMode="External" /><Relationship Id="rId30" Type="http://schemas.openxmlformats.org/officeDocument/2006/relationships/hyperlink" Target="https://podminky.urs.cz/item/CS_URS_2023_01/631311133" TargetMode="External" /><Relationship Id="rId31" Type="http://schemas.openxmlformats.org/officeDocument/2006/relationships/hyperlink" Target="https://podminky.urs.cz/item/CS_URS_2023_01/631362021" TargetMode="External" /><Relationship Id="rId32" Type="http://schemas.openxmlformats.org/officeDocument/2006/relationships/hyperlink" Target="https://podminky.urs.cz/item/CS_URS_2023_01/632450134" TargetMode="External" /><Relationship Id="rId33" Type="http://schemas.openxmlformats.org/officeDocument/2006/relationships/hyperlink" Target="https://podminky.urs.cz/item/CS_URS_2023_01/775141122" TargetMode="External" /><Relationship Id="rId34" Type="http://schemas.openxmlformats.org/officeDocument/2006/relationships/hyperlink" Target="https://podminky.urs.cz/item/CS_URS_2023_01/632451105" TargetMode="External" /><Relationship Id="rId35" Type="http://schemas.openxmlformats.org/officeDocument/2006/relationships/hyperlink" Target="https://podminky.urs.cz/item/CS_URS_2023_01/634611111" TargetMode="External" /><Relationship Id="rId36" Type="http://schemas.openxmlformats.org/officeDocument/2006/relationships/hyperlink" Target="https://podminky.urs.cz/item/CS_URS_2023_01/634911123" TargetMode="External" /><Relationship Id="rId37" Type="http://schemas.openxmlformats.org/officeDocument/2006/relationships/hyperlink" Target="https://podminky.urs.cz/item/CS_URS_2023_01/771121011" TargetMode="External" /><Relationship Id="rId38" Type="http://schemas.openxmlformats.org/officeDocument/2006/relationships/hyperlink" Target="https://podminky.urs.cz/item/CS_URS_2023_01/941211112" TargetMode="External" /><Relationship Id="rId39" Type="http://schemas.openxmlformats.org/officeDocument/2006/relationships/hyperlink" Target="https://podminky.urs.cz/item/CS_URS_2023_01/941211211" TargetMode="External" /><Relationship Id="rId40" Type="http://schemas.openxmlformats.org/officeDocument/2006/relationships/hyperlink" Target="https://podminky.urs.cz/item/CS_URS_2023_01/941211812" TargetMode="External" /><Relationship Id="rId41" Type="http://schemas.openxmlformats.org/officeDocument/2006/relationships/hyperlink" Target="https://podminky.urs.cz/item/CS_URS_2023_01/949101111" TargetMode="External" /><Relationship Id="rId42" Type="http://schemas.openxmlformats.org/officeDocument/2006/relationships/hyperlink" Target="https://podminky.urs.cz/item/CS_URS_2023_01/952901111" TargetMode="External" /><Relationship Id="rId43" Type="http://schemas.openxmlformats.org/officeDocument/2006/relationships/hyperlink" Target="https://podminky.urs.cz/item/CS_URS_2023_01/953966111" TargetMode="External" /><Relationship Id="rId44" Type="http://schemas.openxmlformats.org/officeDocument/2006/relationships/hyperlink" Target="https://podminky.urs.cz/item/CS_URS_2023_01/953966112" TargetMode="External" /><Relationship Id="rId45" Type="http://schemas.openxmlformats.org/officeDocument/2006/relationships/hyperlink" Target="https://podminky.urs.cz/item/CS_URS_2023_01/953966121" TargetMode="External" /><Relationship Id="rId46" Type="http://schemas.openxmlformats.org/officeDocument/2006/relationships/hyperlink" Target="https://podminky.urs.cz/item/CS_URS_2023_01/767165111" TargetMode="External" /><Relationship Id="rId47" Type="http://schemas.openxmlformats.org/officeDocument/2006/relationships/hyperlink" Target="https://podminky.urs.cz/item/CS_URS_2023_01/962032231" TargetMode="External" /><Relationship Id="rId48" Type="http://schemas.openxmlformats.org/officeDocument/2006/relationships/hyperlink" Target="https://podminky.urs.cz/item/CS_URS_2023_01/965043341" TargetMode="External" /><Relationship Id="rId49" Type="http://schemas.openxmlformats.org/officeDocument/2006/relationships/hyperlink" Target="https://podminky.urs.cz/item/CS_URS_2023_01/965046111" TargetMode="External" /><Relationship Id="rId50" Type="http://schemas.openxmlformats.org/officeDocument/2006/relationships/hyperlink" Target="https://podminky.urs.cz/item/CS_URS_2023_01/965046119" TargetMode="External" /><Relationship Id="rId51" Type="http://schemas.openxmlformats.org/officeDocument/2006/relationships/hyperlink" Target="https://podminky.urs.cz/item/CS_URS_2023_01/965081333" TargetMode="External" /><Relationship Id="rId52" Type="http://schemas.openxmlformats.org/officeDocument/2006/relationships/hyperlink" Target="https://podminky.urs.cz/item/CS_URS_2023_01/965081611" TargetMode="External" /><Relationship Id="rId53" Type="http://schemas.openxmlformats.org/officeDocument/2006/relationships/hyperlink" Target="https://podminky.urs.cz/item/CS_URS_2023_01/965082923" TargetMode="External" /><Relationship Id="rId54" Type="http://schemas.openxmlformats.org/officeDocument/2006/relationships/hyperlink" Target="https://podminky.urs.cz/item/CS_URS_2023_01/967031733" TargetMode="External" /><Relationship Id="rId55" Type="http://schemas.openxmlformats.org/officeDocument/2006/relationships/hyperlink" Target="https://podminky.urs.cz/item/CS_URS_2023_01/968062747" TargetMode="External" /><Relationship Id="rId56" Type="http://schemas.openxmlformats.org/officeDocument/2006/relationships/hyperlink" Target="https://podminky.urs.cz/item/CS_URS_2023_01/968072455" TargetMode="External" /><Relationship Id="rId57" Type="http://schemas.openxmlformats.org/officeDocument/2006/relationships/hyperlink" Target="https://podminky.urs.cz/item/CS_URS_2023_01/968072456" TargetMode="External" /><Relationship Id="rId58" Type="http://schemas.openxmlformats.org/officeDocument/2006/relationships/hyperlink" Target="https://podminky.urs.cz/item/CS_URS_2023_01/971033331" TargetMode="External" /><Relationship Id="rId59" Type="http://schemas.openxmlformats.org/officeDocument/2006/relationships/hyperlink" Target="https://podminky.urs.cz/item/CS_URS_2023_01/971033431" TargetMode="External" /><Relationship Id="rId60" Type="http://schemas.openxmlformats.org/officeDocument/2006/relationships/hyperlink" Target="https://podminky.urs.cz/item/CS_URS_2023_01/974031164" TargetMode="External" /><Relationship Id="rId61" Type="http://schemas.openxmlformats.org/officeDocument/2006/relationships/hyperlink" Target="https://podminky.urs.cz/item/CS_URS_2023_01/997013217" TargetMode="External" /><Relationship Id="rId62" Type="http://schemas.openxmlformats.org/officeDocument/2006/relationships/hyperlink" Target="https://podminky.urs.cz/item/CS_URS_2023_01/997013501" TargetMode="External" /><Relationship Id="rId63" Type="http://schemas.openxmlformats.org/officeDocument/2006/relationships/hyperlink" Target="https://podminky.urs.cz/item/CS_URS_2023_01/997013509" TargetMode="External" /><Relationship Id="rId64" Type="http://schemas.openxmlformats.org/officeDocument/2006/relationships/hyperlink" Target="https://podminky.urs.cz/item/CS_URS_2023_01/997013631" TargetMode="External" /><Relationship Id="rId65" Type="http://schemas.openxmlformats.org/officeDocument/2006/relationships/hyperlink" Target="https://podminky.urs.cz/item/CS_URS_2023_01/998018003" TargetMode="External" /><Relationship Id="rId66" Type="http://schemas.openxmlformats.org/officeDocument/2006/relationships/hyperlink" Target="https://podminky.urs.cz/item/CS_URS_2023_01/772991111" TargetMode="External" /><Relationship Id="rId67" Type="http://schemas.openxmlformats.org/officeDocument/2006/relationships/hyperlink" Target="https://podminky.urs.cz/item/CS_URS_2023_01/711111051" TargetMode="External" /><Relationship Id="rId68" Type="http://schemas.openxmlformats.org/officeDocument/2006/relationships/hyperlink" Target="https://podminky.urs.cz/item/CS_URS_2023_01/713121121" TargetMode="External" /><Relationship Id="rId69" Type="http://schemas.openxmlformats.org/officeDocument/2006/relationships/hyperlink" Target="https://podminky.urs.cz/item/CS_URS_2023_01/713121211" TargetMode="External" /><Relationship Id="rId70" Type="http://schemas.openxmlformats.org/officeDocument/2006/relationships/hyperlink" Target="https://podminky.urs.cz/item/CS_URS_2023_01/953943212" TargetMode="External" /><Relationship Id="rId71" Type="http://schemas.openxmlformats.org/officeDocument/2006/relationships/hyperlink" Target="https://podminky.urs.cz/item/CS_URS_2023_01/998725103" TargetMode="External" /><Relationship Id="rId72" Type="http://schemas.openxmlformats.org/officeDocument/2006/relationships/hyperlink" Target="https://podminky.urs.cz/item/CS_URS_2023_01/998725181" TargetMode="External" /><Relationship Id="rId73" Type="http://schemas.openxmlformats.org/officeDocument/2006/relationships/hyperlink" Target="https://podminky.urs.cz/item/CS_URS_2023_01/735151832" TargetMode="External" /><Relationship Id="rId74" Type="http://schemas.openxmlformats.org/officeDocument/2006/relationships/hyperlink" Target="https://podminky.urs.cz/item/CS_URS_2023_01/735159330" TargetMode="External" /><Relationship Id="rId75" Type="http://schemas.openxmlformats.org/officeDocument/2006/relationships/hyperlink" Target="https://podminky.urs.cz/item/CS_URS_2023_01/751398031" TargetMode="External" /><Relationship Id="rId76" Type="http://schemas.openxmlformats.org/officeDocument/2006/relationships/hyperlink" Target="https://podminky.urs.cz/item/CS_URS_2023_01/763111333" TargetMode="External" /><Relationship Id="rId77" Type="http://schemas.openxmlformats.org/officeDocument/2006/relationships/hyperlink" Target="https://podminky.urs.cz/item/CS_URS_2023_01/763111351" TargetMode="External" /><Relationship Id="rId78" Type="http://schemas.openxmlformats.org/officeDocument/2006/relationships/hyperlink" Target="https://podminky.urs.cz/item/CS_URS_2023_01/763111717" TargetMode="External" /><Relationship Id="rId79" Type="http://schemas.openxmlformats.org/officeDocument/2006/relationships/hyperlink" Target="https://podminky.urs.cz/item/CS_URS_2023_01/763111751" TargetMode="External" /><Relationship Id="rId80" Type="http://schemas.openxmlformats.org/officeDocument/2006/relationships/hyperlink" Target="https://podminky.urs.cz/item/CS_URS_2023_01/763111771" TargetMode="External" /><Relationship Id="rId81" Type="http://schemas.openxmlformats.org/officeDocument/2006/relationships/hyperlink" Target="https://podminky.urs.cz/item/CS_URS_2023_01/763111915" TargetMode="External" /><Relationship Id="rId82" Type="http://schemas.openxmlformats.org/officeDocument/2006/relationships/hyperlink" Target="https://podminky.urs.cz/item/CS_URS_2023_01/763131451" TargetMode="External" /><Relationship Id="rId83" Type="http://schemas.openxmlformats.org/officeDocument/2006/relationships/hyperlink" Target="https://podminky.urs.cz/item/CS_URS_2023_01/763131714" TargetMode="External" /><Relationship Id="rId84" Type="http://schemas.openxmlformats.org/officeDocument/2006/relationships/hyperlink" Target="https://podminky.urs.cz/item/CS_URS_2023_01/763131761" TargetMode="External" /><Relationship Id="rId85" Type="http://schemas.openxmlformats.org/officeDocument/2006/relationships/hyperlink" Target="https://podminky.urs.cz/item/CS_URS_2023_01/763131767" TargetMode="External" /><Relationship Id="rId86" Type="http://schemas.openxmlformats.org/officeDocument/2006/relationships/hyperlink" Target="https://podminky.urs.cz/item/CS_URS_2023_01/763131771" TargetMode="External" /><Relationship Id="rId87" Type="http://schemas.openxmlformats.org/officeDocument/2006/relationships/hyperlink" Target="https://podminky.urs.cz/item/CS_URS_2023_01/763135611" TargetMode="External" /><Relationship Id="rId88" Type="http://schemas.openxmlformats.org/officeDocument/2006/relationships/hyperlink" Target="https://podminky.urs.cz/item/CS_URS_2023_01/763135881" TargetMode="External" /><Relationship Id="rId89" Type="http://schemas.openxmlformats.org/officeDocument/2006/relationships/hyperlink" Target="https://podminky.urs.cz/item/CS_URS_2023_01/763182411" TargetMode="External" /><Relationship Id="rId90" Type="http://schemas.openxmlformats.org/officeDocument/2006/relationships/hyperlink" Target="https://podminky.urs.cz/item/CS_URS_2023_01/763183112" TargetMode="External" /><Relationship Id="rId91" Type="http://schemas.openxmlformats.org/officeDocument/2006/relationships/hyperlink" Target="https://podminky.urs.cz/item/CS_URS_2023_01/998763303" TargetMode="External" /><Relationship Id="rId92" Type="http://schemas.openxmlformats.org/officeDocument/2006/relationships/hyperlink" Target="https://podminky.urs.cz/item/CS_URS_2023_01/998763381" TargetMode="External" /><Relationship Id="rId93" Type="http://schemas.openxmlformats.org/officeDocument/2006/relationships/hyperlink" Target="https://podminky.urs.cz/item/CS_URS_2023_01/764001811" TargetMode="External" /><Relationship Id="rId94" Type="http://schemas.openxmlformats.org/officeDocument/2006/relationships/hyperlink" Target="https://podminky.urs.cz/item/CS_URS_2023_01/764002851" TargetMode="External" /><Relationship Id="rId95" Type="http://schemas.openxmlformats.org/officeDocument/2006/relationships/hyperlink" Target="https://podminky.urs.cz/item/CS_URS_2023_01/764246345" TargetMode="External" /><Relationship Id="rId96" Type="http://schemas.openxmlformats.org/officeDocument/2006/relationships/hyperlink" Target="https://podminky.urs.cz/item/CS_URS_2023_01/766441821" TargetMode="External" /><Relationship Id="rId97" Type="http://schemas.openxmlformats.org/officeDocument/2006/relationships/hyperlink" Target="https://podminky.urs.cz/item/CS_URS_2023_01/766660311" TargetMode="External" /><Relationship Id="rId98" Type="http://schemas.openxmlformats.org/officeDocument/2006/relationships/hyperlink" Target="https://podminky.urs.cz/item/CS_URS_2023_01/766660351" TargetMode="External" /><Relationship Id="rId99" Type="http://schemas.openxmlformats.org/officeDocument/2006/relationships/hyperlink" Target="https://podminky.urs.cz/item/CS_URS_2023_01/766660720" TargetMode="External" /><Relationship Id="rId100" Type="http://schemas.openxmlformats.org/officeDocument/2006/relationships/hyperlink" Target="https://podminky.urs.cz/item/CS_URS_2023_01/766682111" TargetMode="External" /><Relationship Id="rId101" Type="http://schemas.openxmlformats.org/officeDocument/2006/relationships/hyperlink" Target="https://podminky.urs.cz/item/CS_URS_2023_01/766694126" TargetMode="External" /><Relationship Id="rId102" Type="http://schemas.openxmlformats.org/officeDocument/2006/relationships/hyperlink" Target="https://podminky.urs.cz/item/CS_URS_2023_01/998766103" TargetMode="External" /><Relationship Id="rId103" Type="http://schemas.openxmlformats.org/officeDocument/2006/relationships/hyperlink" Target="https://podminky.urs.cz/item/CS_URS_2023_01/998766181" TargetMode="External" /><Relationship Id="rId104" Type="http://schemas.openxmlformats.org/officeDocument/2006/relationships/hyperlink" Target="https://podminky.urs.cz/item/CS_URS_2023_01/767311830" TargetMode="External" /><Relationship Id="rId105" Type="http://schemas.openxmlformats.org/officeDocument/2006/relationships/hyperlink" Target="https://podminky.urs.cz/item/CS_URS_2023_01/767640111" TargetMode="External" /><Relationship Id="rId106" Type="http://schemas.openxmlformats.org/officeDocument/2006/relationships/hyperlink" Target="https://podminky.urs.cz/item/CS_URS_2023_01/767640224" TargetMode="External" /><Relationship Id="rId107" Type="http://schemas.openxmlformats.org/officeDocument/2006/relationships/hyperlink" Target="https://podminky.urs.cz/item/CS_URS_2023_01/998767103" TargetMode="External" /><Relationship Id="rId108" Type="http://schemas.openxmlformats.org/officeDocument/2006/relationships/hyperlink" Target="https://podminky.urs.cz/item/CS_URS_2023_01/998767181" TargetMode="External" /><Relationship Id="rId109" Type="http://schemas.openxmlformats.org/officeDocument/2006/relationships/hyperlink" Target="https://podminky.urs.cz/item/CS_URS_2023_01/771474113" TargetMode="External" /><Relationship Id="rId110" Type="http://schemas.openxmlformats.org/officeDocument/2006/relationships/hyperlink" Target="https://podminky.urs.cz/item/CS_URS_2023_01/771574312" TargetMode="External" /><Relationship Id="rId111" Type="http://schemas.openxmlformats.org/officeDocument/2006/relationships/hyperlink" Target="https://podminky.urs.cz/item/CS_URS_2023_01/771577111" TargetMode="External" /><Relationship Id="rId112" Type="http://schemas.openxmlformats.org/officeDocument/2006/relationships/hyperlink" Target="https://podminky.urs.cz/item/CS_URS_2023_01/771577112" TargetMode="External" /><Relationship Id="rId113" Type="http://schemas.openxmlformats.org/officeDocument/2006/relationships/hyperlink" Target="https://podminky.urs.cz/item/CS_URS_2023_01/771577114" TargetMode="External" /><Relationship Id="rId114" Type="http://schemas.openxmlformats.org/officeDocument/2006/relationships/hyperlink" Target="https://podminky.urs.cz/item/CS_URS_2023_01/998771103" TargetMode="External" /><Relationship Id="rId115" Type="http://schemas.openxmlformats.org/officeDocument/2006/relationships/hyperlink" Target="https://podminky.urs.cz/item/CS_URS_2023_01/998771181" TargetMode="External" /><Relationship Id="rId116" Type="http://schemas.openxmlformats.org/officeDocument/2006/relationships/hyperlink" Target="https://podminky.urs.cz/item/CS_URS_2023_01/776111111" TargetMode="External" /><Relationship Id="rId117" Type="http://schemas.openxmlformats.org/officeDocument/2006/relationships/hyperlink" Target="https://podminky.urs.cz/item/CS_URS_2023_01/776111311" TargetMode="External" /><Relationship Id="rId118" Type="http://schemas.openxmlformats.org/officeDocument/2006/relationships/hyperlink" Target="https://podminky.urs.cz/item/CS_URS_2023_01/776121321" TargetMode="External" /><Relationship Id="rId119" Type="http://schemas.openxmlformats.org/officeDocument/2006/relationships/hyperlink" Target="https://podminky.urs.cz/item/CS_URS_2023_01/776201811" TargetMode="External" /><Relationship Id="rId120" Type="http://schemas.openxmlformats.org/officeDocument/2006/relationships/hyperlink" Target="https://podminky.urs.cz/item/CS_URS_2023_01/776221111" TargetMode="External" /><Relationship Id="rId121" Type="http://schemas.openxmlformats.org/officeDocument/2006/relationships/hyperlink" Target="https://podminky.urs.cz/item/CS_URS_2023_01/776221221" TargetMode="External" /><Relationship Id="rId122" Type="http://schemas.openxmlformats.org/officeDocument/2006/relationships/hyperlink" Target="https://podminky.urs.cz/item/CS_URS_2023_01/776223112" TargetMode="External" /><Relationship Id="rId123" Type="http://schemas.openxmlformats.org/officeDocument/2006/relationships/hyperlink" Target="https://podminky.urs.cz/item/CS_URS_2023_01/776410811" TargetMode="External" /><Relationship Id="rId124" Type="http://schemas.openxmlformats.org/officeDocument/2006/relationships/hyperlink" Target="https://podminky.urs.cz/item/CS_URS_2023_01/776411112" TargetMode="External" /><Relationship Id="rId125" Type="http://schemas.openxmlformats.org/officeDocument/2006/relationships/hyperlink" Target="https://podminky.urs.cz/item/CS_URS_2023_01/776421111" TargetMode="External" /><Relationship Id="rId126" Type="http://schemas.openxmlformats.org/officeDocument/2006/relationships/hyperlink" Target="https://podminky.urs.cz/item/CS_URS_2023_01/771591117" TargetMode="External" /><Relationship Id="rId127" Type="http://schemas.openxmlformats.org/officeDocument/2006/relationships/hyperlink" Target="https://podminky.urs.cz/item/CS_URS_2023_01/776421312" TargetMode="External" /><Relationship Id="rId128" Type="http://schemas.openxmlformats.org/officeDocument/2006/relationships/hyperlink" Target="https://podminky.urs.cz/item/CS_URS_2023_01/998776103" TargetMode="External" /><Relationship Id="rId129" Type="http://schemas.openxmlformats.org/officeDocument/2006/relationships/hyperlink" Target="https://podminky.urs.cz/item/CS_URS_2023_01/998776181" TargetMode="External" /><Relationship Id="rId130" Type="http://schemas.openxmlformats.org/officeDocument/2006/relationships/hyperlink" Target="https://podminky.urs.cz/item/CS_URS_2023_01/781111011" TargetMode="External" /><Relationship Id="rId131" Type="http://schemas.openxmlformats.org/officeDocument/2006/relationships/hyperlink" Target="https://podminky.urs.cz/item/CS_URS_2023_01/781121011" TargetMode="External" /><Relationship Id="rId132" Type="http://schemas.openxmlformats.org/officeDocument/2006/relationships/hyperlink" Target="https://podminky.urs.cz/item/CS_URS_2023_01/781471810" TargetMode="External" /><Relationship Id="rId133" Type="http://schemas.openxmlformats.org/officeDocument/2006/relationships/hyperlink" Target="https://podminky.urs.cz/item/CS_URS_2023_01/781474114" TargetMode="External" /><Relationship Id="rId134" Type="http://schemas.openxmlformats.org/officeDocument/2006/relationships/hyperlink" Target="https://podminky.urs.cz/item/CS_URS_2023_01/781477112" TargetMode="External" /><Relationship Id="rId135" Type="http://schemas.openxmlformats.org/officeDocument/2006/relationships/hyperlink" Target="https://podminky.urs.cz/item/CS_URS_2023_01/781479196" TargetMode="External" /><Relationship Id="rId136" Type="http://schemas.openxmlformats.org/officeDocument/2006/relationships/hyperlink" Target="https://podminky.urs.cz/item/CS_URS_2023_01/781494111" TargetMode="External" /><Relationship Id="rId137" Type="http://schemas.openxmlformats.org/officeDocument/2006/relationships/hyperlink" Target="https://podminky.urs.cz/item/CS_URS_2023_01/998781103" TargetMode="External" /><Relationship Id="rId138" Type="http://schemas.openxmlformats.org/officeDocument/2006/relationships/hyperlink" Target="https://podminky.urs.cz/item/CS_URS_2023_01/998781181" TargetMode="External" /><Relationship Id="rId139" Type="http://schemas.openxmlformats.org/officeDocument/2006/relationships/hyperlink" Target="https://podminky.urs.cz/item/CS_URS_2023_01/783306805" TargetMode="External" /><Relationship Id="rId140" Type="http://schemas.openxmlformats.org/officeDocument/2006/relationships/hyperlink" Target="https://podminky.urs.cz/item/CS_URS_2023_01/783314201" TargetMode="External" /><Relationship Id="rId141" Type="http://schemas.openxmlformats.org/officeDocument/2006/relationships/hyperlink" Target="https://podminky.urs.cz/item/CS_URS_2023_01/783315101" TargetMode="External" /><Relationship Id="rId142" Type="http://schemas.openxmlformats.org/officeDocument/2006/relationships/hyperlink" Target="https://podminky.urs.cz/item/CS_URS_2023_01/783317101" TargetMode="External" /><Relationship Id="rId143" Type="http://schemas.openxmlformats.org/officeDocument/2006/relationships/hyperlink" Target="https://podminky.urs.cz/item/CS_URS_2023_01/783601325" TargetMode="External" /><Relationship Id="rId144" Type="http://schemas.openxmlformats.org/officeDocument/2006/relationships/hyperlink" Target="https://podminky.urs.cz/item/CS_URS_2023_01/783601431" TargetMode="External" /><Relationship Id="rId145" Type="http://schemas.openxmlformats.org/officeDocument/2006/relationships/hyperlink" Target="https://podminky.urs.cz/item/CS_URS_2023_01/783614111" TargetMode="External" /><Relationship Id="rId146" Type="http://schemas.openxmlformats.org/officeDocument/2006/relationships/hyperlink" Target="https://podminky.urs.cz/item/CS_URS_2023_01/783617117" TargetMode="External" /><Relationship Id="rId147" Type="http://schemas.openxmlformats.org/officeDocument/2006/relationships/hyperlink" Target="https://podminky.urs.cz/item/CS_URS_2023_01/784121001" TargetMode="External" /><Relationship Id="rId148" Type="http://schemas.openxmlformats.org/officeDocument/2006/relationships/hyperlink" Target="https://podminky.urs.cz/item/CS_URS_2023_01/784121011" TargetMode="External" /><Relationship Id="rId149" Type="http://schemas.openxmlformats.org/officeDocument/2006/relationships/hyperlink" Target="https://podminky.urs.cz/item/CS_URS_2023_01/784171101" TargetMode="External" /><Relationship Id="rId150" Type="http://schemas.openxmlformats.org/officeDocument/2006/relationships/hyperlink" Target="https://podminky.urs.cz/item/CS_URS_2023_01/784171111" TargetMode="External" /><Relationship Id="rId151" Type="http://schemas.openxmlformats.org/officeDocument/2006/relationships/hyperlink" Target="https://podminky.urs.cz/item/CS_URS_2023_01/784171121" TargetMode="External" /><Relationship Id="rId152" Type="http://schemas.openxmlformats.org/officeDocument/2006/relationships/hyperlink" Target="https://podminky.urs.cz/item/CS_URS_2023_01/784181121" TargetMode="External" /><Relationship Id="rId153" Type="http://schemas.openxmlformats.org/officeDocument/2006/relationships/hyperlink" Target="https://podminky.urs.cz/item/CS_URS_2023_01/784221101" TargetMode="External" /><Relationship Id="rId154" Type="http://schemas.openxmlformats.org/officeDocument/2006/relationships/hyperlink" Target="https://podminky.urs.cz/item/CS_URS_2023_01/784211101" TargetMode="External" /><Relationship Id="rId155" Type="http://schemas.openxmlformats.org/officeDocument/2006/relationships/hyperlink" Target="https://podminky.urs.cz/item/CS_URS_2023_01/787313316" TargetMode="External" /><Relationship Id="rId156" Type="http://schemas.openxmlformats.org/officeDocument/2006/relationships/hyperlink" Target="https://podminky.urs.cz/item/CS_URS_2023_01/HZS1292" TargetMode="External" /><Relationship Id="rId15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40235211" TargetMode="External" /><Relationship Id="rId2" Type="http://schemas.openxmlformats.org/officeDocument/2006/relationships/hyperlink" Target="https://podminky.urs.cz/item/CS_URS_2023_01/340235212" TargetMode="External" /><Relationship Id="rId3" Type="http://schemas.openxmlformats.org/officeDocument/2006/relationships/hyperlink" Target="https://podminky.urs.cz/item/CS_URS_2023_01/340238211" TargetMode="External" /><Relationship Id="rId4" Type="http://schemas.openxmlformats.org/officeDocument/2006/relationships/hyperlink" Target="https://podminky.urs.cz/item/CS_URS_2023_01/612135101" TargetMode="External" /><Relationship Id="rId5" Type="http://schemas.openxmlformats.org/officeDocument/2006/relationships/hyperlink" Target="https://podminky.urs.cz/item/CS_URS_2023_01/612325121" TargetMode="External" /><Relationship Id="rId6" Type="http://schemas.openxmlformats.org/officeDocument/2006/relationships/hyperlink" Target="https://podminky.urs.cz/item/CS_URS_2023_01/612325211" TargetMode="External" /><Relationship Id="rId7" Type="http://schemas.openxmlformats.org/officeDocument/2006/relationships/hyperlink" Target="https://podminky.urs.cz/item/CS_URS_2023_01/612325213" TargetMode="External" /><Relationship Id="rId8" Type="http://schemas.openxmlformats.org/officeDocument/2006/relationships/hyperlink" Target="https://podminky.urs.cz/item/CS_URS_2023_01/631312141" TargetMode="External" /><Relationship Id="rId9" Type="http://schemas.openxmlformats.org/officeDocument/2006/relationships/hyperlink" Target="https://podminky.urs.cz/item/CS_URS_2023_01/468071111" TargetMode="External" /><Relationship Id="rId10" Type="http://schemas.openxmlformats.org/officeDocument/2006/relationships/hyperlink" Target="https://podminky.urs.cz/item/CS_URS_2023_01/949101111" TargetMode="External" /><Relationship Id="rId11" Type="http://schemas.openxmlformats.org/officeDocument/2006/relationships/hyperlink" Target="https://podminky.urs.cz/item/CS_URS_2023_01/965081332" TargetMode="External" /><Relationship Id="rId12" Type="http://schemas.openxmlformats.org/officeDocument/2006/relationships/hyperlink" Target="https://podminky.urs.cz/item/CS_URS_2023_01/971033231" TargetMode="External" /><Relationship Id="rId13" Type="http://schemas.openxmlformats.org/officeDocument/2006/relationships/hyperlink" Target="https://podminky.urs.cz/item/CS_URS_2023_01/971033241" TargetMode="External" /><Relationship Id="rId14" Type="http://schemas.openxmlformats.org/officeDocument/2006/relationships/hyperlink" Target="https://podminky.urs.cz/item/CS_URS_2023_01/971033521" TargetMode="External" /><Relationship Id="rId15" Type="http://schemas.openxmlformats.org/officeDocument/2006/relationships/hyperlink" Target="https://podminky.urs.cz/item/CS_URS_2023_01/974031132" TargetMode="External" /><Relationship Id="rId16" Type="http://schemas.openxmlformats.org/officeDocument/2006/relationships/hyperlink" Target="https://podminky.urs.cz/item/CS_URS_2023_01/974031142" TargetMode="External" /><Relationship Id="rId17" Type="http://schemas.openxmlformats.org/officeDocument/2006/relationships/hyperlink" Target="https://podminky.urs.cz/item/CS_URS_2023_01/977311112" TargetMode="External" /><Relationship Id="rId18" Type="http://schemas.openxmlformats.org/officeDocument/2006/relationships/hyperlink" Target="https://podminky.urs.cz/item/CS_URS_2023_01/997013217" TargetMode="External" /><Relationship Id="rId19" Type="http://schemas.openxmlformats.org/officeDocument/2006/relationships/hyperlink" Target="https://podminky.urs.cz/item/CS_URS_2023_01/997013501" TargetMode="External" /><Relationship Id="rId20" Type="http://schemas.openxmlformats.org/officeDocument/2006/relationships/hyperlink" Target="https://podminky.urs.cz/item/CS_URS_2023_01/997013509" TargetMode="External" /><Relationship Id="rId21" Type="http://schemas.openxmlformats.org/officeDocument/2006/relationships/hyperlink" Target="https://podminky.urs.cz/item/CS_URS_2023_01/997013631" TargetMode="External" /><Relationship Id="rId22" Type="http://schemas.openxmlformats.org/officeDocument/2006/relationships/hyperlink" Target="https://podminky.urs.cz/item/CS_URS_2023_01/998018003" TargetMode="External" /><Relationship Id="rId23" Type="http://schemas.openxmlformats.org/officeDocument/2006/relationships/hyperlink" Target="https://podminky.urs.cz/item/CS_URS_2023_01/713461831" TargetMode="External" /><Relationship Id="rId24" Type="http://schemas.openxmlformats.org/officeDocument/2006/relationships/hyperlink" Target="https://podminky.urs.cz/item/CS_URS_2023_01/713463121" TargetMode="External" /><Relationship Id="rId25" Type="http://schemas.openxmlformats.org/officeDocument/2006/relationships/hyperlink" Target="https://podminky.urs.cz/item/CS_URS_2023_01/713463211" TargetMode="External" /><Relationship Id="rId26" Type="http://schemas.openxmlformats.org/officeDocument/2006/relationships/hyperlink" Target="https://podminky.urs.cz/item/CS_URS_2023_01/998713103" TargetMode="External" /><Relationship Id="rId27" Type="http://schemas.openxmlformats.org/officeDocument/2006/relationships/hyperlink" Target="https://podminky.urs.cz/item/CS_URS_2023_01/998713181" TargetMode="External" /><Relationship Id="rId28" Type="http://schemas.openxmlformats.org/officeDocument/2006/relationships/hyperlink" Target="https://podminky.urs.cz/item/CS_URS_2023_01/721100911" TargetMode="External" /><Relationship Id="rId29" Type="http://schemas.openxmlformats.org/officeDocument/2006/relationships/hyperlink" Target="https://podminky.urs.cz/item/CS_URS_2023_01/721140802" TargetMode="External" /><Relationship Id="rId30" Type="http://schemas.openxmlformats.org/officeDocument/2006/relationships/hyperlink" Target="https://podminky.urs.cz/item/CS_URS_2023_01/721171904" TargetMode="External" /><Relationship Id="rId31" Type="http://schemas.openxmlformats.org/officeDocument/2006/relationships/hyperlink" Target="https://podminky.urs.cz/item/CS_URS_2023_01/721171905" TargetMode="External" /><Relationship Id="rId32" Type="http://schemas.openxmlformats.org/officeDocument/2006/relationships/hyperlink" Target="https://podminky.urs.cz/item/CS_URS_2023_01/721174042" TargetMode="External" /><Relationship Id="rId33" Type="http://schemas.openxmlformats.org/officeDocument/2006/relationships/hyperlink" Target="https://podminky.urs.cz/item/CS_URS_2023_01/721174043" TargetMode="External" /><Relationship Id="rId34" Type="http://schemas.openxmlformats.org/officeDocument/2006/relationships/hyperlink" Target="https://podminky.urs.cz/item/CS_URS_2023_01/721174044" TargetMode="External" /><Relationship Id="rId35" Type="http://schemas.openxmlformats.org/officeDocument/2006/relationships/hyperlink" Target="https://podminky.urs.cz/item/CS_URS_2023_01/721174045" TargetMode="External" /><Relationship Id="rId36" Type="http://schemas.openxmlformats.org/officeDocument/2006/relationships/hyperlink" Target="https://podminky.urs.cz/item/CS_URS_2023_01/721194104" TargetMode="External" /><Relationship Id="rId37" Type="http://schemas.openxmlformats.org/officeDocument/2006/relationships/hyperlink" Target="https://podminky.urs.cz/item/CS_URS_2023_01/721194105" TargetMode="External" /><Relationship Id="rId38" Type="http://schemas.openxmlformats.org/officeDocument/2006/relationships/hyperlink" Target="https://podminky.urs.cz/item/CS_URS_2023_01/721194109" TargetMode="External" /><Relationship Id="rId39" Type="http://schemas.openxmlformats.org/officeDocument/2006/relationships/hyperlink" Target="https://podminky.urs.cz/item/CS_URS_2023_01/721210812" TargetMode="External" /><Relationship Id="rId40" Type="http://schemas.openxmlformats.org/officeDocument/2006/relationships/hyperlink" Target="https://podminky.urs.cz/item/CS_URS_2023_01/721211402" TargetMode="External" /><Relationship Id="rId41" Type="http://schemas.openxmlformats.org/officeDocument/2006/relationships/hyperlink" Target="https://podminky.urs.cz/item/CS_URS_2023_01/721212122" TargetMode="External" /><Relationship Id="rId42" Type="http://schemas.openxmlformats.org/officeDocument/2006/relationships/hyperlink" Target="https://podminky.urs.cz/item/CS_URS_2023_01/721220801" TargetMode="External" /><Relationship Id="rId43" Type="http://schemas.openxmlformats.org/officeDocument/2006/relationships/hyperlink" Target="https://podminky.urs.cz/item/CS_URS_2023_01/721226511" TargetMode="External" /><Relationship Id="rId44" Type="http://schemas.openxmlformats.org/officeDocument/2006/relationships/hyperlink" Target="https://podminky.urs.cz/item/CS_URS_2023_01/721290111" TargetMode="External" /><Relationship Id="rId45" Type="http://schemas.openxmlformats.org/officeDocument/2006/relationships/hyperlink" Target="https://podminky.urs.cz/item/CS_URS_2023_01/998721103" TargetMode="External" /><Relationship Id="rId46" Type="http://schemas.openxmlformats.org/officeDocument/2006/relationships/hyperlink" Target="https://podminky.urs.cz/item/CS_URS_2023_01/998721181" TargetMode="External" /><Relationship Id="rId47" Type="http://schemas.openxmlformats.org/officeDocument/2006/relationships/hyperlink" Target="https://podminky.urs.cz/item/CS_URS_2023_01/722130233" TargetMode="External" /><Relationship Id="rId48" Type="http://schemas.openxmlformats.org/officeDocument/2006/relationships/hyperlink" Target="https://podminky.urs.cz/item/CS_URS_2023_01/722130801" TargetMode="External" /><Relationship Id="rId49" Type="http://schemas.openxmlformats.org/officeDocument/2006/relationships/hyperlink" Target="https://podminky.urs.cz/item/CS_URS_2023_01/722130831" TargetMode="External" /><Relationship Id="rId50" Type="http://schemas.openxmlformats.org/officeDocument/2006/relationships/hyperlink" Target="https://podminky.urs.cz/item/CS_URS_2023_01/722131917" TargetMode="External" /><Relationship Id="rId51" Type="http://schemas.openxmlformats.org/officeDocument/2006/relationships/hyperlink" Target="https://podminky.urs.cz/item/CS_URS_2023_01/722131931" TargetMode="External" /><Relationship Id="rId52" Type="http://schemas.openxmlformats.org/officeDocument/2006/relationships/hyperlink" Target="https://podminky.urs.cz/item/CS_URS_2023_01/722174022" TargetMode="External" /><Relationship Id="rId53" Type="http://schemas.openxmlformats.org/officeDocument/2006/relationships/hyperlink" Target="https://podminky.urs.cz/item/CS_URS_2023_01/722182011" TargetMode="External" /><Relationship Id="rId54" Type="http://schemas.openxmlformats.org/officeDocument/2006/relationships/hyperlink" Target="https://podminky.urs.cz/item/CS_URS_2023_01/722190401" TargetMode="External" /><Relationship Id="rId55" Type="http://schemas.openxmlformats.org/officeDocument/2006/relationships/hyperlink" Target="https://podminky.urs.cz/item/CS_URS_2023_01/722220111" TargetMode="External" /><Relationship Id="rId56" Type="http://schemas.openxmlformats.org/officeDocument/2006/relationships/hyperlink" Target="https://podminky.urs.cz/item/CS_URS_2023_01/722220112" TargetMode="External" /><Relationship Id="rId57" Type="http://schemas.openxmlformats.org/officeDocument/2006/relationships/hyperlink" Target="https://podminky.urs.cz/item/CS_URS_2023_01/722220121" TargetMode="External" /><Relationship Id="rId58" Type="http://schemas.openxmlformats.org/officeDocument/2006/relationships/hyperlink" Target="https://podminky.urs.cz/item/CS_URS_2023_01/722220851" TargetMode="External" /><Relationship Id="rId59" Type="http://schemas.openxmlformats.org/officeDocument/2006/relationships/hyperlink" Target="https://podminky.urs.cz/item/CS_URS_2023_01/722220861" TargetMode="External" /><Relationship Id="rId60" Type="http://schemas.openxmlformats.org/officeDocument/2006/relationships/hyperlink" Target="https://podminky.urs.cz/item/CS_URS_2023_01/722232043" TargetMode="External" /><Relationship Id="rId61" Type="http://schemas.openxmlformats.org/officeDocument/2006/relationships/hyperlink" Target="https://podminky.urs.cz/item/CS_URS_2023_01/722250133" TargetMode="External" /><Relationship Id="rId62" Type="http://schemas.openxmlformats.org/officeDocument/2006/relationships/hyperlink" Target="https://podminky.urs.cz/item/CS_URS_2023_01/722290226" TargetMode="External" /><Relationship Id="rId63" Type="http://schemas.openxmlformats.org/officeDocument/2006/relationships/hyperlink" Target="https://podminky.urs.cz/item/CS_URS_2023_01/722290234" TargetMode="External" /><Relationship Id="rId64" Type="http://schemas.openxmlformats.org/officeDocument/2006/relationships/hyperlink" Target="https://podminky.urs.cz/item/CS_URS_2023_01/998722103" TargetMode="External" /><Relationship Id="rId65" Type="http://schemas.openxmlformats.org/officeDocument/2006/relationships/hyperlink" Target="https://podminky.urs.cz/item/CS_URS_2023_01/998722181" TargetMode="External" /><Relationship Id="rId66" Type="http://schemas.openxmlformats.org/officeDocument/2006/relationships/hyperlink" Target="https://podminky.urs.cz/item/CS_URS_2023_01/725110811" TargetMode="External" /><Relationship Id="rId67" Type="http://schemas.openxmlformats.org/officeDocument/2006/relationships/hyperlink" Target="https://podminky.urs.cz/item/CS_URS_2023_01/725111132" TargetMode="External" /><Relationship Id="rId68" Type="http://schemas.openxmlformats.org/officeDocument/2006/relationships/hyperlink" Target="https://podminky.urs.cz/item/CS_URS_2023_01/725111982" TargetMode="External" /><Relationship Id="rId69" Type="http://schemas.openxmlformats.org/officeDocument/2006/relationships/hyperlink" Target="https://podminky.urs.cz/item/CS_URS_2023_01/725112022" TargetMode="External" /><Relationship Id="rId70" Type="http://schemas.openxmlformats.org/officeDocument/2006/relationships/hyperlink" Target="https://podminky.urs.cz/item/CS_URS_2023_01/725112173" TargetMode="External" /><Relationship Id="rId71" Type="http://schemas.openxmlformats.org/officeDocument/2006/relationships/hyperlink" Target="https://podminky.urs.cz/item/CS_URS_2023_01/725112182" TargetMode="External" /><Relationship Id="rId72" Type="http://schemas.openxmlformats.org/officeDocument/2006/relationships/hyperlink" Target="https://podminky.urs.cz/item/CS_URS_2023_01/725210821" TargetMode="External" /><Relationship Id="rId73" Type="http://schemas.openxmlformats.org/officeDocument/2006/relationships/hyperlink" Target="https://podminky.urs.cz/item/CS_URS_2023_01/725211601" TargetMode="External" /><Relationship Id="rId74" Type="http://schemas.openxmlformats.org/officeDocument/2006/relationships/hyperlink" Target="https://podminky.urs.cz/item/CS_URS_2023_01/725211661" TargetMode="External" /><Relationship Id="rId75" Type="http://schemas.openxmlformats.org/officeDocument/2006/relationships/hyperlink" Target="https://podminky.urs.cz/item/CS_URS_2023_01/725211681" TargetMode="External" /><Relationship Id="rId76" Type="http://schemas.openxmlformats.org/officeDocument/2006/relationships/hyperlink" Target="https://podminky.urs.cz/item/CS_URS_2023_01/725310821" TargetMode="External" /><Relationship Id="rId77" Type="http://schemas.openxmlformats.org/officeDocument/2006/relationships/hyperlink" Target="https://podminky.urs.cz/item/CS_URS_2023_01/725320821" TargetMode="External" /><Relationship Id="rId78" Type="http://schemas.openxmlformats.org/officeDocument/2006/relationships/hyperlink" Target="https://podminky.urs.cz/item/CS_URS_2023_01/725330820" TargetMode="External" /><Relationship Id="rId79" Type="http://schemas.openxmlformats.org/officeDocument/2006/relationships/hyperlink" Target="https://podminky.urs.cz/item/CS_URS_2023_01/725331111" TargetMode="External" /><Relationship Id="rId80" Type="http://schemas.openxmlformats.org/officeDocument/2006/relationships/hyperlink" Target="https://podminky.urs.cz/item/CS_URS_2023_01/725813111" TargetMode="External" /><Relationship Id="rId81" Type="http://schemas.openxmlformats.org/officeDocument/2006/relationships/hyperlink" Target="https://podminky.urs.cz/item/CS_URS_2023_01/725813112" TargetMode="External" /><Relationship Id="rId82" Type="http://schemas.openxmlformats.org/officeDocument/2006/relationships/hyperlink" Target="https://podminky.urs.cz/item/CS_URS_2023_01/725820802" TargetMode="External" /><Relationship Id="rId83" Type="http://schemas.openxmlformats.org/officeDocument/2006/relationships/hyperlink" Target="https://podminky.urs.cz/item/CS_URS_2023_01/725821311" TargetMode="External" /><Relationship Id="rId84" Type="http://schemas.openxmlformats.org/officeDocument/2006/relationships/hyperlink" Target="https://podminky.urs.cz/item/CS_URS_2023_01/725821312" TargetMode="External" /><Relationship Id="rId85" Type="http://schemas.openxmlformats.org/officeDocument/2006/relationships/hyperlink" Target="https://podminky.urs.cz/item/CS_URS_2023_01/725821315" TargetMode="External" /><Relationship Id="rId86" Type="http://schemas.openxmlformats.org/officeDocument/2006/relationships/hyperlink" Target="https://podminky.urs.cz/item/CS_URS_2023_01/725821316" TargetMode="External" /><Relationship Id="rId87" Type="http://schemas.openxmlformats.org/officeDocument/2006/relationships/hyperlink" Target="https://podminky.urs.cz/item/CS_URS_2023_01/725849411" TargetMode="External" /><Relationship Id="rId88" Type="http://schemas.openxmlformats.org/officeDocument/2006/relationships/hyperlink" Target="https://podminky.urs.cz/item/CS_URS_2023_01/725861102" TargetMode="External" /><Relationship Id="rId89" Type="http://schemas.openxmlformats.org/officeDocument/2006/relationships/hyperlink" Target="https://podminky.urs.cz/item/CS_URS_2023_01/725980123" TargetMode="External" /><Relationship Id="rId90" Type="http://schemas.openxmlformats.org/officeDocument/2006/relationships/hyperlink" Target="https://podminky.urs.cz/item/CS_URS_2023_01/998725103" TargetMode="External" /><Relationship Id="rId91" Type="http://schemas.openxmlformats.org/officeDocument/2006/relationships/hyperlink" Target="https://podminky.urs.cz/item/CS_URS_2023_01/998725181" TargetMode="External" /><Relationship Id="rId92" Type="http://schemas.openxmlformats.org/officeDocument/2006/relationships/hyperlink" Target="https://podminky.urs.cz/item/CS_URS_2023_01/726111031" TargetMode="External" /><Relationship Id="rId93" Type="http://schemas.openxmlformats.org/officeDocument/2006/relationships/hyperlink" Target="https://podminky.urs.cz/item/CS_URS_2023_01/726191001" TargetMode="External" /><Relationship Id="rId94" Type="http://schemas.openxmlformats.org/officeDocument/2006/relationships/hyperlink" Target="https://podminky.urs.cz/item/CS_URS_2023_01/726191002" TargetMode="External" /><Relationship Id="rId95" Type="http://schemas.openxmlformats.org/officeDocument/2006/relationships/hyperlink" Target="https://podminky.urs.cz/item/CS_URS_2023_01/998726113" TargetMode="External" /><Relationship Id="rId96" Type="http://schemas.openxmlformats.org/officeDocument/2006/relationships/hyperlink" Target="https://podminky.urs.cz/item/CS_URS_2023_01/998726181" TargetMode="External" /><Relationship Id="rId9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3254000" TargetMode="External" /><Relationship Id="rId2" Type="http://schemas.openxmlformats.org/officeDocument/2006/relationships/hyperlink" Target="https://podminky.urs.cz/item/CS_URS_2023_01/030001000" TargetMode="External" /><Relationship Id="rId3" Type="http://schemas.openxmlformats.org/officeDocument/2006/relationships/hyperlink" Target="https://podminky.urs.cz/item/CS_URS_2023_01/034002000" TargetMode="External" /><Relationship Id="rId4" Type="http://schemas.openxmlformats.org/officeDocument/2006/relationships/hyperlink" Target="https://podminky.urs.cz/item/CS_URS_2023_01/045002000" TargetMode="External" /><Relationship Id="rId5" Type="http://schemas.openxmlformats.org/officeDocument/2006/relationships/hyperlink" Target="https://podminky.urs.cz/item/CS_URS_2023_01/052103000" TargetMode="External" /><Relationship Id="rId6" Type="http://schemas.openxmlformats.org/officeDocument/2006/relationships/hyperlink" Target="https://podminky.urs.cz/item/CS_URS_2023_01/062002000" TargetMode="External" /><Relationship Id="rId7" Type="http://schemas.openxmlformats.org/officeDocument/2006/relationships/hyperlink" Target="https://podminky.urs.cz/item/CS_URS_2023_01/065002000" TargetMode="External" /><Relationship Id="rId8" Type="http://schemas.openxmlformats.org/officeDocument/2006/relationships/hyperlink" Target="https://podminky.urs.cz/item/CS_URS_2023_01/070001000" TargetMode="External" /><Relationship Id="rId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37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37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37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41</v>
      </c>
      <c r="AO17" s="23"/>
      <c r="AP17" s="23"/>
      <c r="AQ17" s="23"/>
      <c r="AR17" s="21"/>
      <c r="BE17" s="32"/>
      <c r="BS17" s="18" t="s">
        <v>42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44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44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50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51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52</v>
      </c>
      <c r="E29" s="49"/>
      <c r="F29" s="33" t="s">
        <v>53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59</v>
      </c>
      <c r="U35" s="56"/>
      <c r="V35" s="56"/>
      <c r="W35" s="56"/>
      <c r="X35" s="58" t="s">
        <v>60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61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20230328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Vestavba sociálních zařízení interna 1 a 2 Karviná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Vydmuchov 399/5, Karviná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28. 3. 2023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Nemocnice Karviná - Ráj, příspěvková organizace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38</v>
      </c>
      <c r="AJ49" s="42"/>
      <c r="AK49" s="42"/>
      <c r="AL49" s="42"/>
      <c r="AM49" s="75" t="str">
        <f>IF(E17="","",E17)</f>
        <v>HAMROZI s.r.o.</v>
      </c>
      <c r="AN49" s="66"/>
      <c r="AO49" s="66"/>
      <c r="AP49" s="66"/>
      <c r="AQ49" s="42"/>
      <c r="AR49" s="46"/>
      <c r="AS49" s="76" t="s">
        <v>62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36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43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63</v>
      </c>
      <c r="D52" s="89"/>
      <c r="E52" s="89"/>
      <c r="F52" s="89"/>
      <c r="G52" s="89"/>
      <c r="H52" s="90"/>
      <c r="I52" s="91" t="s">
        <v>64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65</v>
      </c>
      <c r="AH52" s="89"/>
      <c r="AI52" s="89"/>
      <c r="AJ52" s="89"/>
      <c r="AK52" s="89"/>
      <c r="AL52" s="89"/>
      <c r="AM52" s="89"/>
      <c r="AN52" s="91" t="s">
        <v>66</v>
      </c>
      <c r="AO52" s="89"/>
      <c r="AP52" s="89"/>
      <c r="AQ52" s="93" t="s">
        <v>67</v>
      </c>
      <c r="AR52" s="46"/>
      <c r="AS52" s="94" t="s">
        <v>68</v>
      </c>
      <c r="AT52" s="95" t="s">
        <v>69</v>
      </c>
      <c r="AU52" s="95" t="s">
        <v>70</v>
      </c>
      <c r="AV52" s="95" t="s">
        <v>71</v>
      </c>
      <c r="AW52" s="95" t="s">
        <v>72</v>
      </c>
      <c r="AX52" s="95" t="s">
        <v>73</v>
      </c>
      <c r="AY52" s="95" t="s">
        <v>74</v>
      </c>
      <c r="AZ52" s="95" t="s">
        <v>75</v>
      </c>
      <c r="BA52" s="95" t="s">
        <v>76</v>
      </c>
      <c r="BB52" s="95" t="s">
        <v>77</v>
      </c>
      <c r="BC52" s="95" t="s">
        <v>78</v>
      </c>
      <c r="BD52" s="96" t="s">
        <v>79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80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44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81</v>
      </c>
      <c r="BT54" s="111" t="s">
        <v>82</v>
      </c>
      <c r="BU54" s="112" t="s">
        <v>83</v>
      </c>
      <c r="BV54" s="111" t="s">
        <v>84</v>
      </c>
      <c r="BW54" s="111" t="s">
        <v>5</v>
      </c>
      <c r="BX54" s="111" t="s">
        <v>85</v>
      </c>
      <c r="CL54" s="111" t="s">
        <v>19</v>
      </c>
    </row>
    <row r="55" s="7" customFormat="1" ht="24.75" customHeight="1">
      <c r="A55" s="7"/>
      <c r="B55" s="113"/>
      <c r="C55" s="114"/>
      <c r="D55" s="115" t="s">
        <v>86</v>
      </c>
      <c r="E55" s="115"/>
      <c r="F55" s="115"/>
      <c r="G55" s="115"/>
      <c r="H55" s="115"/>
      <c r="I55" s="116"/>
      <c r="J55" s="115" t="s">
        <v>87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ROUND(SUM(AG56:AG61),2)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88</v>
      </c>
      <c r="AR55" s="120"/>
      <c r="AS55" s="121">
        <f>ROUND(SUM(AS56:AS61),2)</f>
        <v>0</v>
      </c>
      <c r="AT55" s="122">
        <f>ROUND(SUM(AV55:AW55),2)</f>
        <v>0</v>
      </c>
      <c r="AU55" s="123">
        <f>ROUND(SUM(AU56:AU61),5)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ROUND(SUM(AZ56:AZ61),2)</f>
        <v>0</v>
      </c>
      <c r="BA55" s="122">
        <f>ROUND(SUM(BA56:BA61),2)</f>
        <v>0</v>
      </c>
      <c r="BB55" s="122">
        <f>ROUND(SUM(BB56:BB61),2)</f>
        <v>0</v>
      </c>
      <c r="BC55" s="122">
        <f>ROUND(SUM(BC56:BC61),2)</f>
        <v>0</v>
      </c>
      <c r="BD55" s="124">
        <f>ROUND(SUM(BD56:BD61),2)</f>
        <v>0</v>
      </c>
      <c r="BE55" s="7"/>
      <c r="BS55" s="125" t="s">
        <v>81</v>
      </c>
      <c r="BT55" s="125" t="s">
        <v>89</v>
      </c>
      <c r="BU55" s="125" t="s">
        <v>83</v>
      </c>
      <c r="BV55" s="125" t="s">
        <v>84</v>
      </c>
      <c r="BW55" s="125" t="s">
        <v>90</v>
      </c>
      <c r="BX55" s="125" t="s">
        <v>5</v>
      </c>
      <c r="CL55" s="125" t="s">
        <v>19</v>
      </c>
      <c r="CM55" s="125" t="s">
        <v>91</v>
      </c>
    </row>
    <row r="56" s="4" customFormat="1" ht="16.5" customHeight="1">
      <c r="A56" s="126" t="s">
        <v>92</v>
      </c>
      <c r="B56" s="65"/>
      <c r="C56" s="127"/>
      <c r="D56" s="127"/>
      <c r="E56" s="128" t="s">
        <v>93</v>
      </c>
      <c r="F56" s="128"/>
      <c r="G56" s="128"/>
      <c r="H56" s="128"/>
      <c r="I56" s="128"/>
      <c r="J56" s="127"/>
      <c r="K56" s="128" t="s">
        <v>94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'D.1.1 - Architektonicko-s...'!J32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95</v>
      </c>
      <c r="AR56" s="67"/>
      <c r="AS56" s="131">
        <v>0</v>
      </c>
      <c r="AT56" s="132">
        <f>ROUND(SUM(AV56:AW56),2)</f>
        <v>0</v>
      </c>
      <c r="AU56" s="133">
        <f>'D.1.1 - Architektonicko-s...'!P108</f>
        <v>0</v>
      </c>
      <c r="AV56" s="132">
        <f>'D.1.1 - Architektonicko-s...'!J35</f>
        <v>0</v>
      </c>
      <c r="AW56" s="132">
        <f>'D.1.1 - Architektonicko-s...'!J36</f>
        <v>0</v>
      </c>
      <c r="AX56" s="132">
        <f>'D.1.1 - Architektonicko-s...'!J37</f>
        <v>0</v>
      </c>
      <c r="AY56" s="132">
        <f>'D.1.1 - Architektonicko-s...'!J38</f>
        <v>0</v>
      </c>
      <c r="AZ56" s="132">
        <f>'D.1.1 - Architektonicko-s...'!F35</f>
        <v>0</v>
      </c>
      <c r="BA56" s="132">
        <f>'D.1.1 - Architektonicko-s...'!F36</f>
        <v>0</v>
      </c>
      <c r="BB56" s="132">
        <f>'D.1.1 - Architektonicko-s...'!F37</f>
        <v>0</v>
      </c>
      <c r="BC56" s="132">
        <f>'D.1.1 - Architektonicko-s...'!F38</f>
        <v>0</v>
      </c>
      <c r="BD56" s="134">
        <f>'D.1.1 - Architektonicko-s...'!F39</f>
        <v>0</v>
      </c>
      <c r="BE56" s="4"/>
      <c r="BT56" s="135" t="s">
        <v>91</v>
      </c>
      <c r="BV56" s="135" t="s">
        <v>84</v>
      </c>
      <c r="BW56" s="135" t="s">
        <v>96</v>
      </c>
      <c r="BX56" s="135" t="s">
        <v>90</v>
      </c>
      <c r="CL56" s="135" t="s">
        <v>19</v>
      </c>
    </row>
    <row r="57" s="4" customFormat="1" ht="16.5" customHeight="1">
      <c r="A57" s="126" t="s">
        <v>92</v>
      </c>
      <c r="B57" s="65"/>
      <c r="C57" s="127"/>
      <c r="D57" s="127"/>
      <c r="E57" s="128" t="s">
        <v>97</v>
      </c>
      <c r="F57" s="128"/>
      <c r="G57" s="128"/>
      <c r="H57" s="128"/>
      <c r="I57" s="128"/>
      <c r="J57" s="127"/>
      <c r="K57" s="128" t="s">
        <v>98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'D.1.4 - Zdravotně technic...'!J32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95</v>
      </c>
      <c r="AR57" s="67"/>
      <c r="AS57" s="131">
        <v>0</v>
      </c>
      <c r="AT57" s="132">
        <f>ROUND(SUM(AV57:AW57),2)</f>
        <v>0</v>
      </c>
      <c r="AU57" s="133">
        <f>'D.1.4 - Zdravotně technic...'!P99</f>
        <v>0</v>
      </c>
      <c r="AV57" s="132">
        <f>'D.1.4 - Zdravotně technic...'!J35</f>
        <v>0</v>
      </c>
      <c r="AW57" s="132">
        <f>'D.1.4 - Zdravotně technic...'!J36</f>
        <v>0</v>
      </c>
      <c r="AX57" s="132">
        <f>'D.1.4 - Zdravotně technic...'!J37</f>
        <v>0</v>
      </c>
      <c r="AY57" s="132">
        <f>'D.1.4 - Zdravotně technic...'!J38</f>
        <v>0</v>
      </c>
      <c r="AZ57" s="132">
        <f>'D.1.4 - Zdravotně technic...'!F35</f>
        <v>0</v>
      </c>
      <c r="BA57" s="132">
        <f>'D.1.4 - Zdravotně technic...'!F36</f>
        <v>0</v>
      </c>
      <c r="BB57" s="132">
        <f>'D.1.4 - Zdravotně technic...'!F37</f>
        <v>0</v>
      </c>
      <c r="BC57" s="132">
        <f>'D.1.4 - Zdravotně technic...'!F38</f>
        <v>0</v>
      </c>
      <c r="BD57" s="134">
        <f>'D.1.4 - Zdravotně technic...'!F39</f>
        <v>0</v>
      </c>
      <c r="BE57" s="4"/>
      <c r="BT57" s="135" t="s">
        <v>91</v>
      </c>
      <c r="BV57" s="135" t="s">
        <v>84</v>
      </c>
      <c r="BW57" s="135" t="s">
        <v>99</v>
      </c>
      <c r="BX57" s="135" t="s">
        <v>90</v>
      </c>
      <c r="CL57" s="135" t="s">
        <v>19</v>
      </c>
    </row>
    <row r="58" s="4" customFormat="1" ht="16.5" customHeight="1">
      <c r="A58" s="126" t="s">
        <v>92</v>
      </c>
      <c r="B58" s="65"/>
      <c r="C58" s="127"/>
      <c r="D58" s="127"/>
      <c r="E58" s="128" t="s">
        <v>100</v>
      </c>
      <c r="F58" s="128"/>
      <c r="G58" s="128"/>
      <c r="H58" s="128"/>
      <c r="I58" s="128"/>
      <c r="J58" s="127"/>
      <c r="K58" s="128" t="s">
        <v>101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'D.1.5 - Vzduchotechnika'!J32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95</v>
      </c>
      <c r="AR58" s="67"/>
      <c r="AS58" s="131">
        <v>0</v>
      </c>
      <c r="AT58" s="132">
        <f>ROUND(SUM(AV58:AW58),2)</f>
        <v>0</v>
      </c>
      <c r="AU58" s="133">
        <f>'D.1.5 - Vzduchotechnika'!P86</f>
        <v>0</v>
      </c>
      <c r="AV58" s="132">
        <f>'D.1.5 - Vzduchotechnika'!J35</f>
        <v>0</v>
      </c>
      <c r="AW58" s="132">
        <f>'D.1.5 - Vzduchotechnika'!J36</f>
        <v>0</v>
      </c>
      <c r="AX58" s="132">
        <f>'D.1.5 - Vzduchotechnika'!J37</f>
        <v>0</v>
      </c>
      <c r="AY58" s="132">
        <f>'D.1.5 - Vzduchotechnika'!J38</f>
        <v>0</v>
      </c>
      <c r="AZ58" s="132">
        <f>'D.1.5 - Vzduchotechnika'!F35</f>
        <v>0</v>
      </c>
      <c r="BA58" s="132">
        <f>'D.1.5 - Vzduchotechnika'!F36</f>
        <v>0</v>
      </c>
      <c r="BB58" s="132">
        <f>'D.1.5 - Vzduchotechnika'!F37</f>
        <v>0</v>
      </c>
      <c r="BC58" s="132">
        <f>'D.1.5 - Vzduchotechnika'!F38</f>
        <v>0</v>
      </c>
      <c r="BD58" s="134">
        <f>'D.1.5 - Vzduchotechnika'!F39</f>
        <v>0</v>
      </c>
      <c r="BE58" s="4"/>
      <c r="BT58" s="135" t="s">
        <v>91</v>
      </c>
      <c r="BV58" s="135" t="s">
        <v>84</v>
      </c>
      <c r="BW58" s="135" t="s">
        <v>102</v>
      </c>
      <c r="BX58" s="135" t="s">
        <v>90</v>
      </c>
      <c r="CL58" s="135" t="s">
        <v>44</v>
      </c>
    </row>
    <row r="59" s="4" customFormat="1" ht="16.5" customHeight="1">
      <c r="A59" s="126" t="s">
        <v>92</v>
      </c>
      <c r="B59" s="65"/>
      <c r="C59" s="127"/>
      <c r="D59" s="127"/>
      <c r="E59" s="128" t="s">
        <v>103</v>
      </c>
      <c r="F59" s="128"/>
      <c r="G59" s="128"/>
      <c r="H59" s="128"/>
      <c r="I59" s="128"/>
      <c r="J59" s="127"/>
      <c r="K59" s="128" t="s">
        <v>104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'D.1.6 - Elektroinstalace'!J32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95</v>
      </c>
      <c r="AR59" s="67"/>
      <c r="AS59" s="131">
        <v>0</v>
      </c>
      <c r="AT59" s="132">
        <f>ROUND(SUM(AV59:AW59),2)</f>
        <v>0</v>
      </c>
      <c r="AU59" s="133">
        <f>'D.1.6 - Elektroinstalace'!P93</f>
        <v>0</v>
      </c>
      <c r="AV59" s="132">
        <f>'D.1.6 - Elektroinstalace'!J35</f>
        <v>0</v>
      </c>
      <c r="AW59" s="132">
        <f>'D.1.6 - Elektroinstalace'!J36</f>
        <v>0</v>
      </c>
      <c r="AX59" s="132">
        <f>'D.1.6 - Elektroinstalace'!J37</f>
        <v>0</v>
      </c>
      <c r="AY59" s="132">
        <f>'D.1.6 - Elektroinstalace'!J38</f>
        <v>0</v>
      </c>
      <c r="AZ59" s="132">
        <f>'D.1.6 - Elektroinstalace'!F35</f>
        <v>0</v>
      </c>
      <c r="BA59" s="132">
        <f>'D.1.6 - Elektroinstalace'!F36</f>
        <v>0</v>
      </c>
      <c r="BB59" s="132">
        <f>'D.1.6 - Elektroinstalace'!F37</f>
        <v>0</v>
      </c>
      <c r="BC59" s="132">
        <f>'D.1.6 - Elektroinstalace'!F38</f>
        <v>0</v>
      </c>
      <c r="BD59" s="134">
        <f>'D.1.6 - Elektroinstalace'!F39</f>
        <v>0</v>
      </c>
      <c r="BE59" s="4"/>
      <c r="BT59" s="135" t="s">
        <v>91</v>
      </c>
      <c r="BV59" s="135" t="s">
        <v>84</v>
      </c>
      <c r="BW59" s="135" t="s">
        <v>105</v>
      </c>
      <c r="BX59" s="135" t="s">
        <v>90</v>
      </c>
      <c r="CL59" s="135" t="s">
        <v>44</v>
      </c>
    </row>
    <row r="60" s="4" customFormat="1" ht="16.5" customHeight="1">
      <c r="A60" s="126" t="s">
        <v>92</v>
      </c>
      <c r="B60" s="65"/>
      <c r="C60" s="127"/>
      <c r="D60" s="127"/>
      <c r="E60" s="128" t="s">
        <v>106</v>
      </c>
      <c r="F60" s="128"/>
      <c r="G60" s="128"/>
      <c r="H60" s="128"/>
      <c r="I60" s="128"/>
      <c r="J60" s="127"/>
      <c r="K60" s="128" t="s">
        <v>107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'D.1.7 - Elektrická požárn...'!J32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95</v>
      </c>
      <c r="AR60" s="67"/>
      <c r="AS60" s="131">
        <v>0</v>
      </c>
      <c r="AT60" s="132">
        <f>ROUND(SUM(AV60:AW60),2)</f>
        <v>0</v>
      </c>
      <c r="AU60" s="133">
        <f>'D.1.7 - Elektrická požárn...'!P91</f>
        <v>0</v>
      </c>
      <c r="AV60" s="132">
        <f>'D.1.7 - Elektrická požárn...'!J35</f>
        <v>0</v>
      </c>
      <c r="AW60" s="132">
        <f>'D.1.7 - Elektrická požárn...'!J36</f>
        <v>0</v>
      </c>
      <c r="AX60" s="132">
        <f>'D.1.7 - Elektrická požárn...'!J37</f>
        <v>0</v>
      </c>
      <c r="AY60" s="132">
        <f>'D.1.7 - Elektrická požárn...'!J38</f>
        <v>0</v>
      </c>
      <c r="AZ60" s="132">
        <f>'D.1.7 - Elektrická požárn...'!F35</f>
        <v>0</v>
      </c>
      <c r="BA60" s="132">
        <f>'D.1.7 - Elektrická požárn...'!F36</f>
        <v>0</v>
      </c>
      <c r="BB60" s="132">
        <f>'D.1.7 - Elektrická požárn...'!F37</f>
        <v>0</v>
      </c>
      <c r="BC60" s="132">
        <f>'D.1.7 - Elektrická požárn...'!F38</f>
        <v>0</v>
      </c>
      <c r="BD60" s="134">
        <f>'D.1.7 - Elektrická požárn...'!F39</f>
        <v>0</v>
      </c>
      <c r="BE60" s="4"/>
      <c r="BT60" s="135" t="s">
        <v>91</v>
      </c>
      <c r="BV60" s="135" t="s">
        <v>84</v>
      </c>
      <c r="BW60" s="135" t="s">
        <v>108</v>
      </c>
      <c r="BX60" s="135" t="s">
        <v>90</v>
      </c>
      <c r="CL60" s="135" t="s">
        <v>44</v>
      </c>
    </row>
    <row r="61" s="4" customFormat="1" ht="16.5" customHeight="1">
      <c r="A61" s="126" t="s">
        <v>92</v>
      </c>
      <c r="B61" s="65"/>
      <c r="C61" s="127"/>
      <c r="D61" s="127"/>
      <c r="E61" s="128" t="s">
        <v>109</v>
      </c>
      <c r="F61" s="128"/>
      <c r="G61" s="128"/>
      <c r="H61" s="128"/>
      <c r="I61" s="128"/>
      <c r="J61" s="127"/>
      <c r="K61" s="128" t="s">
        <v>110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'VRN - Vedlejší a ostatní ...'!J32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95</v>
      </c>
      <c r="AR61" s="67"/>
      <c r="AS61" s="136">
        <v>0</v>
      </c>
      <c r="AT61" s="137">
        <f>ROUND(SUM(AV61:AW61),2)</f>
        <v>0</v>
      </c>
      <c r="AU61" s="138">
        <f>'VRN - Vedlejší a ostatní ...'!P92</f>
        <v>0</v>
      </c>
      <c r="AV61" s="137">
        <f>'VRN - Vedlejší a ostatní ...'!J35</f>
        <v>0</v>
      </c>
      <c r="AW61" s="137">
        <f>'VRN - Vedlejší a ostatní ...'!J36</f>
        <v>0</v>
      </c>
      <c r="AX61" s="137">
        <f>'VRN - Vedlejší a ostatní ...'!J37</f>
        <v>0</v>
      </c>
      <c r="AY61" s="137">
        <f>'VRN - Vedlejší a ostatní ...'!J38</f>
        <v>0</v>
      </c>
      <c r="AZ61" s="137">
        <f>'VRN - Vedlejší a ostatní ...'!F35</f>
        <v>0</v>
      </c>
      <c r="BA61" s="137">
        <f>'VRN - Vedlejší a ostatní ...'!F36</f>
        <v>0</v>
      </c>
      <c r="BB61" s="137">
        <f>'VRN - Vedlejší a ostatní ...'!F37</f>
        <v>0</v>
      </c>
      <c r="BC61" s="137">
        <f>'VRN - Vedlejší a ostatní ...'!F38</f>
        <v>0</v>
      </c>
      <c r="BD61" s="139">
        <f>'VRN - Vedlejší a ostatní ...'!F39</f>
        <v>0</v>
      </c>
      <c r="BE61" s="4"/>
      <c r="BT61" s="135" t="s">
        <v>91</v>
      </c>
      <c r="BV61" s="135" t="s">
        <v>84</v>
      </c>
      <c r="BW61" s="135" t="s">
        <v>111</v>
      </c>
      <c r="BX61" s="135" t="s">
        <v>90</v>
      </c>
      <c r="CL61" s="135" t="s">
        <v>19</v>
      </c>
    </row>
    <row r="62" s="2" customFormat="1" ht="30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</sheetData>
  <sheetProtection sheet="1" formatColumns="0" formatRows="0" objects="1" scenarios="1" spinCount="100000" saltValue="Um5WdCBAk63mevHltzjKqGoccbs+BTwCCAP+UmyKBjsXyxCl7CIOtR5UkcMjttpBRsH9jT/QZb7BBUgE3FLtqQ==" hashValue="ya97ThLUAfZpo22Llm9U8kUjeONaMEbQiRdE3LiUSZnREzdQpx+e7cLYHZMlecdtYw5+P1fXTCsekQ6BP5RNJw==" algorithmName="SHA-512" password="CC35"/>
  <mergeCells count="66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D.1.1 - Architektonicko-s...'!C2" display="/"/>
    <hyperlink ref="A57" location="'D.1.4 - Zdravotně technic...'!C2" display="/"/>
    <hyperlink ref="A58" location="'D.1.5 - Vzduchotechnika'!C2" display="/"/>
    <hyperlink ref="A59" location="'D.1.6 - Elektroinstalace'!C2" display="/"/>
    <hyperlink ref="A60" location="'D.1.7 - Elektrická požárn...'!C2" display="/"/>
    <hyperlink ref="A61" location="'VR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91</v>
      </c>
    </row>
    <row r="4" s="1" customFormat="1" ht="24.96" customHeight="1">
      <c r="B4" s="21"/>
      <c r="D4" s="142" t="s">
        <v>112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Vestavba sociálních zařízení interna 1 a 2 Karviná</v>
      </c>
      <c r="F7" s="144"/>
      <c r="G7" s="144"/>
      <c r="H7" s="144"/>
      <c r="L7" s="21"/>
    </row>
    <row r="8" s="1" customFormat="1" ht="12" customHeight="1">
      <c r="B8" s="21"/>
      <c r="D8" s="144" t="s">
        <v>113</v>
      </c>
      <c r="L8" s="21"/>
    </row>
    <row r="9" s="2" customFormat="1" ht="16.5" customHeight="1">
      <c r="A9" s="40"/>
      <c r="B9" s="46"/>
      <c r="C9" s="40"/>
      <c r="D9" s="40"/>
      <c r="E9" s="145" t="s">
        <v>114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115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116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44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stavby'!AN8</f>
        <v>28. 3. 2023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30</v>
      </c>
      <c r="E16" s="40"/>
      <c r="F16" s="40"/>
      <c r="G16" s="40"/>
      <c r="H16" s="40"/>
      <c r="I16" s="144" t="s">
        <v>31</v>
      </c>
      <c r="J16" s="135" t="s">
        <v>32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44" t="s">
        <v>34</v>
      </c>
      <c r="J17" s="135" t="s">
        <v>35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36</v>
      </c>
      <c r="E19" s="40"/>
      <c r="F19" s="40"/>
      <c r="G19" s="40"/>
      <c r="H19" s="40"/>
      <c r="I19" s="144" t="s">
        <v>31</v>
      </c>
      <c r="J19" s="34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4" t="s">
        <v>34</v>
      </c>
      <c r="J20" s="34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38</v>
      </c>
      <c r="E22" s="40"/>
      <c r="F22" s="40"/>
      <c r="G22" s="40"/>
      <c r="H22" s="40"/>
      <c r="I22" s="144" t="s">
        <v>31</v>
      </c>
      <c r="J22" s="135" t="s">
        <v>39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40</v>
      </c>
      <c r="F23" s="40"/>
      <c r="G23" s="40"/>
      <c r="H23" s="40"/>
      <c r="I23" s="144" t="s">
        <v>34</v>
      </c>
      <c r="J23" s="135" t="s">
        <v>41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43</v>
      </c>
      <c r="E25" s="40"/>
      <c r="F25" s="40"/>
      <c r="G25" s="40"/>
      <c r="H25" s="40"/>
      <c r="I25" s="144" t="s">
        <v>31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34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44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48</v>
      </c>
      <c r="E32" s="40"/>
      <c r="F32" s="40"/>
      <c r="G32" s="40"/>
      <c r="H32" s="40"/>
      <c r="I32" s="40"/>
      <c r="J32" s="155">
        <f>ROUND(J108,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50</v>
      </c>
      <c r="G34" s="40"/>
      <c r="H34" s="40"/>
      <c r="I34" s="156" t="s">
        <v>49</v>
      </c>
      <c r="J34" s="156" t="s">
        <v>51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52</v>
      </c>
      <c r="E35" s="144" t="s">
        <v>53</v>
      </c>
      <c r="F35" s="158">
        <f>ROUND((SUM(BE108:BE1152)),  2)</f>
        <v>0</v>
      </c>
      <c r="G35" s="40"/>
      <c r="H35" s="40"/>
      <c r="I35" s="159">
        <v>0.20999999999999999</v>
      </c>
      <c r="J35" s="158">
        <f>ROUND(((SUM(BE108:BE1152))*I35),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54</v>
      </c>
      <c r="F36" s="158">
        <f>ROUND((SUM(BF108:BF1152)),  2)</f>
        <v>0</v>
      </c>
      <c r="G36" s="40"/>
      <c r="H36" s="40"/>
      <c r="I36" s="159">
        <v>0.14999999999999999</v>
      </c>
      <c r="J36" s="158">
        <f>ROUND(((SUM(BF108:BF1152))*I36),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55</v>
      </c>
      <c r="F37" s="158">
        <f>ROUND((SUM(BG108:BG1152)),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56</v>
      </c>
      <c r="F38" s="158">
        <f>ROUND((SUM(BH108:BH1152)),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57</v>
      </c>
      <c r="F39" s="158">
        <f>ROUND((SUM(BI108:BI1152)),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58</v>
      </c>
      <c r="E41" s="162"/>
      <c r="F41" s="162"/>
      <c r="G41" s="163" t="s">
        <v>59</v>
      </c>
      <c r="H41" s="164" t="s">
        <v>60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Vestavba sociálních zařízení interna 1 a 2 Karviná</v>
      </c>
      <c r="F50" s="33"/>
      <c r="G50" s="33"/>
      <c r="H50" s="33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113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71" t="s">
        <v>114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115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D.1.1 - Architektonicko-stavební řešení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Vydmuchov 399/5, Karviná</v>
      </c>
      <c r="G56" s="42"/>
      <c r="H56" s="42"/>
      <c r="I56" s="33" t="s">
        <v>24</v>
      </c>
      <c r="J56" s="74" t="str">
        <f>IF(J14="","",J14)</f>
        <v>28. 3. 2023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Nemocnice Karviná - Ráj, příspěvková organizace</v>
      </c>
      <c r="G58" s="42"/>
      <c r="H58" s="42"/>
      <c r="I58" s="33" t="s">
        <v>38</v>
      </c>
      <c r="J58" s="38" t="str">
        <f>E23</f>
        <v>HAMROZI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33" t="s">
        <v>43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118</v>
      </c>
      <c r="D61" s="173"/>
      <c r="E61" s="173"/>
      <c r="F61" s="173"/>
      <c r="G61" s="173"/>
      <c r="H61" s="173"/>
      <c r="I61" s="173"/>
      <c r="J61" s="174" t="s">
        <v>119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80</v>
      </c>
      <c r="D63" s="42"/>
      <c r="E63" s="42"/>
      <c r="F63" s="42"/>
      <c r="G63" s="42"/>
      <c r="H63" s="42"/>
      <c r="I63" s="42"/>
      <c r="J63" s="104">
        <f>J108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120</v>
      </c>
    </row>
    <row r="64" s="9" customFormat="1" ht="24.96" customHeight="1">
      <c r="A64" s="9"/>
      <c r="B64" s="176"/>
      <c r="C64" s="177"/>
      <c r="D64" s="178" t="s">
        <v>121</v>
      </c>
      <c r="E64" s="179"/>
      <c r="F64" s="179"/>
      <c r="G64" s="179"/>
      <c r="H64" s="179"/>
      <c r="I64" s="179"/>
      <c r="J64" s="180">
        <f>J109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122</v>
      </c>
      <c r="E65" s="184"/>
      <c r="F65" s="184"/>
      <c r="G65" s="184"/>
      <c r="H65" s="184"/>
      <c r="I65" s="184"/>
      <c r="J65" s="185">
        <f>J110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123</v>
      </c>
      <c r="E66" s="184"/>
      <c r="F66" s="184"/>
      <c r="G66" s="184"/>
      <c r="H66" s="184"/>
      <c r="I66" s="184"/>
      <c r="J66" s="185">
        <f>J165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124</v>
      </c>
      <c r="E67" s="184"/>
      <c r="F67" s="184"/>
      <c r="G67" s="184"/>
      <c r="H67" s="184"/>
      <c r="I67" s="184"/>
      <c r="J67" s="185">
        <f>J332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125</v>
      </c>
      <c r="E68" s="184"/>
      <c r="F68" s="184"/>
      <c r="G68" s="184"/>
      <c r="H68" s="184"/>
      <c r="I68" s="184"/>
      <c r="J68" s="185">
        <f>J454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126</v>
      </c>
      <c r="E69" s="184"/>
      <c r="F69" s="184"/>
      <c r="G69" s="184"/>
      <c r="H69" s="184"/>
      <c r="I69" s="184"/>
      <c r="J69" s="185">
        <f>J464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127</v>
      </c>
      <c r="E70" s="179"/>
      <c r="F70" s="179"/>
      <c r="G70" s="179"/>
      <c r="H70" s="179"/>
      <c r="I70" s="179"/>
      <c r="J70" s="180">
        <f>J467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7"/>
      <c r="D71" s="183" t="s">
        <v>128</v>
      </c>
      <c r="E71" s="184"/>
      <c r="F71" s="184"/>
      <c r="G71" s="184"/>
      <c r="H71" s="184"/>
      <c r="I71" s="184"/>
      <c r="J71" s="185">
        <f>J468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129</v>
      </c>
      <c r="E72" s="184"/>
      <c r="F72" s="184"/>
      <c r="G72" s="184"/>
      <c r="H72" s="184"/>
      <c r="I72" s="184"/>
      <c r="J72" s="185">
        <f>J484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130</v>
      </c>
      <c r="E73" s="184"/>
      <c r="F73" s="184"/>
      <c r="G73" s="184"/>
      <c r="H73" s="184"/>
      <c r="I73" s="184"/>
      <c r="J73" s="185">
        <f>J500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131</v>
      </c>
      <c r="E74" s="184"/>
      <c r="F74" s="184"/>
      <c r="G74" s="184"/>
      <c r="H74" s="184"/>
      <c r="I74" s="184"/>
      <c r="J74" s="185">
        <f>J560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132</v>
      </c>
      <c r="E75" s="184"/>
      <c r="F75" s="184"/>
      <c r="G75" s="184"/>
      <c r="H75" s="184"/>
      <c r="I75" s="184"/>
      <c r="J75" s="185">
        <f>J569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133</v>
      </c>
      <c r="E76" s="184"/>
      <c r="F76" s="184"/>
      <c r="G76" s="184"/>
      <c r="H76" s="184"/>
      <c r="I76" s="184"/>
      <c r="J76" s="185">
        <f>J577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7"/>
      <c r="D77" s="183" t="s">
        <v>134</v>
      </c>
      <c r="E77" s="184"/>
      <c r="F77" s="184"/>
      <c r="G77" s="184"/>
      <c r="H77" s="184"/>
      <c r="I77" s="184"/>
      <c r="J77" s="185">
        <f>J671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7"/>
      <c r="D78" s="183" t="s">
        <v>135</v>
      </c>
      <c r="E78" s="184"/>
      <c r="F78" s="184"/>
      <c r="G78" s="184"/>
      <c r="H78" s="184"/>
      <c r="I78" s="184"/>
      <c r="J78" s="185">
        <f>J684</f>
        <v>0</v>
      </c>
      <c r="K78" s="127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7"/>
      <c r="D79" s="183" t="s">
        <v>136</v>
      </c>
      <c r="E79" s="184"/>
      <c r="F79" s="184"/>
      <c r="G79" s="184"/>
      <c r="H79" s="184"/>
      <c r="I79" s="184"/>
      <c r="J79" s="185">
        <f>J866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2"/>
      <c r="C80" s="127"/>
      <c r="D80" s="183" t="s">
        <v>137</v>
      </c>
      <c r="E80" s="184"/>
      <c r="F80" s="184"/>
      <c r="G80" s="184"/>
      <c r="H80" s="184"/>
      <c r="I80" s="184"/>
      <c r="J80" s="185">
        <f>J908</f>
        <v>0</v>
      </c>
      <c r="K80" s="127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2"/>
      <c r="C81" s="127"/>
      <c r="D81" s="183" t="s">
        <v>138</v>
      </c>
      <c r="E81" s="184"/>
      <c r="F81" s="184"/>
      <c r="G81" s="184"/>
      <c r="H81" s="184"/>
      <c r="I81" s="184"/>
      <c r="J81" s="185">
        <f>J939</f>
        <v>0</v>
      </c>
      <c r="K81" s="127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2"/>
      <c r="C82" s="127"/>
      <c r="D82" s="183" t="s">
        <v>139</v>
      </c>
      <c r="E82" s="184"/>
      <c r="F82" s="184"/>
      <c r="G82" s="184"/>
      <c r="H82" s="184"/>
      <c r="I82" s="184"/>
      <c r="J82" s="185">
        <f>J1026</f>
        <v>0</v>
      </c>
      <c r="K82" s="127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2"/>
      <c r="C83" s="127"/>
      <c r="D83" s="183" t="s">
        <v>140</v>
      </c>
      <c r="E83" s="184"/>
      <c r="F83" s="184"/>
      <c r="G83" s="184"/>
      <c r="H83" s="184"/>
      <c r="I83" s="184"/>
      <c r="J83" s="185">
        <f>J1063</f>
        <v>0</v>
      </c>
      <c r="K83" s="127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2"/>
      <c r="C84" s="127"/>
      <c r="D84" s="183" t="s">
        <v>141</v>
      </c>
      <c r="E84" s="184"/>
      <c r="F84" s="184"/>
      <c r="G84" s="184"/>
      <c r="H84" s="184"/>
      <c r="I84" s="184"/>
      <c r="J84" s="185">
        <f>J1096</f>
        <v>0</v>
      </c>
      <c r="K84" s="127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2"/>
      <c r="C85" s="127"/>
      <c r="D85" s="183" t="s">
        <v>142</v>
      </c>
      <c r="E85" s="184"/>
      <c r="F85" s="184"/>
      <c r="G85" s="184"/>
      <c r="H85" s="184"/>
      <c r="I85" s="184"/>
      <c r="J85" s="185">
        <f>J1140</f>
        <v>0</v>
      </c>
      <c r="K85" s="127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9" customFormat="1" ht="24.96" customHeight="1">
      <c r="A86" s="9"/>
      <c r="B86" s="176"/>
      <c r="C86" s="177"/>
      <c r="D86" s="178" t="s">
        <v>143</v>
      </c>
      <c r="E86" s="179"/>
      <c r="F86" s="179"/>
      <c r="G86" s="179"/>
      <c r="H86" s="179"/>
      <c r="I86" s="179"/>
      <c r="J86" s="180">
        <f>J1148</f>
        <v>0</v>
      </c>
      <c r="K86" s="177"/>
      <c r="L86" s="181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</row>
    <row r="87" s="2" customFormat="1" ht="21.84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61"/>
      <c r="C88" s="62"/>
      <c r="D88" s="62"/>
      <c r="E88" s="62"/>
      <c r="F88" s="62"/>
      <c r="G88" s="62"/>
      <c r="H88" s="62"/>
      <c r="I88" s="62"/>
      <c r="J88" s="62"/>
      <c r="K88" s="6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92" s="2" customFormat="1" ht="6.96" customHeight="1">
      <c r="A92" s="40"/>
      <c r="B92" s="63"/>
      <c r="C92" s="64"/>
      <c r="D92" s="64"/>
      <c r="E92" s="64"/>
      <c r="F92" s="64"/>
      <c r="G92" s="64"/>
      <c r="H92" s="64"/>
      <c r="I92" s="64"/>
      <c r="J92" s="64"/>
      <c r="K92" s="64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4.96" customHeight="1">
      <c r="A93" s="40"/>
      <c r="B93" s="41"/>
      <c r="C93" s="24" t="s">
        <v>144</v>
      </c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3" t="s">
        <v>16</v>
      </c>
      <c r="D95" s="42"/>
      <c r="E95" s="42"/>
      <c r="F95" s="42"/>
      <c r="G95" s="42"/>
      <c r="H95" s="42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6.5" customHeight="1">
      <c r="A96" s="40"/>
      <c r="B96" s="41"/>
      <c r="C96" s="42"/>
      <c r="D96" s="42"/>
      <c r="E96" s="171" t="str">
        <f>E7</f>
        <v>Vestavba sociálních zařízení interna 1 a 2 Karviná</v>
      </c>
      <c r="F96" s="33"/>
      <c r="G96" s="33"/>
      <c r="H96" s="33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" customFormat="1" ht="12" customHeight="1">
      <c r="B97" s="22"/>
      <c r="C97" s="33" t="s">
        <v>113</v>
      </c>
      <c r="D97" s="23"/>
      <c r="E97" s="23"/>
      <c r="F97" s="23"/>
      <c r="G97" s="23"/>
      <c r="H97" s="23"/>
      <c r="I97" s="23"/>
      <c r="J97" s="23"/>
      <c r="K97" s="23"/>
      <c r="L97" s="21"/>
    </row>
    <row r="98" s="2" customFormat="1" ht="16.5" customHeight="1">
      <c r="A98" s="40"/>
      <c r="B98" s="41"/>
      <c r="C98" s="42"/>
      <c r="D98" s="42"/>
      <c r="E98" s="171" t="s">
        <v>114</v>
      </c>
      <c r="F98" s="42"/>
      <c r="G98" s="42"/>
      <c r="H98" s="42"/>
      <c r="I98" s="42"/>
      <c r="J98" s="42"/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2" customHeight="1">
      <c r="A99" s="40"/>
      <c r="B99" s="41"/>
      <c r="C99" s="33" t="s">
        <v>115</v>
      </c>
      <c r="D99" s="42"/>
      <c r="E99" s="42"/>
      <c r="F99" s="42"/>
      <c r="G99" s="42"/>
      <c r="H99" s="42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6.5" customHeight="1">
      <c r="A100" s="40"/>
      <c r="B100" s="41"/>
      <c r="C100" s="42"/>
      <c r="D100" s="42"/>
      <c r="E100" s="71" t="str">
        <f>E11</f>
        <v>D.1.1 - Architektonicko-stavební řešení</v>
      </c>
      <c r="F100" s="42"/>
      <c r="G100" s="42"/>
      <c r="H100" s="42"/>
      <c r="I100" s="42"/>
      <c r="J100" s="42"/>
      <c r="K100" s="42"/>
      <c r="L100" s="14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6.96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14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2" customHeight="1">
      <c r="A102" s="40"/>
      <c r="B102" s="41"/>
      <c r="C102" s="33" t="s">
        <v>22</v>
      </c>
      <c r="D102" s="42"/>
      <c r="E102" s="42"/>
      <c r="F102" s="28" t="str">
        <f>F14</f>
        <v>Vydmuchov 399/5, Karviná</v>
      </c>
      <c r="G102" s="42"/>
      <c r="H102" s="42"/>
      <c r="I102" s="33" t="s">
        <v>24</v>
      </c>
      <c r="J102" s="74" t="str">
        <f>IF(J14="","",J14)</f>
        <v>28. 3. 2023</v>
      </c>
      <c r="K102" s="42"/>
      <c r="L102" s="14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14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5.15" customHeight="1">
      <c r="A104" s="40"/>
      <c r="B104" s="41"/>
      <c r="C104" s="33" t="s">
        <v>30</v>
      </c>
      <c r="D104" s="42"/>
      <c r="E104" s="42"/>
      <c r="F104" s="28" t="str">
        <f>E17</f>
        <v>Nemocnice Karviná - Ráj, příspěvková organizace</v>
      </c>
      <c r="G104" s="42"/>
      <c r="H104" s="42"/>
      <c r="I104" s="33" t="s">
        <v>38</v>
      </c>
      <c r="J104" s="38" t="str">
        <f>E23</f>
        <v>HAMROZI s.r.o.</v>
      </c>
      <c r="K104" s="42"/>
      <c r="L104" s="14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5.15" customHeight="1">
      <c r="A105" s="40"/>
      <c r="B105" s="41"/>
      <c r="C105" s="33" t="s">
        <v>36</v>
      </c>
      <c r="D105" s="42"/>
      <c r="E105" s="42"/>
      <c r="F105" s="28" t="str">
        <f>IF(E20="","",E20)</f>
        <v>Vyplň údaj</v>
      </c>
      <c r="G105" s="42"/>
      <c r="H105" s="42"/>
      <c r="I105" s="33" t="s">
        <v>43</v>
      </c>
      <c r="J105" s="38" t="str">
        <f>E26</f>
        <v xml:space="preserve"> </v>
      </c>
      <c r="K105" s="42"/>
      <c r="L105" s="14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10.32" customHeight="1">
      <c r="A106" s="40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146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11" customFormat="1" ht="29.28" customHeight="1">
      <c r="A107" s="187"/>
      <c r="B107" s="188"/>
      <c r="C107" s="189" t="s">
        <v>145</v>
      </c>
      <c r="D107" s="190" t="s">
        <v>67</v>
      </c>
      <c r="E107" s="190" t="s">
        <v>63</v>
      </c>
      <c r="F107" s="190" t="s">
        <v>64</v>
      </c>
      <c r="G107" s="190" t="s">
        <v>146</v>
      </c>
      <c r="H107" s="190" t="s">
        <v>147</v>
      </c>
      <c r="I107" s="190" t="s">
        <v>148</v>
      </c>
      <c r="J107" s="190" t="s">
        <v>119</v>
      </c>
      <c r="K107" s="191" t="s">
        <v>149</v>
      </c>
      <c r="L107" s="192"/>
      <c r="M107" s="94" t="s">
        <v>44</v>
      </c>
      <c r="N107" s="95" t="s">
        <v>52</v>
      </c>
      <c r="O107" s="95" t="s">
        <v>150</v>
      </c>
      <c r="P107" s="95" t="s">
        <v>151</v>
      </c>
      <c r="Q107" s="95" t="s">
        <v>152</v>
      </c>
      <c r="R107" s="95" t="s">
        <v>153</v>
      </c>
      <c r="S107" s="95" t="s">
        <v>154</v>
      </c>
      <c r="T107" s="96" t="s">
        <v>155</v>
      </c>
      <c r="U107" s="187"/>
      <c r="V107" s="187"/>
      <c r="W107" s="187"/>
      <c r="X107" s="187"/>
      <c r="Y107" s="187"/>
      <c r="Z107" s="187"/>
      <c r="AA107" s="187"/>
      <c r="AB107" s="187"/>
      <c r="AC107" s="187"/>
      <c r="AD107" s="187"/>
      <c r="AE107" s="187"/>
    </row>
    <row r="108" s="2" customFormat="1" ht="22.8" customHeight="1">
      <c r="A108" s="40"/>
      <c r="B108" s="41"/>
      <c r="C108" s="101" t="s">
        <v>156</v>
      </c>
      <c r="D108" s="42"/>
      <c r="E108" s="42"/>
      <c r="F108" s="42"/>
      <c r="G108" s="42"/>
      <c r="H108" s="42"/>
      <c r="I108" s="42"/>
      <c r="J108" s="193">
        <f>BK108</f>
        <v>0</v>
      </c>
      <c r="K108" s="42"/>
      <c r="L108" s="46"/>
      <c r="M108" s="97"/>
      <c r="N108" s="194"/>
      <c r="O108" s="98"/>
      <c r="P108" s="195">
        <f>P109+P467+P1148</f>
        <v>0</v>
      </c>
      <c r="Q108" s="98"/>
      <c r="R108" s="195">
        <f>R109+R467+R1148</f>
        <v>107.76433844</v>
      </c>
      <c r="S108" s="98"/>
      <c r="T108" s="196">
        <f>T109+T467+T1148</f>
        <v>103.25555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81</v>
      </c>
      <c r="AU108" s="18" t="s">
        <v>120</v>
      </c>
      <c r="BK108" s="197">
        <f>BK109+BK467+BK1148</f>
        <v>0</v>
      </c>
    </row>
    <row r="109" s="12" customFormat="1" ht="25.92" customHeight="1">
      <c r="A109" s="12"/>
      <c r="B109" s="198"/>
      <c r="C109" s="199"/>
      <c r="D109" s="200" t="s">
        <v>81</v>
      </c>
      <c r="E109" s="201" t="s">
        <v>157</v>
      </c>
      <c r="F109" s="201" t="s">
        <v>158</v>
      </c>
      <c r="G109" s="199"/>
      <c r="H109" s="199"/>
      <c r="I109" s="202"/>
      <c r="J109" s="203">
        <f>BK109</f>
        <v>0</v>
      </c>
      <c r="K109" s="199"/>
      <c r="L109" s="204"/>
      <c r="M109" s="205"/>
      <c r="N109" s="206"/>
      <c r="O109" s="206"/>
      <c r="P109" s="207">
        <f>P110+P165+P332+P454+P464</f>
        <v>0</v>
      </c>
      <c r="Q109" s="206"/>
      <c r="R109" s="207">
        <f>R110+R165+R332+R454+R464</f>
        <v>89.088410940000003</v>
      </c>
      <c r="S109" s="206"/>
      <c r="T109" s="208">
        <f>T110+T165+T332+T454+T464</f>
        <v>73.333245000000005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89</v>
      </c>
      <c r="AT109" s="210" t="s">
        <v>81</v>
      </c>
      <c r="AU109" s="210" t="s">
        <v>82</v>
      </c>
      <c r="AY109" s="209" t="s">
        <v>159</v>
      </c>
      <c r="BK109" s="211">
        <f>BK110+BK165+BK332+BK454+BK464</f>
        <v>0</v>
      </c>
    </row>
    <row r="110" s="12" customFormat="1" ht="22.8" customHeight="1">
      <c r="A110" s="12"/>
      <c r="B110" s="198"/>
      <c r="C110" s="199"/>
      <c r="D110" s="200" t="s">
        <v>81</v>
      </c>
      <c r="E110" s="212" t="s">
        <v>160</v>
      </c>
      <c r="F110" s="212" t="s">
        <v>161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SUM(P111:P164)</f>
        <v>0</v>
      </c>
      <c r="Q110" s="206"/>
      <c r="R110" s="207">
        <f>SUM(R111:R164)</f>
        <v>15.103739379999999</v>
      </c>
      <c r="S110" s="206"/>
      <c r="T110" s="208">
        <f>SUM(T111:T164)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89</v>
      </c>
      <c r="AT110" s="210" t="s">
        <v>81</v>
      </c>
      <c r="AU110" s="210" t="s">
        <v>89</v>
      </c>
      <c r="AY110" s="209" t="s">
        <v>159</v>
      </c>
      <c r="BK110" s="211">
        <f>SUM(BK111:BK164)</f>
        <v>0</v>
      </c>
    </row>
    <row r="111" s="2" customFormat="1" ht="21.75" customHeight="1">
      <c r="A111" s="40"/>
      <c r="B111" s="41"/>
      <c r="C111" s="214" t="s">
        <v>89</v>
      </c>
      <c r="D111" s="214" t="s">
        <v>162</v>
      </c>
      <c r="E111" s="215" t="s">
        <v>163</v>
      </c>
      <c r="F111" s="216" t="s">
        <v>164</v>
      </c>
      <c r="G111" s="217" t="s">
        <v>165</v>
      </c>
      <c r="H111" s="218">
        <v>2</v>
      </c>
      <c r="I111" s="219"/>
      <c r="J111" s="220">
        <f>ROUND(I111*H111,2)</f>
        <v>0</v>
      </c>
      <c r="K111" s="216" t="s">
        <v>166</v>
      </c>
      <c r="L111" s="46"/>
      <c r="M111" s="221" t="s">
        <v>44</v>
      </c>
      <c r="N111" s="222" t="s">
        <v>53</v>
      </c>
      <c r="O111" s="86"/>
      <c r="P111" s="223">
        <f>O111*H111</f>
        <v>0</v>
      </c>
      <c r="Q111" s="223">
        <v>0.02588</v>
      </c>
      <c r="R111" s="223">
        <f>Q111*H111</f>
        <v>0.05176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167</v>
      </c>
      <c r="AT111" s="225" t="s">
        <v>162</v>
      </c>
      <c r="AU111" s="225" t="s">
        <v>91</v>
      </c>
      <c r="AY111" s="18" t="s">
        <v>159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89</v>
      </c>
      <c r="BK111" s="226">
        <f>ROUND(I111*H111,2)</f>
        <v>0</v>
      </c>
      <c r="BL111" s="18" t="s">
        <v>167</v>
      </c>
      <c r="BM111" s="225" t="s">
        <v>168</v>
      </c>
    </row>
    <row r="112" s="2" customFormat="1">
      <c r="A112" s="40"/>
      <c r="B112" s="41"/>
      <c r="C112" s="42"/>
      <c r="D112" s="227" t="s">
        <v>169</v>
      </c>
      <c r="E112" s="42"/>
      <c r="F112" s="228" t="s">
        <v>170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169</v>
      </c>
      <c r="AU112" s="18" t="s">
        <v>91</v>
      </c>
    </row>
    <row r="113" s="13" customFormat="1">
      <c r="A113" s="13"/>
      <c r="B113" s="232"/>
      <c r="C113" s="233"/>
      <c r="D113" s="234" t="s">
        <v>171</v>
      </c>
      <c r="E113" s="235" t="s">
        <v>44</v>
      </c>
      <c r="F113" s="236" t="s">
        <v>172</v>
      </c>
      <c r="G113" s="233"/>
      <c r="H113" s="235" t="s">
        <v>44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171</v>
      </c>
      <c r="AU113" s="242" t="s">
        <v>91</v>
      </c>
      <c r="AV113" s="13" t="s">
        <v>89</v>
      </c>
      <c r="AW113" s="13" t="s">
        <v>42</v>
      </c>
      <c r="AX113" s="13" t="s">
        <v>82</v>
      </c>
      <c r="AY113" s="242" t="s">
        <v>159</v>
      </c>
    </row>
    <row r="114" s="14" customFormat="1">
      <c r="A114" s="14"/>
      <c r="B114" s="243"/>
      <c r="C114" s="244"/>
      <c r="D114" s="234" t="s">
        <v>171</v>
      </c>
      <c r="E114" s="245" t="s">
        <v>44</v>
      </c>
      <c r="F114" s="246" t="s">
        <v>91</v>
      </c>
      <c r="G114" s="244"/>
      <c r="H114" s="247">
        <v>2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171</v>
      </c>
      <c r="AU114" s="253" t="s">
        <v>91</v>
      </c>
      <c r="AV114" s="14" t="s">
        <v>91</v>
      </c>
      <c r="AW114" s="14" t="s">
        <v>42</v>
      </c>
      <c r="AX114" s="14" t="s">
        <v>89</v>
      </c>
      <c r="AY114" s="253" t="s">
        <v>159</v>
      </c>
    </row>
    <row r="115" s="2" customFormat="1" ht="16.5" customHeight="1">
      <c r="A115" s="40"/>
      <c r="B115" s="41"/>
      <c r="C115" s="254" t="s">
        <v>91</v>
      </c>
      <c r="D115" s="254" t="s">
        <v>173</v>
      </c>
      <c r="E115" s="255" t="s">
        <v>174</v>
      </c>
      <c r="F115" s="256" t="s">
        <v>175</v>
      </c>
      <c r="G115" s="257" t="s">
        <v>165</v>
      </c>
      <c r="H115" s="258">
        <v>2</v>
      </c>
      <c r="I115" s="259"/>
      <c r="J115" s="260">
        <f>ROUND(I115*H115,2)</f>
        <v>0</v>
      </c>
      <c r="K115" s="256" t="s">
        <v>166</v>
      </c>
      <c r="L115" s="261"/>
      <c r="M115" s="262" t="s">
        <v>44</v>
      </c>
      <c r="N115" s="263" t="s">
        <v>53</v>
      </c>
      <c r="O115" s="86"/>
      <c r="P115" s="223">
        <f>O115*H115</f>
        <v>0</v>
      </c>
      <c r="Q115" s="223">
        <v>0.017000000000000001</v>
      </c>
      <c r="R115" s="223">
        <f>Q115*H115</f>
        <v>0.034000000000000002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176</v>
      </c>
      <c r="AT115" s="225" t="s">
        <v>173</v>
      </c>
      <c r="AU115" s="225" t="s">
        <v>91</v>
      </c>
      <c r="AY115" s="18" t="s">
        <v>159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89</v>
      </c>
      <c r="BK115" s="226">
        <f>ROUND(I115*H115,2)</f>
        <v>0</v>
      </c>
      <c r="BL115" s="18" t="s">
        <v>167</v>
      </c>
      <c r="BM115" s="225" t="s">
        <v>177</v>
      </c>
    </row>
    <row r="116" s="13" customFormat="1">
      <c r="A116" s="13"/>
      <c r="B116" s="232"/>
      <c r="C116" s="233"/>
      <c r="D116" s="234" t="s">
        <v>171</v>
      </c>
      <c r="E116" s="235" t="s">
        <v>44</v>
      </c>
      <c r="F116" s="236" t="s">
        <v>172</v>
      </c>
      <c r="G116" s="233"/>
      <c r="H116" s="235" t="s">
        <v>44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171</v>
      </c>
      <c r="AU116" s="242" t="s">
        <v>91</v>
      </c>
      <c r="AV116" s="13" t="s">
        <v>89</v>
      </c>
      <c r="AW116" s="13" t="s">
        <v>42</v>
      </c>
      <c r="AX116" s="13" t="s">
        <v>82</v>
      </c>
      <c r="AY116" s="242" t="s">
        <v>159</v>
      </c>
    </row>
    <row r="117" s="14" customFormat="1">
      <c r="A117" s="14"/>
      <c r="B117" s="243"/>
      <c r="C117" s="244"/>
      <c r="D117" s="234" t="s">
        <v>171</v>
      </c>
      <c r="E117" s="245" t="s">
        <v>44</v>
      </c>
      <c r="F117" s="246" t="s">
        <v>91</v>
      </c>
      <c r="G117" s="244"/>
      <c r="H117" s="247">
        <v>2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171</v>
      </c>
      <c r="AU117" s="253" t="s">
        <v>91</v>
      </c>
      <c r="AV117" s="14" t="s">
        <v>91</v>
      </c>
      <c r="AW117" s="14" t="s">
        <v>42</v>
      </c>
      <c r="AX117" s="14" t="s">
        <v>89</v>
      </c>
      <c r="AY117" s="253" t="s">
        <v>159</v>
      </c>
    </row>
    <row r="118" s="2" customFormat="1" ht="24.15" customHeight="1">
      <c r="A118" s="40"/>
      <c r="B118" s="41"/>
      <c r="C118" s="214" t="s">
        <v>160</v>
      </c>
      <c r="D118" s="214" t="s">
        <v>162</v>
      </c>
      <c r="E118" s="215" t="s">
        <v>178</v>
      </c>
      <c r="F118" s="216" t="s">
        <v>179</v>
      </c>
      <c r="G118" s="217" t="s">
        <v>165</v>
      </c>
      <c r="H118" s="218">
        <v>8</v>
      </c>
      <c r="I118" s="219"/>
      <c r="J118" s="220">
        <f>ROUND(I118*H118,2)</f>
        <v>0</v>
      </c>
      <c r="K118" s="216" t="s">
        <v>166</v>
      </c>
      <c r="L118" s="46"/>
      <c r="M118" s="221" t="s">
        <v>44</v>
      </c>
      <c r="N118" s="222" t="s">
        <v>53</v>
      </c>
      <c r="O118" s="86"/>
      <c r="P118" s="223">
        <f>O118*H118</f>
        <v>0</v>
      </c>
      <c r="Q118" s="223">
        <v>0.02588</v>
      </c>
      <c r="R118" s="223">
        <f>Q118*H118</f>
        <v>0.20704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167</v>
      </c>
      <c r="AT118" s="225" t="s">
        <v>162</v>
      </c>
      <c r="AU118" s="225" t="s">
        <v>91</v>
      </c>
      <c r="AY118" s="18" t="s">
        <v>159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89</v>
      </c>
      <c r="BK118" s="226">
        <f>ROUND(I118*H118,2)</f>
        <v>0</v>
      </c>
      <c r="BL118" s="18" t="s">
        <v>167</v>
      </c>
      <c r="BM118" s="225" t="s">
        <v>180</v>
      </c>
    </row>
    <row r="119" s="2" customFormat="1">
      <c r="A119" s="40"/>
      <c r="B119" s="41"/>
      <c r="C119" s="42"/>
      <c r="D119" s="227" t="s">
        <v>169</v>
      </c>
      <c r="E119" s="42"/>
      <c r="F119" s="228" t="s">
        <v>181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169</v>
      </c>
      <c r="AU119" s="18" t="s">
        <v>91</v>
      </c>
    </row>
    <row r="120" s="13" customFormat="1">
      <c r="A120" s="13"/>
      <c r="B120" s="232"/>
      <c r="C120" s="233"/>
      <c r="D120" s="234" t="s">
        <v>171</v>
      </c>
      <c r="E120" s="235" t="s">
        <v>44</v>
      </c>
      <c r="F120" s="236" t="s">
        <v>172</v>
      </c>
      <c r="G120" s="233"/>
      <c r="H120" s="235" t="s">
        <v>44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171</v>
      </c>
      <c r="AU120" s="242" t="s">
        <v>91</v>
      </c>
      <c r="AV120" s="13" t="s">
        <v>89</v>
      </c>
      <c r="AW120" s="13" t="s">
        <v>42</v>
      </c>
      <c r="AX120" s="13" t="s">
        <v>82</v>
      </c>
      <c r="AY120" s="242" t="s">
        <v>159</v>
      </c>
    </row>
    <row r="121" s="14" customFormat="1">
      <c r="A121" s="14"/>
      <c r="B121" s="243"/>
      <c r="C121" s="244"/>
      <c r="D121" s="234" t="s">
        <v>171</v>
      </c>
      <c r="E121" s="245" t="s">
        <v>44</v>
      </c>
      <c r="F121" s="246" t="s">
        <v>182</v>
      </c>
      <c r="G121" s="244"/>
      <c r="H121" s="247">
        <v>8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171</v>
      </c>
      <c r="AU121" s="253" t="s">
        <v>91</v>
      </c>
      <c r="AV121" s="14" t="s">
        <v>91</v>
      </c>
      <c r="AW121" s="14" t="s">
        <v>42</v>
      </c>
      <c r="AX121" s="14" t="s">
        <v>89</v>
      </c>
      <c r="AY121" s="253" t="s">
        <v>159</v>
      </c>
    </row>
    <row r="122" s="2" customFormat="1" ht="16.5" customHeight="1">
      <c r="A122" s="40"/>
      <c r="B122" s="41"/>
      <c r="C122" s="254" t="s">
        <v>167</v>
      </c>
      <c r="D122" s="254" t="s">
        <v>173</v>
      </c>
      <c r="E122" s="255" t="s">
        <v>183</v>
      </c>
      <c r="F122" s="256" t="s">
        <v>184</v>
      </c>
      <c r="G122" s="257" t="s">
        <v>165</v>
      </c>
      <c r="H122" s="258">
        <v>5</v>
      </c>
      <c r="I122" s="259"/>
      <c r="J122" s="260">
        <f>ROUND(I122*H122,2)</f>
        <v>0</v>
      </c>
      <c r="K122" s="256" t="s">
        <v>166</v>
      </c>
      <c r="L122" s="261"/>
      <c r="M122" s="262" t="s">
        <v>44</v>
      </c>
      <c r="N122" s="263" t="s">
        <v>53</v>
      </c>
      <c r="O122" s="86"/>
      <c r="P122" s="223">
        <f>O122*H122</f>
        <v>0</v>
      </c>
      <c r="Q122" s="223">
        <v>0.025000000000000001</v>
      </c>
      <c r="R122" s="223">
        <f>Q122*H122</f>
        <v>0.125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176</v>
      </c>
      <c r="AT122" s="225" t="s">
        <v>173</v>
      </c>
      <c r="AU122" s="225" t="s">
        <v>91</v>
      </c>
      <c r="AY122" s="18" t="s">
        <v>159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89</v>
      </c>
      <c r="BK122" s="226">
        <f>ROUND(I122*H122,2)</f>
        <v>0</v>
      </c>
      <c r="BL122" s="18" t="s">
        <v>167</v>
      </c>
      <c r="BM122" s="225" t="s">
        <v>185</v>
      </c>
    </row>
    <row r="123" s="13" customFormat="1">
      <c r="A123" s="13"/>
      <c r="B123" s="232"/>
      <c r="C123" s="233"/>
      <c r="D123" s="234" t="s">
        <v>171</v>
      </c>
      <c r="E123" s="235" t="s">
        <v>44</v>
      </c>
      <c r="F123" s="236" t="s">
        <v>172</v>
      </c>
      <c r="G123" s="233"/>
      <c r="H123" s="235" t="s">
        <v>44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171</v>
      </c>
      <c r="AU123" s="242" t="s">
        <v>91</v>
      </c>
      <c r="AV123" s="13" t="s">
        <v>89</v>
      </c>
      <c r="AW123" s="13" t="s">
        <v>42</v>
      </c>
      <c r="AX123" s="13" t="s">
        <v>82</v>
      </c>
      <c r="AY123" s="242" t="s">
        <v>159</v>
      </c>
    </row>
    <row r="124" s="14" customFormat="1">
      <c r="A124" s="14"/>
      <c r="B124" s="243"/>
      <c r="C124" s="244"/>
      <c r="D124" s="234" t="s">
        <v>171</v>
      </c>
      <c r="E124" s="245" t="s">
        <v>44</v>
      </c>
      <c r="F124" s="246" t="s">
        <v>186</v>
      </c>
      <c r="G124" s="244"/>
      <c r="H124" s="247">
        <v>5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171</v>
      </c>
      <c r="AU124" s="253" t="s">
        <v>91</v>
      </c>
      <c r="AV124" s="14" t="s">
        <v>91</v>
      </c>
      <c r="AW124" s="14" t="s">
        <v>42</v>
      </c>
      <c r="AX124" s="14" t="s">
        <v>89</v>
      </c>
      <c r="AY124" s="253" t="s">
        <v>159</v>
      </c>
    </row>
    <row r="125" s="2" customFormat="1" ht="16.5" customHeight="1">
      <c r="A125" s="40"/>
      <c r="B125" s="41"/>
      <c r="C125" s="254" t="s">
        <v>186</v>
      </c>
      <c r="D125" s="254" t="s">
        <v>173</v>
      </c>
      <c r="E125" s="255" t="s">
        <v>187</v>
      </c>
      <c r="F125" s="256" t="s">
        <v>188</v>
      </c>
      <c r="G125" s="257" t="s">
        <v>165</v>
      </c>
      <c r="H125" s="258">
        <v>2</v>
      </c>
      <c r="I125" s="259"/>
      <c r="J125" s="260">
        <f>ROUND(I125*H125,2)</f>
        <v>0</v>
      </c>
      <c r="K125" s="256" t="s">
        <v>166</v>
      </c>
      <c r="L125" s="261"/>
      <c r="M125" s="262" t="s">
        <v>44</v>
      </c>
      <c r="N125" s="263" t="s">
        <v>53</v>
      </c>
      <c r="O125" s="86"/>
      <c r="P125" s="223">
        <f>O125*H125</f>
        <v>0</v>
      </c>
      <c r="Q125" s="223">
        <v>0.029999999999999999</v>
      </c>
      <c r="R125" s="223">
        <f>Q125*H125</f>
        <v>0.059999999999999998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176</v>
      </c>
      <c r="AT125" s="225" t="s">
        <v>173</v>
      </c>
      <c r="AU125" s="225" t="s">
        <v>91</v>
      </c>
      <c r="AY125" s="18" t="s">
        <v>159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89</v>
      </c>
      <c r="BK125" s="226">
        <f>ROUND(I125*H125,2)</f>
        <v>0</v>
      </c>
      <c r="BL125" s="18" t="s">
        <v>167</v>
      </c>
      <c r="BM125" s="225" t="s">
        <v>189</v>
      </c>
    </row>
    <row r="126" s="13" customFormat="1">
      <c r="A126" s="13"/>
      <c r="B126" s="232"/>
      <c r="C126" s="233"/>
      <c r="D126" s="234" t="s">
        <v>171</v>
      </c>
      <c r="E126" s="235" t="s">
        <v>44</v>
      </c>
      <c r="F126" s="236" t="s">
        <v>172</v>
      </c>
      <c r="G126" s="233"/>
      <c r="H126" s="235" t="s">
        <v>44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171</v>
      </c>
      <c r="AU126" s="242" t="s">
        <v>91</v>
      </c>
      <c r="AV126" s="13" t="s">
        <v>89</v>
      </c>
      <c r="AW126" s="13" t="s">
        <v>42</v>
      </c>
      <c r="AX126" s="13" t="s">
        <v>82</v>
      </c>
      <c r="AY126" s="242" t="s">
        <v>159</v>
      </c>
    </row>
    <row r="127" s="14" customFormat="1">
      <c r="A127" s="14"/>
      <c r="B127" s="243"/>
      <c r="C127" s="244"/>
      <c r="D127" s="234" t="s">
        <v>171</v>
      </c>
      <c r="E127" s="245" t="s">
        <v>44</v>
      </c>
      <c r="F127" s="246" t="s">
        <v>91</v>
      </c>
      <c r="G127" s="244"/>
      <c r="H127" s="247">
        <v>2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171</v>
      </c>
      <c r="AU127" s="253" t="s">
        <v>91</v>
      </c>
      <c r="AV127" s="14" t="s">
        <v>91</v>
      </c>
      <c r="AW127" s="14" t="s">
        <v>42</v>
      </c>
      <c r="AX127" s="14" t="s">
        <v>89</v>
      </c>
      <c r="AY127" s="253" t="s">
        <v>159</v>
      </c>
    </row>
    <row r="128" s="2" customFormat="1" ht="16.5" customHeight="1">
      <c r="A128" s="40"/>
      <c r="B128" s="41"/>
      <c r="C128" s="254" t="s">
        <v>190</v>
      </c>
      <c r="D128" s="254" t="s">
        <v>173</v>
      </c>
      <c r="E128" s="255" t="s">
        <v>191</v>
      </c>
      <c r="F128" s="256" t="s">
        <v>192</v>
      </c>
      <c r="G128" s="257" t="s">
        <v>165</v>
      </c>
      <c r="H128" s="258">
        <v>1</v>
      </c>
      <c r="I128" s="259"/>
      <c r="J128" s="260">
        <f>ROUND(I128*H128,2)</f>
        <v>0</v>
      </c>
      <c r="K128" s="256" t="s">
        <v>166</v>
      </c>
      <c r="L128" s="261"/>
      <c r="M128" s="262" t="s">
        <v>44</v>
      </c>
      <c r="N128" s="263" t="s">
        <v>53</v>
      </c>
      <c r="O128" s="86"/>
      <c r="P128" s="223">
        <f>O128*H128</f>
        <v>0</v>
      </c>
      <c r="Q128" s="223">
        <v>0.035000000000000003</v>
      </c>
      <c r="R128" s="223">
        <f>Q128*H128</f>
        <v>0.035000000000000003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176</v>
      </c>
      <c r="AT128" s="225" t="s">
        <v>173</v>
      </c>
      <c r="AU128" s="225" t="s">
        <v>91</v>
      </c>
      <c r="AY128" s="18" t="s">
        <v>159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89</v>
      </c>
      <c r="BK128" s="226">
        <f>ROUND(I128*H128,2)</f>
        <v>0</v>
      </c>
      <c r="BL128" s="18" t="s">
        <v>167</v>
      </c>
      <c r="BM128" s="225" t="s">
        <v>193</v>
      </c>
    </row>
    <row r="129" s="13" customFormat="1">
      <c r="A129" s="13"/>
      <c r="B129" s="232"/>
      <c r="C129" s="233"/>
      <c r="D129" s="234" t="s">
        <v>171</v>
      </c>
      <c r="E129" s="235" t="s">
        <v>44</v>
      </c>
      <c r="F129" s="236" t="s">
        <v>172</v>
      </c>
      <c r="G129" s="233"/>
      <c r="H129" s="235" t="s">
        <v>44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171</v>
      </c>
      <c r="AU129" s="242" t="s">
        <v>91</v>
      </c>
      <c r="AV129" s="13" t="s">
        <v>89</v>
      </c>
      <c r="AW129" s="13" t="s">
        <v>42</v>
      </c>
      <c r="AX129" s="13" t="s">
        <v>82</v>
      </c>
      <c r="AY129" s="242" t="s">
        <v>159</v>
      </c>
    </row>
    <row r="130" s="14" customFormat="1">
      <c r="A130" s="14"/>
      <c r="B130" s="243"/>
      <c r="C130" s="244"/>
      <c r="D130" s="234" t="s">
        <v>171</v>
      </c>
      <c r="E130" s="245" t="s">
        <v>44</v>
      </c>
      <c r="F130" s="246" t="s">
        <v>89</v>
      </c>
      <c r="G130" s="244"/>
      <c r="H130" s="247">
        <v>1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171</v>
      </c>
      <c r="AU130" s="253" t="s">
        <v>91</v>
      </c>
      <c r="AV130" s="14" t="s">
        <v>91</v>
      </c>
      <c r="AW130" s="14" t="s">
        <v>42</v>
      </c>
      <c r="AX130" s="14" t="s">
        <v>89</v>
      </c>
      <c r="AY130" s="253" t="s">
        <v>159</v>
      </c>
    </row>
    <row r="131" s="2" customFormat="1" ht="24.15" customHeight="1">
      <c r="A131" s="40"/>
      <c r="B131" s="41"/>
      <c r="C131" s="214" t="s">
        <v>194</v>
      </c>
      <c r="D131" s="214" t="s">
        <v>162</v>
      </c>
      <c r="E131" s="215" t="s">
        <v>195</v>
      </c>
      <c r="F131" s="216" t="s">
        <v>196</v>
      </c>
      <c r="G131" s="217" t="s">
        <v>165</v>
      </c>
      <c r="H131" s="218">
        <v>4</v>
      </c>
      <c r="I131" s="219"/>
      <c r="J131" s="220">
        <f>ROUND(I131*H131,2)</f>
        <v>0</v>
      </c>
      <c r="K131" s="216" t="s">
        <v>166</v>
      </c>
      <c r="L131" s="46"/>
      <c r="M131" s="221" t="s">
        <v>44</v>
      </c>
      <c r="N131" s="222" t="s">
        <v>53</v>
      </c>
      <c r="O131" s="86"/>
      <c r="P131" s="223">
        <f>O131*H131</f>
        <v>0</v>
      </c>
      <c r="Q131" s="223">
        <v>0.039629999999999999</v>
      </c>
      <c r="R131" s="223">
        <f>Q131*H131</f>
        <v>0.15851999999999999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167</v>
      </c>
      <c r="AT131" s="225" t="s">
        <v>162</v>
      </c>
      <c r="AU131" s="225" t="s">
        <v>91</v>
      </c>
      <c r="AY131" s="18" t="s">
        <v>159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89</v>
      </c>
      <c r="BK131" s="226">
        <f>ROUND(I131*H131,2)</f>
        <v>0</v>
      </c>
      <c r="BL131" s="18" t="s">
        <v>167</v>
      </c>
      <c r="BM131" s="225" t="s">
        <v>197</v>
      </c>
    </row>
    <row r="132" s="2" customFormat="1">
      <c r="A132" s="40"/>
      <c r="B132" s="41"/>
      <c r="C132" s="42"/>
      <c r="D132" s="227" t="s">
        <v>169</v>
      </c>
      <c r="E132" s="42"/>
      <c r="F132" s="228" t="s">
        <v>198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169</v>
      </c>
      <c r="AU132" s="18" t="s">
        <v>91</v>
      </c>
    </row>
    <row r="133" s="13" customFormat="1">
      <c r="A133" s="13"/>
      <c r="B133" s="232"/>
      <c r="C133" s="233"/>
      <c r="D133" s="234" t="s">
        <v>171</v>
      </c>
      <c r="E133" s="235" t="s">
        <v>44</v>
      </c>
      <c r="F133" s="236" t="s">
        <v>172</v>
      </c>
      <c r="G133" s="233"/>
      <c r="H133" s="235" t="s">
        <v>44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171</v>
      </c>
      <c r="AU133" s="242" t="s">
        <v>91</v>
      </c>
      <c r="AV133" s="13" t="s">
        <v>89</v>
      </c>
      <c r="AW133" s="13" t="s">
        <v>42</v>
      </c>
      <c r="AX133" s="13" t="s">
        <v>82</v>
      </c>
      <c r="AY133" s="242" t="s">
        <v>159</v>
      </c>
    </row>
    <row r="134" s="14" customFormat="1">
      <c r="A134" s="14"/>
      <c r="B134" s="243"/>
      <c r="C134" s="244"/>
      <c r="D134" s="234" t="s">
        <v>171</v>
      </c>
      <c r="E134" s="245" t="s">
        <v>44</v>
      </c>
      <c r="F134" s="246" t="s">
        <v>167</v>
      </c>
      <c r="G134" s="244"/>
      <c r="H134" s="247">
        <v>4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171</v>
      </c>
      <c r="AU134" s="253" t="s">
        <v>91</v>
      </c>
      <c r="AV134" s="14" t="s">
        <v>91</v>
      </c>
      <c r="AW134" s="14" t="s">
        <v>42</v>
      </c>
      <c r="AX134" s="14" t="s">
        <v>89</v>
      </c>
      <c r="AY134" s="253" t="s">
        <v>159</v>
      </c>
    </row>
    <row r="135" s="2" customFormat="1" ht="21.75" customHeight="1">
      <c r="A135" s="40"/>
      <c r="B135" s="41"/>
      <c r="C135" s="214" t="s">
        <v>176</v>
      </c>
      <c r="D135" s="214" t="s">
        <v>162</v>
      </c>
      <c r="E135" s="215" t="s">
        <v>199</v>
      </c>
      <c r="F135" s="216" t="s">
        <v>200</v>
      </c>
      <c r="G135" s="217" t="s">
        <v>165</v>
      </c>
      <c r="H135" s="218">
        <v>85</v>
      </c>
      <c r="I135" s="219"/>
      <c r="J135" s="220">
        <f>ROUND(I135*H135,2)</f>
        <v>0</v>
      </c>
      <c r="K135" s="216" t="s">
        <v>166</v>
      </c>
      <c r="L135" s="46"/>
      <c r="M135" s="221" t="s">
        <v>44</v>
      </c>
      <c r="N135" s="222" t="s">
        <v>53</v>
      </c>
      <c r="O135" s="86"/>
      <c r="P135" s="223">
        <f>O135*H135</f>
        <v>0</v>
      </c>
      <c r="Q135" s="223">
        <v>0.0056499999999999996</v>
      </c>
      <c r="R135" s="223">
        <f>Q135*H135</f>
        <v>0.48024999999999995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167</v>
      </c>
      <c r="AT135" s="225" t="s">
        <v>162</v>
      </c>
      <c r="AU135" s="225" t="s">
        <v>91</v>
      </c>
      <c r="AY135" s="18" t="s">
        <v>159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89</v>
      </c>
      <c r="BK135" s="226">
        <f>ROUND(I135*H135,2)</f>
        <v>0</v>
      </c>
      <c r="BL135" s="18" t="s">
        <v>167</v>
      </c>
      <c r="BM135" s="225" t="s">
        <v>201</v>
      </c>
    </row>
    <row r="136" s="2" customFormat="1">
      <c r="A136" s="40"/>
      <c r="B136" s="41"/>
      <c r="C136" s="42"/>
      <c r="D136" s="227" t="s">
        <v>169</v>
      </c>
      <c r="E136" s="42"/>
      <c r="F136" s="228" t="s">
        <v>202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169</v>
      </c>
      <c r="AU136" s="18" t="s">
        <v>91</v>
      </c>
    </row>
    <row r="137" s="13" customFormat="1">
      <c r="A137" s="13"/>
      <c r="B137" s="232"/>
      <c r="C137" s="233"/>
      <c r="D137" s="234" t="s">
        <v>171</v>
      </c>
      <c r="E137" s="235" t="s">
        <v>44</v>
      </c>
      <c r="F137" s="236" t="s">
        <v>172</v>
      </c>
      <c r="G137" s="233"/>
      <c r="H137" s="235" t="s">
        <v>44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171</v>
      </c>
      <c r="AU137" s="242" t="s">
        <v>91</v>
      </c>
      <c r="AV137" s="13" t="s">
        <v>89</v>
      </c>
      <c r="AW137" s="13" t="s">
        <v>42</v>
      </c>
      <c r="AX137" s="13" t="s">
        <v>82</v>
      </c>
      <c r="AY137" s="242" t="s">
        <v>159</v>
      </c>
    </row>
    <row r="138" s="14" customFormat="1">
      <c r="A138" s="14"/>
      <c r="B138" s="243"/>
      <c r="C138" s="244"/>
      <c r="D138" s="234" t="s">
        <v>171</v>
      </c>
      <c r="E138" s="245" t="s">
        <v>44</v>
      </c>
      <c r="F138" s="246" t="s">
        <v>203</v>
      </c>
      <c r="G138" s="244"/>
      <c r="H138" s="247">
        <v>85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171</v>
      </c>
      <c r="AU138" s="253" t="s">
        <v>91</v>
      </c>
      <c r="AV138" s="14" t="s">
        <v>91</v>
      </c>
      <c r="AW138" s="14" t="s">
        <v>42</v>
      </c>
      <c r="AX138" s="14" t="s">
        <v>89</v>
      </c>
      <c r="AY138" s="253" t="s">
        <v>159</v>
      </c>
    </row>
    <row r="139" s="2" customFormat="1" ht="24.15" customHeight="1">
      <c r="A139" s="40"/>
      <c r="B139" s="41"/>
      <c r="C139" s="214" t="s">
        <v>204</v>
      </c>
      <c r="D139" s="214" t="s">
        <v>162</v>
      </c>
      <c r="E139" s="215" t="s">
        <v>205</v>
      </c>
      <c r="F139" s="216" t="s">
        <v>206</v>
      </c>
      <c r="G139" s="217" t="s">
        <v>165</v>
      </c>
      <c r="H139" s="218">
        <v>2</v>
      </c>
      <c r="I139" s="219"/>
      <c r="J139" s="220">
        <f>ROUND(I139*H139,2)</f>
        <v>0</v>
      </c>
      <c r="K139" s="216" t="s">
        <v>166</v>
      </c>
      <c r="L139" s="46"/>
      <c r="M139" s="221" t="s">
        <v>44</v>
      </c>
      <c r="N139" s="222" t="s">
        <v>53</v>
      </c>
      <c r="O139" s="86"/>
      <c r="P139" s="223">
        <f>O139*H139</f>
        <v>0</v>
      </c>
      <c r="Q139" s="223">
        <v>0.023910000000000001</v>
      </c>
      <c r="R139" s="223">
        <f>Q139*H139</f>
        <v>0.047820000000000001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167</v>
      </c>
      <c r="AT139" s="225" t="s">
        <v>162</v>
      </c>
      <c r="AU139" s="225" t="s">
        <v>91</v>
      </c>
      <c r="AY139" s="18" t="s">
        <v>159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89</v>
      </c>
      <c r="BK139" s="226">
        <f>ROUND(I139*H139,2)</f>
        <v>0</v>
      </c>
      <c r="BL139" s="18" t="s">
        <v>167</v>
      </c>
      <c r="BM139" s="225" t="s">
        <v>207</v>
      </c>
    </row>
    <row r="140" s="2" customFormat="1">
      <c r="A140" s="40"/>
      <c r="B140" s="41"/>
      <c r="C140" s="42"/>
      <c r="D140" s="227" t="s">
        <v>169</v>
      </c>
      <c r="E140" s="42"/>
      <c r="F140" s="228" t="s">
        <v>208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169</v>
      </c>
      <c r="AU140" s="18" t="s">
        <v>91</v>
      </c>
    </row>
    <row r="141" s="13" customFormat="1">
      <c r="A141" s="13"/>
      <c r="B141" s="232"/>
      <c r="C141" s="233"/>
      <c r="D141" s="234" t="s">
        <v>171</v>
      </c>
      <c r="E141" s="235" t="s">
        <v>44</v>
      </c>
      <c r="F141" s="236" t="s">
        <v>172</v>
      </c>
      <c r="G141" s="233"/>
      <c r="H141" s="235" t="s">
        <v>44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171</v>
      </c>
      <c r="AU141" s="242" t="s">
        <v>91</v>
      </c>
      <c r="AV141" s="13" t="s">
        <v>89</v>
      </c>
      <c r="AW141" s="13" t="s">
        <v>42</v>
      </c>
      <c r="AX141" s="13" t="s">
        <v>82</v>
      </c>
      <c r="AY141" s="242" t="s">
        <v>159</v>
      </c>
    </row>
    <row r="142" s="14" customFormat="1">
      <c r="A142" s="14"/>
      <c r="B142" s="243"/>
      <c r="C142" s="244"/>
      <c r="D142" s="234" t="s">
        <v>171</v>
      </c>
      <c r="E142" s="245" t="s">
        <v>44</v>
      </c>
      <c r="F142" s="246" t="s">
        <v>91</v>
      </c>
      <c r="G142" s="244"/>
      <c r="H142" s="247">
        <v>2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171</v>
      </c>
      <c r="AU142" s="253" t="s">
        <v>91</v>
      </c>
      <c r="AV142" s="14" t="s">
        <v>91</v>
      </c>
      <c r="AW142" s="14" t="s">
        <v>42</v>
      </c>
      <c r="AX142" s="14" t="s">
        <v>89</v>
      </c>
      <c r="AY142" s="253" t="s">
        <v>159</v>
      </c>
    </row>
    <row r="143" s="2" customFormat="1" ht="24.15" customHeight="1">
      <c r="A143" s="40"/>
      <c r="B143" s="41"/>
      <c r="C143" s="214" t="s">
        <v>209</v>
      </c>
      <c r="D143" s="214" t="s">
        <v>162</v>
      </c>
      <c r="E143" s="215" t="s">
        <v>210</v>
      </c>
      <c r="F143" s="216" t="s">
        <v>211</v>
      </c>
      <c r="G143" s="217" t="s">
        <v>165</v>
      </c>
      <c r="H143" s="218">
        <v>9</v>
      </c>
      <c r="I143" s="219"/>
      <c r="J143" s="220">
        <f>ROUND(I143*H143,2)</f>
        <v>0</v>
      </c>
      <c r="K143" s="216" t="s">
        <v>166</v>
      </c>
      <c r="L143" s="46"/>
      <c r="M143" s="221" t="s">
        <v>44</v>
      </c>
      <c r="N143" s="222" t="s">
        <v>53</v>
      </c>
      <c r="O143" s="86"/>
      <c r="P143" s="223">
        <f>O143*H143</f>
        <v>0</v>
      </c>
      <c r="Q143" s="223">
        <v>0.046940000000000003</v>
      </c>
      <c r="R143" s="223">
        <f>Q143*H143</f>
        <v>0.42246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167</v>
      </c>
      <c r="AT143" s="225" t="s">
        <v>162</v>
      </c>
      <c r="AU143" s="225" t="s">
        <v>91</v>
      </c>
      <c r="AY143" s="18" t="s">
        <v>159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89</v>
      </c>
      <c r="BK143" s="226">
        <f>ROUND(I143*H143,2)</f>
        <v>0</v>
      </c>
      <c r="BL143" s="18" t="s">
        <v>167</v>
      </c>
      <c r="BM143" s="225" t="s">
        <v>212</v>
      </c>
    </row>
    <row r="144" s="2" customFormat="1">
      <c r="A144" s="40"/>
      <c r="B144" s="41"/>
      <c r="C144" s="42"/>
      <c r="D144" s="227" t="s">
        <v>169</v>
      </c>
      <c r="E144" s="42"/>
      <c r="F144" s="228" t="s">
        <v>213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169</v>
      </c>
      <c r="AU144" s="18" t="s">
        <v>91</v>
      </c>
    </row>
    <row r="145" s="13" customFormat="1">
      <c r="A145" s="13"/>
      <c r="B145" s="232"/>
      <c r="C145" s="233"/>
      <c r="D145" s="234" t="s">
        <v>171</v>
      </c>
      <c r="E145" s="235" t="s">
        <v>44</v>
      </c>
      <c r="F145" s="236" t="s">
        <v>172</v>
      </c>
      <c r="G145" s="233"/>
      <c r="H145" s="235" t="s">
        <v>44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171</v>
      </c>
      <c r="AU145" s="242" t="s">
        <v>91</v>
      </c>
      <c r="AV145" s="13" t="s">
        <v>89</v>
      </c>
      <c r="AW145" s="13" t="s">
        <v>42</v>
      </c>
      <c r="AX145" s="13" t="s">
        <v>82</v>
      </c>
      <c r="AY145" s="242" t="s">
        <v>159</v>
      </c>
    </row>
    <row r="146" s="14" customFormat="1">
      <c r="A146" s="14"/>
      <c r="B146" s="243"/>
      <c r="C146" s="244"/>
      <c r="D146" s="234" t="s">
        <v>171</v>
      </c>
      <c r="E146" s="245" t="s">
        <v>44</v>
      </c>
      <c r="F146" s="246" t="s">
        <v>204</v>
      </c>
      <c r="G146" s="244"/>
      <c r="H146" s="247">
        <v>9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171</v>
      </c>
      <c r="AU146" s="253" t="s">
        <v>91</v>
      </c>
      <c r="AV146" s="14" t="s">
        <v>91</v>
      </c>
      <c r="AW146" s="14" t="s">
        <v>42</v>
      </c>
      <c r="AX146" s="14" t="s">
        <v>89</v>
      </c>
      <c r="AY146" s="253" t="s">
        <v>159</v>
      </c>
    </row>
    <row r="147" s="2" customFormat="1" ht="24.15" customHeight="1">
      <c r="A147" s="40"/>
      <c r="B147" s="41"/>
      <c r="C147" s="214" t="s">
        <v>214</v>
      </c>
      <c r="D147" s="214" t="s">
        <v>162</v>
      </c>
      <c r="E147" s="215" t="s">
        <v>215</v>
      </c>
      <c r="F147" s="216" t="s">
        <v>216</v>
      </c>
      <c r="G147" s="217" t="s">
        <v>217</v>
      </c>
      <c r="H147" s="218">
        <v>16.789999999999999</v>
      </c>
      <c r="I147" s="219"/>
      <c r="J147" s="220">
        <f>ROUND(I147*H147,2)</f>
        <v>0</v>
      </c>
      <c r="K147" s="216" t="s">
        <v>166</v>
      </c>
      <c r="L147" s="46"/>
      <c r="M147" s="221" t="s">
        <v>44</v>
      </c>
      <c r="N147" s="222" t="s">
        <v>53</v>
      </c>
      <c r="O147" s="86"/>
      <c r="P147" s="223">
        <f>O147*H147</f>
        <v>0</v>
      </c>
      <c r="Q147" s="223">
        <v>0.039789999999999999</v>
      </c>
      <c r="R147" s="223">
        <f>Q147*H147</f>
        <v>0.6680741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167</v>
      </c>
      <c r="AT147" s="225" t="s">
        <v>162</v>
      </c>
      <c r="AU147" s="225" t="s">
        <v>91</v>
      </c>
      <c r="AY147" s="18" t="s">
        <v>159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89</v>
      </c>
      <c r="BK147" s="226">
        <f>ROUND(I147*H147,2)</f>
        <v>0</v>
      </c>
      <c r="BL147" s="18" t="s">
        <v>167</v>
      </c>
      <c r="BM147" s="225" t="s">
        <v>218</v>
      </c>
    </row>
    <row r="148" s="2" customFormat="1">
      <c r="A148" s="40"/>
      <c r="B148" s="41"/>
      <c r="C148" s="42"/>
      <c r="D148" s="227" t="s">
        <v>169</v>
      </c>
      <c r="E148" s="42"/>
      <c r="F148" s="228" t="s">
        <v>219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169</v>
      </c>
      <c r="AU148" s="18" t="s">
        <v>91</v>
      </c>
    </row>
    <row r="149" s="13" customFormat="1">
      <c r="A149" s="13"/>
      <c r="B149" s="232"/>
      <c r="C149" s="233"/>
      <c r="D149" s="234" t="s">
        <v>171</v>
      </c>
      <c r="E149" s="235" t="s">
        <v>44</v>
      </c>
      <c r="F149" s="236" t="s">
        <v>172</v>
      </c>
      <c r="G149" s="233"/>
      <c r="H149" s="235" t="s">
        <v>44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171</v>
      </c>
      <c r="AU149" s="242" t="s">
        <v>91</v>
      </c>
      <c r="AV149" s="13" t="s">
        <v>89</v>
      </c>
      <c r="AW149" s="13" t="s">
        <v>42</v>
      </c>
      <c r="AX149" s="13" t="s">
        <v>82</v>
      </c>
      <c r="AY149" s="242" t="s">
        <v>159</v>
      </c>
    </row>
    <row r="150" s="14" customFormat="1">
      <c r="A150" s="14"/>
      <c r="B150" s="243"/>
      <c r="C150" s="244"/>
      <c r="D150" s="234" t="s">
        <v>171</v>
      </c>
      <c r="E150" s="245" t="s">
        <v>44</v>
      </c>
      <c r="F150" s="246" t="s">
        <v>220</v>
      </c>
      <c r="G150" s="244"/>
      <c r="H150" s="247">
        <v>16.789999999999999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171</v>
      </c>
      <c r="AU150" s="253" t="s">
        <v>91</v>
      </c>
      <c r="AV150" s="14" t="s">
        <v>91</v>
      </c>
      <c r="AW150" s="14" t="s">
        <v>42</v>
      </c>
      <c r="AX150" s="14" t="s">
        <v>89</v>
      </c>
      <c r="AY150" s="253" t="s">
        <v>159</v>
      </c>
    </row>
    <row r="151" s="2" customFormat="1" ht="24.15" customHeight="1">
      <c r="A151" s="40"/>
      <c r="B151" s="41"/>
      <c r="C151" s="214" t="s">
        <v>221</v>
      </c>
      <c r="D151" s="214" t="s">
        <v>162</v>
      </c>
      <c r="E151" s="215" t="s">
        <v>222</v>
      </c>
      <c r="F151" s="216" t="s">
        <v>223</v>
      </c>
      <c r="G151" s="217" t="s">
        <v>217</v>
      </c>
      <c r="H151" s="218">
        <v>82.134</v>
      </c>
      <c r="I151" s="219"/>
      <c r="J151" s="220">
        <f>ROUND(I151*H151,2)</f>
        <v>0</v>
      </c>
      <c r="K151" s="216" t="s">
        <v>166</v>
      </c>
      <c r="L151" s="46"/>
      <c r="M151" s="221" t="s">
        <v>44</v>
      </c>
      <c r="N151" s="222" t="s">
        <v>53</v>
      </c>
      <c r="O151" s="86"/>
      <c r="P151" s="223">
        <f>O151*H151</f>
        <v>0</v>
      </c>
      <c r="Q151" s="223">
        <v>0.069169999999999995</v>
      </c>
      <c r="R151" s="223">
        <f>Q151*H151</f>
        <v>5.6812087799999995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167</v>
      </c>
      <c r="AT151" s="225" t="s">
        <v>162</v>
      </c>
      <c r="AU151" s="225" t="s">
        <v>91</v>
      </c>
      <c r="AY151" s="18" t="s">
        <v>159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89</v>
      </c>
      <c r="BK151" s="226">
        <f>ROUND(I151*H151,2)</f>
        <v>0</v>
      </c>
      <c r="BL151" s="18" t="s">
        <v>167</v>
      </c>
      <c r="BM151" s="225" t="s">
        <v>224</v>
      </c>
    </row>
    <row r="152" s="2" customFormat="1">
      <c r="A152" s="40"/>
      <c r="B152" s="41"/>
      <c r="C152" s="42"/>
      <c r="D152" s="227" t="s">
        <v>169</v>
      </c>
      <c r="E152" s="42"/>
      <c r="F152" s="228" t="s">
        <v>225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169</v>
      </c>
      <c r="AU152" s="18" t="s">
        <v>91</v>
      </c>
    </row>
    <row r="153" s="13" customFormat="1">
      <c r="A153" s="13"/>
      <c r="B153" s="232"/>
      <c r="C153" s="233"/>
      <c r="D153" s="234" t="s">
        <v>171</v>
      </c>
      <c r="E153" s="235" t="s">
        <v>44</v>
      </c>
      <c r="F153" s="236" t="s">
        <v>172</v>
      </c>
      <c r="G153" s="233"/>
      <c r="H153" s="235" t="s">
        <v>44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171</v>
      </c>
      <c r="AU153" s="242" t="s">
        <v>91</v>
      </c>
      <c r="AV153" s="13" t="s">
        <v>89</v>
      </c>
      <c r="AW153" s="13" t="s">
        <v>42</v>
      </c>
      <c r="AX153" s="13" t="s">
        <v>82</v>
      </c>
      <c r="AY153" s="242" t="s">
        <v>159</v>
      </c>
    </row>
    <row r="154" s="14" customFormat="1">
      <c r="A154" s="14"/>
      <c r="B154" s="243"/>
      <c r="C154" s="244"/>
      <c r="D154" s="234" t="s">
        <v>171</v>
      </c>
      <c r="E154" s="245" t="s">
        <v>44</v>
      </c>
      <c r="F154" s="246" t="s">
        <v>226</v>
      </c>
      <c r="G154" s="244"/>
      <c r="H154" s="247">
        <v>82.134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171</v>
      </c>
      <c r="AU154" s="253" t="s">
        <v>91</v>
      </c>
      <c r="AV154" s="14" t="s">
        <v>91</v>
      </c>
      <c r="AW154" s="14" t="s">
        <v>42</v>
      </c>
      <c r="AX154" s="14" t="s">
        <v>89</v>
      </c>
      <c r="AY154" s="253" t="s">
        <v>159</v>
      </c>
    </row>
    <row r="155" s="2" customFormat="1" ht="24.15" customHeight="1">
      <c r="A155" s="40"/>
      <c r="B155" s="41"/>
      <c r="C155" s="214" t="s">
        <v>227</v>
      </c>
      <c r="D155" s="214" t="s">
        <v>162</v>
      </c>
      <c r="E155" s="215" t="s">
        <v>228</v>
      </c>
      <c r="F155" s="216" t="s">
        <v>229</v>
      </c>
      <c r="G155" s="217" t="s">
        <v>217</v>
      </c>
      <c r="H155" s="218">
        <v>68.945999999999998</v>
      </c>
      <c r="I155" s="219"/>
      <c r="J155" s="220">
        <f>ROUND(I155*H155,2)</f>
        <v>0</v>
      </c>
      <c r="K155" s="216" t="s">
        <v>166</v>
      </c>
      <c r="L155" s="46"/>
      <c r="M155" s="221" t="s">
        <v>44</v>
      </c>
      <c r="N155" s="222" t="s">
        <v>53</v>
      </c>
      <c r="O155" s="86"/>
      <c r="P155" s="223">
        <f>O155*H155</f>
        <v>0</v>
      </c>
      <c r="Q155" s="223">
        <v>0.10325</v>
      </c>
      <c r="R155" s="223">
        <f>Q155*H155</f>
        <v>7.1186744999999991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167</v>
      </c>
      <c r="AT155" s="225" t="s">
        <v>162</v>
      </c>
      <c r="AU155" s="225" t="s">
        <v>91</v>
      </c>
      <c r="AY155" s="18" t="s">
        <v>159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8" t="s">
        <v>89</v>
      </c>
      <c r="BK155" s="226">
        <f>ROUND(I155*H155,2)</f>
        <v>0</v>
      </c>
      <c r="BL155" s="18" t="s">
        <v>167</v>
      </c>
      <c r="BM155" s="225" t="s">
        <v>230</v>
      </c>
    </row>
    <row r="156" s="2" customFormat="1">
      <c r="A156" s="40"/>
      <c r="B156" s="41"/>
      <c r="C156" s="42"/>
      <c r="D156" s="227" t="s">
        <v>169</v>
      </c>
      <c r="E156" s="42"/>
      <c r="F156" s="228" t="s">
        <v>231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169</v>
      </c>
      <c r="AU156" s="18" t="s">
        <v>91</v>
      </c>
    </row>
    <row r="157" s="13" customFormat="1">
      <c r="A157" s="13"/>
      <c r="B157" s="232"/>
      <c r="C157" s="233"/>
      <c r="D157" s="234" t="s">
        <v>171</v>
      </c>
      <c r="E157" s="235" t="s">
        <v>44</v>
      </c>
      <c r="F157" s="236" t="s">
        <v>172</v>
      </c>
      <c r="G157" s="233"/>
      <c r="H157" s="235" t="s">
        <v>44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171</v>
      </c>
      <c r="AU157" s="242" t="s">
        <v>91</v>
      </c>
      <c r="AV157" s="13" t="s">
        <v>89</v>
      </c>
      <c r="AW157" s="13" t="s">
        <v>42</v>
      </c>
      <c r="AX157" s="13" t="s">
        <v>82</v>
      </c>
      <c r="AY157" s="242" t="s">
        <v>159</v>
      </c>
    </row>
    <row r="158" s="14" customFormat="1">
      <c r="A158" s="14"/>
      <c r="B158" s="243"/>
      <c r="C158" s="244"/>
      <c r="D158" s="234" t="s">
        <v>171</v>
      </c>
      <c r="E158" s="245" t="s">
        <v>44</v>
      </c>
      <c r="F158" s="246" t="s">
        <v>232</v>
      </c>
      <c r="G158" s="244"/>
      <c r="H158" s="247">
        <v>34.893000000000001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171</v>
      </c>
      <c r="AU158" s="253" t="s">
        <v>91</v>
      </c>
      <c r="AV158" s="14" t="s">
        <v>91</v>
      </c>
      <c r="AW158" s="14" t="s">
        <v>42</v>
      </c>
      <c r="AX158" s="14" t="s">
        <v>82</v>
      </c>
      <c r="AY158" s="253" t="s">
        <v>159</v>
      </c>
    </row>
    <row r="159" s="14" customFormat="1">
      <c r="A159" s="14"/>
      <c r="B159" s="243"/>
      <c r="C159" s="244"/>
      <c r="D159" s="234" t="s">
        <v>171</v>
      </c>
      <c r="E159" s="245" t="s">
        <v>44</v>
      </c>
      <c r="F159" s="246" t="s">
        <v>233</v>
      </c>
      <c r="G159" s="244"/>
      <c r="H159" s="247">
        <v>34.052999999999997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171</v>
      </c>
      <c r="AU159" s="253" t="s">
        <v>91</v>
      </c>
      <c r="AV159" s="14" t="s">
        <v>91</v>
      </c>
      <c r="AW159" s="14" t="s">
        <v>42</v>
      </c>
      <c r="AX159" s="14" t="s">
        <v>82</v>
      </c>
      <c r="AY159" s="253" t="s">
        <v>159</v>
      </c>
    </row>
    <row r="160" s="15" customFormat="1">
      <c r="A160" s="15"/>
      <c r="B160" s="264"/>
      <c r="C160" s="265"/>
      <c r="D160" s="234" t="s">
        <v>171</v>
      </c>
      <c r="E160" s="266" t="s">
        <v>44</v>
      </c>
      <c r="F160" s="267" t="s">
        <v>234</v>
      </c>
      <c r="G160" s="265"/>
      <c r="H160" s="268">
        <v>68.945999999999998</v>
      </c>
      <c r="I160" s="269"/>
      <c r="J160" s="265"/>
      <c r="K160" s="265"/>
      <c r="L160" s="270"/>
      <c r="M160" s="271"/>
      <c r="N160" s="272"/>
      <c r="O160" s="272"/>
      <c r="P160" s="272"/>
      <c r="Q160" s="272"/>
      <c r="R160" s="272"/>
      <c r="S160" s="272"/>
      <c r="T160" s="27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4" t="s">
        <v>171</v>
      </c>
      <c r="AU160" s="274" t="s">
        <v>91</v>
      </c>
      <c r="AV160" s="15" t="s">
        <v>167</v>
      </c>
      <c r="AW160" s="15" t="s">
        <v>42</v>
      </c>
      <c r="AX160" s="15" t="s">
        <v>89</v>
      </c>
      <c r="AY160" s="274" t="s">
        <v>159</v>
      </c>
    </row>
    <row r="161" s="2" customFormat="1" ht="16.5" customHeight="1">
      <c r="A161" s="40"/>
      <c r="B161" s="41"/>
      <c r="C161" s="214" t="s">
        <v>235</v>
      </c>
      <c r="D161" s="214" t="s">
        <v>162</v>
      </c>
      <c r="E161" s="215" t="s">
        <v>236</v>
      </c>
      <c r="F161" s="216" t="s">
        <v>237</v>
      </c>
      <c r="G161" s="217" t="s">
        <v>238</v>
      </c>
      <c r="H161" s="218">
        <v>116.09999999999999</v>
      </c>
      <c r="I161" s="219"/>
      <c r="J161" s="220">
        <f>ROUND(I161*H161,2)</f>
        <v>0</v>
      </c>
      <c r="K161" s="216" t="s">
        <v>166</v>
      </c>
      <c r="L161" s="46"/>
      <c r="M161" s="221" t="s">
        <v>44</v>
      </c>
      <c r="N161" s="222" t="s">
        <v>53</v>
      </c>
      <c r="O161" s="86"/>
      <c r="P161" s="223">
        <f>O161*H161</f>
        <v>0</v>
      </c>
      <c r="Q161" s="223">
        <v>0.00012</v>
      </c>
      <c r="R161" s="223">
        <f>Q161*H161</f>
        <v>0.013932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167</v>
      </c>
      <c r="AT161" s="225" t="s">
        <v>162</v>
      </c>
      <c r="AU161" s="225" t="s">
        <v>91</v>
      </c>
      <c r="AY161" s="18" t="s">
        <v>159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8" t="s">
        <v>89</v>
      </c>
      <c r="BK161" s="226">
        <f>ROUND(I161*H161,2)</f>
        <v>0</v>
      </c>
      <c r="BL161" s="18" t="s">
        <v>167</v>
      </c>
      <c r="BM161" s="225" t="s">
        <v>239</v>
      </c>
    </row>
    <row r="162" s="2" customFormat="1">
      <c r="A162" s="40"/>
      <c r="B162" s="41"/>
      <c r="C162" s="42"/>
      <c r="D162" s="227" t="s">
        <v>169</v>
      </c>
      <c r="E162" s="42"/>
      <c r="F162" s="228" t="s">
        <v>240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169</v>
      </c>
      <c r="AU162" s="18" t="s">
        <v>91</v>
      </c>
    </row>
    <row r="163" s="13" customFormat="1">
      <c r="A163" s="13"/>
      <c r="B163" s="232"/>
      <c r="C163" s="233"/>
      <c r="D163" s="234" t="s">
        <v>171</v>
      </c>
      <c r="E163" s="235" t="s">
        <v>44</v>
      </c>
      <c r="F163" s="236" t="s">
        <v>172</v>
      </c>
      <c r="G163" s="233"/>
      <c r="H163" s="235" t="s">
        <v>44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171</v>
      </c>
      <c r="AU163" s="242" t="s">
        <v>91</v>
      </c>
      <c r="AV163" s="13" t="s">
        <v>89</v>
      </c>
      <c r="AW163" s="13" t="s">
        <v>42</v>
      </c>
      <c r="AX163" s="13" t="s">
        <v>82</v>
      </c>
      <c r="AY163" s="242" t="s">
        <v>159</v>
      </c>
    </row>
    <row r="164" s="14" customFormat="1">
      <c r="A164" s="14"/>
      <c r="B164" s="243"/>
      <c r="C164" s="244"/>
      <c r="D164" s="234" t="s">
        <v>171</v>
      </c>
      <c r="E164" s="245" t="s">
        <v>44</v>
      </c>
      <c r="F164" s="246" t="s">
        <v>241</v>
      </c>
      <c r="G164" s="244"/>
      <c r="H164" s="247">
        <v>116.09999999999999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171</v>
      </c>
      <c r="AU164" s="253" t="s">
        <v>91</v>
      </c>
      <c r="AV164" s="14" t="s">
        <v>91</v>
      </c>
      <c r="AW164" s="14" t="s">
        <v>42</v>
      </c>
      <c r="AX164" s="14" t="s">
        <v>89</v>
      </c>
      <c r="AY164" s="253" t="s">
        <v>159</v>
      </c>
    </row>
    <row r="165" s="12" customFormat="1" ht="22.8" customHeight="1">
      <c r="A165" s="12"/>
      <c r="B165" s="198"/>
      <c r="C165" s="199"/>
      <c r="D165" s="200" t="s">
        <v>81</v>
      </c>
      <c r="E165" s="212" t="s">
        <v>190</v>
      </c>
      <c r="F165" s="212" t="s">
        <v>242</v>
      </c>
      <c r="G165" s="199"/>
      <c r="H165" s="199"/>
      <c r="I165" s="202"/>
      <c r="J165" s="213">
        <f>BK165</f>
        <v>0</v>
      </c>
      <c r="K165" s="199"/>
      <c r="L165" s="204"/>
      <c r="M165" s="205"/>
      <c r="N165" s="206"/>
      <c r="O165" s="206"/>
      <c r="P165" s="207">
        <f>SUM(P166:P331)</f>
        <v>0</v>
      </c>
      <c r="Q165" s="206"/>
      <c r="R165" s="207">
        <f>SUM(R166:R331)</f>
        <v>73.841169460000003</v>
      </c>
      <c r="S165" s="206"/>
      <c r="T165" s="208">
        <f>SUM(T166:T331)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89</v>
      </c>
      <c r="AT165" s="210" t="s">
        <v>81</v>
      </c>
      <c r="AU165" s="210" t="s">
        <v>89</v>
      </c>
      <c r="AY165" s="209" t="s">
        <v>159</v>
      </c>
      <c r="BK165" s="211">
        <f>SUM(BK166:BK331)</f>
        <v>0</v>
      </c>
    </row>
    <row r="166" s="2" customFormat="1" ht="24.15" customHeight="1">
      <c r="A166" s="40"/>
      <c r="B166" s="41"/>
      <c r="C166" s="214" t="s">
        <v>8</v>
      </c>
      <c r="D166" s="214" t="s">
        <v>162</v>
      </c>
      <c r="E166" s="215" t="s">
        <v>243</v>
      </c>
      <c r="F166" s="216" t="s">
        <v>244</v>
      </c>
      <c r="G166" s="217" t="s">
        <v>217</v>
      </c>
      <c r="H166" s="218">
        <v>364.38099999999997</v>
      </c>
      <c r="I166" s="219"/>
      <c r="J166" s="220">
        <f>ROUND(I166*H166,2)</f>
        <v>0</v>
      </c>
      <c r="K166" s="216" t="s">
        <v>166</v>
      </c>
      <c r="L166" s="46"/>
      <c r="M166" s="221" t="s">
        <v>44</v>
      </c>
      <c r="N166" s="222" t="s">
        <v>53</v>
      </c>
      <c r="O166" s="86"/>
      <c r="P166" s="223">
        <f>O166*H166</f>
        <v>0</v>
      </c>
      <c r="Q166" s="223">
        <v>0.0043800000000000002</v>
      </c>
      <c r="R166" s="223">
        <f>Q166*H166</f>
        <v>1.5959887799999999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167</v>
      </c>
      <c r="AT166" s="225" t="s">
        <v>162</v>
      </c>
      <c r="AU166" s="225" t="s">
        <v>91</v>
      </c>
      <c r="AY166" s="18" t="s">
        <v>159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8" t="s">
        <v>89</v>
      </c>
      <c r="BK166" s="226">
        <f>ROUND(I166*H166,2)</f>
        <v>0</v>
      </c>
      <c r="BL166" s="18" t="s">
        <v>167</v>
      </c>
      <c r="BM166" s="225" t="s">
        <v>245</v>
      </c>
    </row>
    <row r="167" s="2" customFormat="1">
      <c r="A167" s="40"/>
      <c r="B167" s="41"/>
      <c r="C167" s="42"/>
      <c r="D167" s="227" t="s">
        <v>169</v>
      </c>
      <c r="E167" s="42"/>
      <c r="F167" s="228" t="s">
        <v>246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8" t="s">
        <v>169</v>
      </c>
      <c r="AU167" s="18" t="s">
        <v>91</v>
      </c>
    </row>
    <row r="168" s="13" customFormat="1">
      <c r="A168" s="13"/>
      <c r="B168" s="232"/>
      <c r="C168" s="233"/>
      <c r="D168" s="234" t="s">
        <v>171</v>
      </c>
      <c r="E168" s="235" t="s">
        <v>44</v>
      </c>
      <c r="F168" s="236" t="s">
        <v>172</v>
      </c>
      <c r="G168" s="233"/>
      <c r="H168" s="235" t="s">
        <v>44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171</v>
      </c>
      <c r="AU168" s="242" t="s">
        <v>91</v>
      </c>
      <c r="AV168" s="13" t="s">
        <v>89</v>
      </c>
      <c r="AW168" s="13" t="s">
        <v>42</v>
      </c>
      <c r="AX168" s="13" t="s">
        <v>82</v>
      </c>
      <c r="AY168" s="242" t="s">
        <v>159</v>
      </c>
    </row>
    <row r="169" s="14" customFormat="1">
      <c r="A169" s="14"/>
      <c r="B169" s="243"/>
      <c r="C169" s="244"/>
      <c r="D169" s="234" t="s">
        <v>171</v>
      </c>
      <c r="E169" s="245" t="s">
        <v>44</v>
      </c>
      <c r="F169" s="246" t="s">
        <v>247</v>
      </c>
      <c r="G169" s="244"/>
      <c r="H169" s="247">
        <v>105.631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171</v>
      </c>
      <c r="AU169" s="253" t="s">
        <v>91</v>
      </c>
      <c r="AV169" s="14" t="s">
        <v>91</v>
      </c>
      <c r="AW169" s="14" t="s">
        <v>42</v>
      </c>
      <c r="AX169" s="14" t="s">
        <v>82</v>
      </c>
      <c r="AY169" s="253" t="s">
        <v>159</v>
      </c>
    </row>
    <row r="170" s="14" customFormat="1">
      <c r="A170" s="14"/>
      <c r="B170" s="243"/>
      <c r="C170" s="244"/>
      <c r="D170" s="234" t="s">
        <v>171</v>
      </c>
      <c r="E170" s="245" t="s">
        <v>44</v>
      </c>
      <c r="F170" s="246" t="s">
        <v>248</v>
      </c>
      <c r="G170" s="244"/>
      <c r="H170" s="247">
        <v>107.22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171</v>
      </c>
      <c r="AU170" s="253" t="s">
        <v>91</v>
      </c>
      <c r="AV170" s="14" t="s">
        <v>91</v>
      </c>
      <c r="AW170" s="14" t="s">
        <v>42</v>
      </c>
      <c r="AX170" s="14" t="s">
        <v>82</v>
      </c>
      <c r="AY170" s="253" t="s">
        <v>159</v>
      </c>
    </row>
    <row r="171" s="14" customFormat="1">
      <c r="A171" s="14"/>
      <c r="B171" s="243"/>
      <c r="C171" s="244"/>
      <c r="D171" s="234" t="s">
        <v>171</v>
      </c>
      <c r="E171" s="245" t="s">
        <v>44</v>
      </c>
      <c r="F171" s="246" t="s">
        <v>249</v>
      </c>
      <c r="G171" s="244"/>
      <c r="H171" s="247">
        <v>100.56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171</v>
      </c>
      <c r="AU171" s="253" t="s">
        <v>91</v>
      </c>
      <c r="AV171" s="14" t="s">
        <v>91</v>
      </c>
      <c r="AW171" s="14" t="s">
        <v>42</v>
      </c>
      <c r="AX171" s="14" t="s">
        <v>82</v>
      </c>
      <c r="AY171" s="253" t="s">
        <v>159</v>
      </c>
    </row>
    <row r="172" s="14" customFormat="1">
      <c r="A172" s="14"/>
      <c r="B172" s="243"/>
      <c r="C172" s="244"/>
      <c r="D172" s="234" t="s">
        <v>171</v>
      </c>
      <c r="E172" s="245" t="s">
        <v>44</v>
      </c>
      <c r="F172" s="246" t="s">
        <v>250</v>
      </c>
      <c r="G172" s="244"/>
      <c r="H172" s="247">
        <v>50.969999999999999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171</v>
      </c>
      <c r="AU172" s="253" t="s">
        <v>91</v>
      </c>
      <c r="AV172" s="14" t="s">
        <v>91</v>
      </c>
      <c r="AW172" s="14" t="s">
        <v>42</v>
      </c>
      <c r="AX172" s="14" t="s">
        <v>82</v>
      </c>
      <c r="AY172" s="253" t="s">
        <v>159</v>
      </c>
    </row>
    <row r="173" s="15" customFormat="1">
      <c r="A173" s="15"/>
      <c r="B173" s="264"/>
      <c r="C173" s="265"/>
      <c r="D173" s="234" t="s">
        <v>171</v>
      </c>
      <c r="E173" s="266" t="s">
        <v>44</v>
      </c>
      <c r="F173" s="267" t="s">
        <v>234</v>
      </c>
      <c r="G173" s="265"/>
      <c r="H173" s="268">
        <v>364.38099999999997</v>
      </c>
      <c r="I173" s="269"/>
      <c r="J173" s="265"/>
      <c r="K173" s="265"/>
      <c r="L173" s="270"/>
      <c r="M173" s="271"/>
      <c r="N173" s="272"/>
      <c r="O173" s="272"/>
      <c r="P173" s="272"/>
      <c r="Q173" s="272"/>
      <c r="R173" s="272"/>
      <c r="S173" s="272"/>
      <c r="T173" s="27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4" t="s">
        <v>171</v>
      </c>
      <c r="AU173" s="274" t="s">
        <v>91</v>
      </c>
      <c r="AV173" s="15" t="s">
        <v>167</v>
      </c>
      <c r="AW173" s="15" t="s">
        <v>42</v>
      </c>
      <c r="AX173" s="15" t="s">
        <v>89</v>
      </c>
      <c r="AY173" s="274" t="s">
        <v>159</v>
      </c>
    </row>
    <row r="174" s="2" customFormat="1" ht="24.15" customHeight="1">
      <c r="A174" s="40"/>
      <c r="B174" s="41"/>
      <c r="C174" s="214" t="s">
        <v>251</v>
      </c>
      <c r="D174" s="214" t="s">
        <v>162</v>
      </c>
      <c r="E174" s="215" t="s">
        <v>252</v>
      </c>
      <c r="F174" s="216" t="s">
        <v>253</v>
      </c>
      <c r="G174" s="217" t="s">
        <v>217</v>
      </c>
      <c r="H174" s="218">
        <v>86</v>
      </c>
      <c r="I174" s="219"/>
      <c r="J174" s="220">
        <f>ROUND(I174*H174,2)</f>
        <v>0</v>
      </c>
      <c r="K174" s="216" t="s">
        <v>166</v>
      </c>
      <c r="L174" s="46"/>
      <c r="M174" s="221" t="s">
        <v>44</v>
      </c>
      <c r="N174" s="222" t="s">
        <v>53</v>
      </c>
      <c r="O174" s="86"/>
      <c r="P174" s="223">
        <f>O174*H174</f>
        <v>0</v>
      </c>
      <c r="Q174" s="223">
        <v>0.00027999999999999998</v>
      </c>
      <c r="R174" s="223">
        <f>Q174*H174</f>
        <v>0.024079999999999997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167</v>
      </c>
      <c r="AT174" s="225" t="s">
        <v>162</v>
      </c>
      <c r="AU174" s="225" t="s">
        <v>91</v>
      </c>
      <c r="AY174" s="18" t="s">
        <v>159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8" t="s">
        <v>89</v>
      </c>
      <c r="BK174" s="226">
        <f>ROUND(I174*H174,2)</f>
        <v>0</v>
      </c>
      <c r="BL174" s="18" t="s">
        <v>167</v>
      </c>
      <c r="BM174" s="225" t="s">
        <v>254</v>
      </c>
    </row>
    <row r="175" s="2" customFormat="1">
      <c r="A175" s="40"/>
      <c r="B175" s="41"/>
      <c r="C175" s="42"/>
      <c r="D175" s="227" t="s">
        <v>169</v>
      </c>
      <c r="E175" s="42"/>
      <c r="F175" s="228" t="s">
        <v>255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8" t="s">
        <v>169</v>
      </c>
      <c r="AU175" s="18" t="s">
        <v>91</v>
      </c>
    </row>
    <row r="176" s="13" customFormat="1">
      <c r="A176" s="13"/>
      <c r="B176" s="232"/>
      <c r="C176" s="233"/>
      <c r="D176" s="234" t="s">
        <v>171</v>
      </c>
      <c r="E176" s="235" t="s">
        <v>44</v>
      </c>
      <c r="F176" s="236" t="s">
        <v>172</v>
      </c>
      <c r="G176" s="233"/>
      <c r="H176" s="235" t="s">
        <v>44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171</v>
      </c>
      <c r="AU176" s="242" t="s">
        <v>91</v>
      </c>
      <c r="AV176" s="13" t="s">
        <v>89</v>
      </c>
      <c r="AW176" s="13" t="s">
        <v>42</v>
      </c>
      <c r="AX176" s="13" t="s">
        <v>82</v>
      </c>
      <c r="AY176" s="242" t="s">
        <v>159</v>
      </c>
    </row>
    <row r="177" s="14" customFormat="1">
      <c r="A177" s="14"/>
      <c r="B177" s="243"/>
      <c r="C177" s="244"/>
      <c r="D177" s="234" t="s">
        <v>171</v>
      </c>
      <c r="E177" s="245" t="s">
        <v>44</v>
      </c>
      <c r="F177" s="246" t="s">
        <v>256</v>
      </c>
      <c r="G177" s="244"/>
      <c r="H177" s="247">
        <v>86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171</v>
      </c>
      <c r="AU177" s="253" t="s">
        <v>91</v>
      </c>
      <c r="AV177" s="14" t="s">
        <v>91</v>
      </c>
      <c r="AW177" s="14" t="s">
        <v>42</v>
      </c>
      <c r="AX177" s="14" t="s">
        <v>82</v>
      </c>
      <c r="AY177" s="253" t="s">
        <v>159</v>
      </c>
    </row>
    <row r="178" s="15" customFormat="1">
      <c r="A178" s="15"/>
      <c r="B178" s="264"/>
      <c r="C178" s="265"/>
      <c r="D178" s="234" t="s">
        <v>171</v>
      </c>
      <c r="E178" s="266" t="s">
        <v>44</v>
      </c>
      <c r="F178" s="267" t="s">
        <v>234</v>
      </c>
      <c r="G178" s="265"/>
      <c r="H178" s="268">
        <v>86</v>
      </c>
      <c r="I178" s="269"/>
      <c r="J178" s="265"/>
      <c r="K178" s="265"/>
      <c r="L178" s="270"/>
      <c r="M178" s="271"/>
      <c r="N178" s="272"/>
      <c r="O178" s="272"/>
      <c r="P178" s="272"/>
      <c r="Q178" s="272"/>
      <c r="R178" s="272"/>
      <c r="S178" s="272"/>
      <c r="T178" s="27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4" t="s">
        <v>171</v>
      </c>
      <c r="AU178" s="274" t="s">
        <v>91</v>
      </c>
      <c r="AV178" s="15" t="s">
        <v>167</v>
      </c>
      <c r="AW178" s="15" t="s">
        <v>42</v>
      </c>
      <c r="AX178" s="15" t="s">
        <v>89</v>
      </c>
      <c r="AY178" s="274" t="s">
        <v>159</v>
      </c>
    </row>
    <row r="179" s="2" customFormat="1" ht="21.75" customHeight="1">
      <c r="A179" s="40"/>
      <c r="B179" s="41"/>
      <c r="C179" s="214" t="s">
        <v>257</v>
      </c>
      <c r="D179" s="214" t="s">
        <v>162</v>
      </c>
      <c r="E179" s="215" t="s">
        <v>258</v>
      </c>
      <c r="F179" s="216" t="s">
        <v>259</v>
      </c>
      <c r="G179" s="217" t="s">
        <v>217</v>
      </c>
      <c r="H179" s="218">
        <v>86</v>
      </c>
      <c r="I179" s="219"/>
      <c r="J179" s="220">
        <f>ROUND(I179*H179,2)</f>
        <v>0</v>
      </c>
      <c r="K179" s="216" t="s">
        <v>44</v>
      </c>
      <c r="L179" s="46"/>
      <c r="M179" s="221" t="s">
        <v>44</v>
      </c>
      <c r="N179" s="222" t="s">
        <v>53</v>
      </c>
      <c r="O179" s="86"/>
      <c r="P179" s="223">
        <f>O179*H179</f>
        <v>0</v>
      </c>
      <c r="Q179" s="223">
        <v>0.00027999999999999998</v>
      </c>
      <c r="R179" s="223">
        <f>Q179*H179</f>
        <v>0.024079999999999997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167</v>
      </c>
      <c r="AT179" s="225" t="s">
        <v>162</v>
      </c>
      <c r="AU179" s="225" t="s">
        <v>91</v>
      </c>
      <c r="AY179" s="18" t="s">
        <v>159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8" t="s">
        <v>89</v>
      </c>
      <c r="BK179" s="226">
        <f>ROUND(I179*H179,2)</f>
        <v>0</v>
      </c>
      <c r="BL179" s="18" t="s">
        <v>167</v>
      </c>
      <c r="BM179" s="225" t="s">
        <v>260</v>
      </c>
    </row>
    <row r="180" s="13" customFormat="1">
      <c r="A180" s="13"/>
      <c r="B180" s="232"/>
      <c r="C180" s="233"/>
      <c r="D180" s="234" t="s">
        <v>171</v>
      </c>
      <c r="E180" s="235" t="s">
        <v>44</v>
      </c>
      <c r="F180" s="236" t="s">
        <v>172</v>
      </c>
      <c r="G180" s="233"/>
      <c r="H180" s="235" t="s">
        <v>44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171</v>
      </c>
      <c r="AU180" s="242" t="s">
        <v>91</v>
      </c>
      <c r="AV180" s="13" t="s">
        <v>89</v>
      </c>
      <c r="AW180" s="13" t="s">
        <v>42</v>
      </c>
      <c r="AX180" s="13" t="s">
        <v>82</v>
      </c>
      <c r="AY180" s="242" t="s">
        <v>159</v>
      </c>
    </row>
    <row r="181" s="14" customFormat="1">
      <c r="A181" s="14"/>
      <c r="B181" s="243"/>
      <c r="C181" s="244"/>
      <c r="D181" s="234" t="s">
        <v>171</v>
      </c>
      <c r="E181" s="245" t="s">
        <v>44</v>
      </c>
      <c r="F181" s="246" t="s">
        <v>256</v>
      </c>
      <c r="G181" s="244"/>
      <c r="H181" s="247">
        <v>86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171</v>
      </c>
      <c r="AU181" s="253" t="s">
        <v>91</v>
      </c>
      <c r="AV181" s="14" t="s">
        <v>91</v>
      </c>
      <c r="AW181" s="14" t="s">
        <v>42</v>
      </c>
      <c r="AX181" s="14" t="s">
        <v>82</v>
      </c>
      <c r="AY181" s="253" t="s">
        <v>159</v>
      </c>
    </row>
    <row r="182" s="15" customFormat="1">
      <c r="A182" s="15"/>
      <c r="B182" s="264"/>
      <c r="C182" s="265"/>
      <c r="D182" s="234" t="s">
        <v>171</v>
      </c>
      <c r="E182" s="266" t="s">
        <v>44</v>
      </c>
      <c r="F182" s="267" t="s">
        <v>234</v>
      </c>
      <c r="G182" s="265"/>
      <c r="H182" s="268">
        <v>86</v>
      </c>
      <c r="I182" s="269"/>
      <c r="J182" s="265"/>
      <c r="K182" s="265"/>
      <c r="L182" s="270"/>
      <c r="M182" s="271"/>
      <c r="N182" s="272"/>
      <c r="O182" s="272"/>
      <c r="P182" s="272"/>
      <c r="Q182" s="272"/>
      <c r="R182" s="272"/>
      <c r="S182" s="272"/>
      <c r="T182" s="27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4" t="s">
        <v>171</v>
      </c>
      <c r="AU182" s="274" t="s">
        <v>91</v>
      </c>
      <c r="AV182" s="15" t="s">
        <v>167</v>
      </c>
      <c r="AW182" s="15" t="s">
        <v>42</v>
      </c>
      <c r="AX182" s="15" t="s">
        <v>89</v>
      </c>
      <c r="AY182" s="274" t="s">
        <v>159</v>
      </c>
    </row>
    <row r="183" s="2" customFormat="1" ht="24.15" customHeight="1">
      <c r="A183" s="40"/>
      <c r="B183" s="41"/>
      <c r="C183" s="214" t="s">
        <v>261</v>
      </c>
      <c r="D183" s="214" t="s">
        <v>162</v>
      </c>
      <c r="E183" s="215" t="s">
        <v>262</v>
      </c>
      <c r="F183" s="216" t="s">
        <v>263</v>
      </c>
      <c r="G183" s="217" t="s">
        <v>217</v>
      </c>
      <c r="H183" s="218">
        <v>1074.163</v>
      </c>
      <c r="I183" s="219"/>
      <c r="J183" s="220">
        <f>ROUND(I183*H183,2)</f>
        <v>0</v>
      </c>
      <c r="K183" s="216" t="s">
        <v>166</v>
      </c>
      <c r="L183" s="46"/>
      <c r="M183" s="221" t="s">
        <v>44</v>
      </c>
      <c r="N183" s="222" t="s">
        <v>53</v>
      </c>
      <c r="O183" s="86"/>
      <c r="P183" s="223">
        <f>O183*H183</f>
        <v>0</v>
      </c>
      <c r="Q183" s="223">
        <v>0.0039100000000000003</v>
      </c>
      <c r="R183" s="223">
        <f>Q183*H183</f>
        <v>4.1999773300000003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167</v>
      </c>
      <c r="AT183" s="225" t="s">
        <v>162</v>
      </c>
      <c r="AU183" s="225" t="s">
        <v>91</v>
      </c>
      <c r="AY183" s="18" t="s">
        <v>159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8" t="s">
        <v>89</v>
      </c>
      <c r="BK183" s="226">
        <f>ROUND(I183*H183,2)</f>
        <v>0</v>
      </c>
      <c r="BL183" s="18" t="s">
        <v>167</v>
      </c>
      <c r="BM183" s="225" t="s">
        <v>264</v>
      </c>
    </row>
    <row r="184" s="2" customFormat="1">
      <c r="A184" s="40"/>
      <c r="B184" s="41"/>
      <c r="C184" s="42"/>
      <c r="D184" s="227" t="s">
        <v>169</v>
      </c>
      <c r="E184" s="42"/>
      <c r="F184" s="228" t="s">
        <v>265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8" t="s">
        <v>169</v>
      </c>
      <c r="AU184" s="18" t="s">
        <v>91</v>
      </c>
    </row>
    <row r="185" s="13" customFormat="1">
      <c r="A185" s="13"/>
      <c r="B185" s="232"/>
      <c r="C185" s="233"/>
      <c r="D185" s="234" t="s">
        <v>171</v>
      </c>
      <c r="E185" s="235" t="s">
        <v>44</v>
      </c>
      <c r="F185" s="236" t="s">
        <v>172</v>
      </c>
      <c r="G185" s="233"/>
      <c r="H185" s="235" t="s">
        <v>44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171</v>
      </c>
      <c r="AU185" s="242" t="s">
        <v>91</v>
      </c>
      <c r="AV185" s="13" t="s">
        <v>89</v>
      </c>
      <c r="AW185" s="13" t="s">
        <v>42</v>
      </c>
      <c r="AX185" s="13" t="s">
        <v>82</v>
      </c>
      <c r="AY185" s="242" t="s">
        <v>159</v>
      </c>
    </row>
    <row r="186" s="14" customFormat="1">
      <c r="A186" s="14"/>
      <c r="B186" s="243"/>
      <c r="C186" s="244"/>
      <c r="D186" s="234" t="s">
        <v>171</v>
      </c>
      <c r="E186" s="245" t="s">
        <v>44</v>
      </c>
      <c r="F186" s="246" t="s">
        <v>266</v>
      </c>
      <c r="G186" s="244"/>
      <c r="H186" s="247">
        <v>515.49900000000002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171</v>
      </c>
      <c r="AU186" s="253" t="s">
        <v>91</v>
      </c>
      <c r="AV186" s="14" t="s">
        <v>91</v>
      </c>
      <c r="AW186" s="14" t="s">
        <v>42</v>
      </c>
      <c r="AX186" s="14" t="s">
        <v>82</v>
      </c>
      <c r="AY186" s="253" t="s">
        <v>159</v>
      </c>
    </row>
    <row r="187" s="14" customFormat="1">
      <c r="A187" s="14"/>
      <c r="B187" s="243"/>
      <c r="C187" s="244"/>
      <c r="D187" s="234" t="s">
        <v>171</v>
      </c>
      <c r="E187" s="245" t="s">
        <v>44</v>
      </c>
      <c r="F187" s="246" t="s">
        <v>267</v>
      </c>
      <c r="G187" s="244"/>
      <c r="H187" s="247">
        <v>58.712000000000003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171</v>
      </c>
      <c r="AU187" s="253" t="s">
        <v>91</v>
      </c>
      <c r="AV187" s="14" t="s">
        <v>91</v>
      </c>
      <c r="AW187" s="14" t="s">
        <v>42</v>
      </c>
      <c r="AX187" s="14" t="s">
        <v>82</v>
      </c>
      <c r="AY187" s="253" t="s">
        <v>159</v>
      </c>
    </row>
    <row r="188" s="14" customFormat="1">
      <c r="A188" s="14"/>
      <c r="B188" s="243"/>
      <c r="C188" s="244"/>
      <c r="D188" s="234" t="s">
        <v>171</v>
      </c>
      <c r="E188" s="245" t="s">
        <v>44</v>
      </c>
      <c r="F188" s="246" t="s">
        <v>268</v>
      </c>
      <c r="G188" s="244"/>
      <c r="H188" s="247">
        <v>105.721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171</v>
      </c>
      <c r="AU188" s="253" t="s">
        <v>91</v>
      </c>
      <c r="AV188" s="14" t="s">
        <v>91</v>
      </c>
      <c r="AW188" s="14" t="s">
        <v>42</v>
      </c>
      <c r="AX188" s="14" t="s">
        <v>82</v>
      </c>
      <c r="AY188" s="253" t="s">
        <v>159</v>
      </c>
    </row>
    <row r="189" s="14" customFormat="1">
      <c r="A189" s="14"/>
      <c r="B189" s="243"/>
      <c r="C189" s="244"/>
      <c r="D189" s="234" t="s">
        <v>171</v>
      </c>
      <c r="E189" s="245" t="s">
        <v>44</v>
      </c>
      <c r="F189" s="246" t="s">
        <v>269</v>
      </c>
      <c r="G189" s="244"/>
      <c r="H189" s="247">
        <v>77.721999999999994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171</v>
      </c>
      <c r="AU189" s="253" t="s">
        <v>91</v>
      </c>
      <c r="AV189" s="14" t="s">
        <v>91</v>
      </c>
      <c r="AW189" s="14" t="s">
        <v>42</v>
      </c>
      <c r="AX189" s="14" t="s">
        <v>82</v>
      </c>
      <c r="AY189" s="253" t="s">
        <v>159</v>
      </c>
    </row>
    <row r="190" s="14" customFormat="1">
      <c r="A190" s="14"/>
      <c r="B190" s="243"/>
      <c r="C190" s="244"/>
      <c r="D190" s="234" t="s">
        <v>171</v>
      </c>
      <c r="E190" s="245" t="s">
        <v>44</v>
      </c>
      <c r="F190" s="246" t="s">
        <v>270</v>
      </c>
      <c r="G190" s="244"/>
      <c r="H190" s="247">
        <v>103.658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171</v>
      </c>
      <c r="AU190" s="253" t="s">
        <v>91</v>
      </c>
      <c r="AV190" s="14" t="s">
        <v>91</v>
      </c>
      <c r="AW190" s="14" t="s">
        <v>42</v>
      </c>
      <c r="AX190" s="14" t="s">
        <v>82</v>
      </c>
      <c r="AY190" s="253" t="s">
        <v>159</v>
      </c>
    </row>
    <row r="191" s="14" customFormat="1">
      <c r="A191" s="14"/>
      <c r="B191" s="243"/>
      <c r="C191" s="244"/>
      <c r="D191" s="234" t="s">
        <v>171</v>
      </c>
      <c r="E191" s="245" t="s">
        <v>44</v>
      </c>
      <c r="F191" s="246" t="s">
        <v>247</v>
      </c>
      <c r="G191" s="244"/>
      <c r="H191" s="247">
        <v>105.631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171</v>
      </c>
      <c r="AU191" s="253" t="s">
        <v>91</v>
      </c>
      <c r="AV191" s="14" t="s">
        <v>91</v>
      </c>
      <c r="AW191" s="14" t="s">
        <v>42</v>
      </c>
      <c r="AX191" s="14" t="s">
        <v>82</v>
      </c>
      <c r="AY191" s="253" t="s">
        <v>159</v>
      </c>
    </row>
    <row r="192" s="14" customFormat="1">
      <c r="A192" s="14"/>
      <c r="B192" s="243"/>
      <c r="C192" s="244"/>
      <c r="D192" s="234" t="s">
        <v>171</v>
      </c>
      <c r="E192" s="245" t="s">
        <v>44</v>
      </c>
      <c r="F192" s="246" t="s">
        <v>248</v>
      </c>
      <c r="G192" s="244"/>
      <c r="H192" s="247">
        <v>107.22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171</v>
      </c>
      <c r="AU192" s="253" t="s">
        <v>91</v>
      </c>
      <c r="AV192" s="14" t="s">
        <v>91</v>
      </c>
      <c r="AW192" s="14" t="s">
        <v>42</v>
      </c>
      <c r="AX192" s="14" t="s">
        <v>82</v>
      </c>
      <c r="AY192" s="253" t="s">
        <v>159</v>
      </c>
    </row>
    <row r="193" s="15" customFormat="1">
      <c r="A193" s="15"/>
      <c r="B193" s="264"/>
      <c r="C193" s="265"/>
      <c r="D193" s="234" t="s">
        <v>171</v>
      </c>
      <c r="E193" s="266" t="s">
        <v>44</v>
      </c>
      <c r="F193" s="267" t="s">
        <v>234</v>
      </c>
      <c r="G193" s="265"/>
      <c r="H193" s="268">
        <v>1074.163</v>
      </c>
      <c r="I193" s="269"/>
      <c r="J193" s="265"/>
      <c r="K193" s="265"/>
      <c r="L193" s="270"/>
      <c r="M193" s="271"/>
      <c r="N193" s="272"/>
      <c r="O193" s="272"/>
      <c r="P193" s="272"/>
      <c r="Q193" s="272"/>
      <c r="R193" s="272"/>
      <c r="S193" s="272"/>
      <c r="T193" s="27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4" t="s">
        <v>171</v>
      </c>
      <c r="AU193" s="274" t="s">
        <v>91</v>
      </c>
      <c r="AV193" s="15" t="s">
        <v>167</v>
      </c>
      <c r="AW193" s="15" t="s">
        <v>42</v>
      </c>
      <c r="AX193" s="15" t="s">
        <v>89</v>
      </c>
      <c r="AY193" s="274" t="s">
        <v>159</v>
      </c>
    </row>
    <row r="194" s="2" customFormat="1" ht="24.15" customHeight="1">
      <c r="A194" s="40"/>
      <c r="B194" s="41"/>
      <c r="C194" s="214" t="s">
        <v>271</v>
      </c>
      <c r="D194" s="214" t="s">
        <v>162</v>
      </c>
      <c r="E194" s="215" t="s">
        <v>272</v>
      </c>
      <c r="F194" s="216" t="s">
        <v>273</v>
      </c>
      <c r="G194" s="217" t="s">
        <v>217</v>
      </c>
      <c r="H194" s="218">
        <v>344.01999999999998</v>
      </c>
      <c r="I194" s="219"/>
      <c r="J194" s="220">
        <f>ROUND(I194*H194,2)</f>
        <v>0</v>
      </c>
      <c r="K194" s="216" t="s">
        <v>166</v>
      </c>
      <c r="L194" s="46"/>
      <c r="M194" s="221" t="s">
        <v>44</v>
      </c>
      <c r="N194" s="222" t="s">
        <v>53</v>
      </c>
      <c r="O194" s="86"/>
      <c r="P194" s="223">
        <f>O194*H194</f>
        <v>0</v>
      </c>
      <c r="Q194" s="223">
        <v>0.0039100000000000003</v>
      </c>
      <c r="R194" s="223">
        <f>Q194*H194</f>
        <v>1.3451181999999999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167</v>
      </c>
      <c r="AT194" s="225" t="s">
        <v>162</v>
      </c>
      <c r="AU194" s="225" t="s">
        <v>91</v>
      </c>
      <c r="AY194" s="18" t="s">
        <v>159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8" t="s">
        <v>89</v>
      </c>
      <c r="BK194" s="226">
        <f>ROUND(I194*H194,2)</f>
        <v>0</v>
      </c>
      <c r="BL194" s="18" t="s">
        <v>167</v>
      </c>
      <c r="BM194" s="225" t="s">
        <v>274</v>
      </c>
    </row>
    <row r="195" s="2" customFormat="1">
      <c r="A195" s="40"/>
      <c r="B195" s="41"/>
      <c r="C195" s="42"/>
      <c r="D195" s="227" t="s">
        <v>169</v>
      </c>
      <c r="E195" s="42"/>
      <c r="F195" s="228" t="s">
        <v>275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8" t="s">
        <v>169</v>
      </c>
      <c r="AU195" s="18" t="s">
        <v>91</v>
      </c>
    </row>
    <row r="196" s="13" customFormat="1">
      <c r="A196" s="13"/>
      <c r="B196" s="232"/>
      <c r="C196" s="233"/>
      <c r="D196" s="234" t="s">
        <v>171</v>
      </c>
      <c r="E196" s="235" t="s">
        <v>44</v>
      </c>
      <c r="F196" s="236" t="s">
        <v>172</v>
      </c>
      <c r="G196" s="233"/>
      <c r="H196" s="235" t="s">
        <v>44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171</v>
      </c>
      <c r="AU196" s="242" t="s">
        <v>91</v>
      </c>
      <c r="AV196" s="13" t="s">
        <v>89</v>
      </c>
      <c r="AW196" s="13" t="s">
        <v>42</v>
      </c>
      <c r="AX196" s="13" t="s">
        <v>82</v>
      </c>
      <c r="AY196" s="242" t="s">
        <v>159</v>
      </c>
    </row>
    <row r="197" s="14" customFormat="1">
      <c r="A197" s="14"/>
      <c r="B197" s="243"/>
      <c r="C197" s="244"/>
      <c r="D197" s="234" t="s">
        <v>171</v>
      </c>
      <c r="E197" s="245" t="s">
        <v>44</v>
      </c>
      <c r="F197" s="246" t="s">
        <v>276</v>
      </c>
      <c r="G197" s="244"/>
      <c r="H197" s="247">
        <v>344.01999999999998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171</v>
      </c>
      <c r="AU197" s="253" t="s">
        <v>91</v>
      </c>
      <c r="AV197" s="14" t="s">
        <v>91</v>
      </c>
      <c r="AW197" s="14" t="s">
        <v>42</v>
      </c>
      <c r="AX197" s="14" t="s">
        <v>89</v>
      </c>
      <c r="AY197" s="253" t="s">
        <v>159</v>
      </c>
    </row>
    <row r="198" s="2" customFormat="1" ht="24.15" customHeight="1">
      <c r="A198" s="40"/>
      <c r="B198" s="41"/>
      <c r="C198" s="214" t="s">
        <v>277</v>
      </c>
      <c r="D198" s="214" t="s">
        <v>162</v>
      </c>
      <c r="E198" s="215" t="s">
        <v>278</v>
      </c>
      <c r="F198" s="216" t="s">
        <v>279</v>
      </c>
      <c r="G198" s="217" t="s">
        <v>217</v>
      </c>
      <c r="H198" s="218">
        <v>1074.163</v>
      </c>
      <c r="I198" s="219"/>
      <c r="J198" s="220">
        <f>ROUND(I198*H198,2)</f>
        <v>0</v>
      </c>
      <c r="K198" s="216" t="s">
        <v>166</v>
      </c>
      <c r="L198" s="46"/>
      <c r="M198" s="221" t="s">
        <v>44</v>
      </c>
      <c r="N198" s="222" t="s">
        <v>53</v>
      </c>
      <c r="O198" s="86"/>
      <c r="P198" s="223">
        <f>O198*H198</f>
        <v>0</v>
      </c>
      <c r="Q198" s="223">
        <v>0.01103</v>
      </c>
      <c r="R198" s="223">
        <f>Q198*H198</f>
        <v>11.84801789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167</v>
      </c>
      <c r="AT198" s="225" t="s">
        <v>162</v>
      </c>
      <c r="AU198" s="225" t="s">
        <v>91</v>
      </c>
      <c r="AY198" s="18" t="s">
        <v>159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8" t="s">
        <v>89</v>
      </c>
      <c r="BK198" s="226">
        <f>ROUND(I198*H198,2)</f>
        <v>0</v>
      </c>
      <c r="BL198" s="18" t="s">
        <v>167</v>
      </c>
      <c r="BM198" s="225" t="s">
        <v>280</v>
      </c>
    </row>
    <row r="199" s="2" customFormat="1">
      <c r="A199" s="40"/>
      <c r="B199" s="41"/>
      <c r="C199" s="42"/>
      <c r="D199" s="227" t="s">
        <v>169</v>
      </c>
      <c r="E199" s="42"/>
      <c r="F199" s="228" t="s">
        <v>281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8" t="s">
        <v>169</v>
      </c>
      <c r="AU199" s="18" t="s">
        <v>91</v>
      </c>
    </row>
    <row r="200" s="13" customFormat="1">
      <c r="A200" s="13"/>
      <c r="B200" s="232"/>
      <c r="C200" s="233"/>
      <c r="D200" s="234" t="s">
        <v>171</v>
      </c>
      <c r="E200" s="235" t="s">
        <v>44</v>
      </c>
      <c r="F200" s="236" t="s">
        <v>172</v>
      </c>
      <c r="G200" s="233"/>
      <c r="H200" s="235" t="s">
        <v>44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171</v>
      </c>
      <c r="AU200" s="242" t="s">
        <v>91</v>
      </c>
      <c r="AV200" s="13" t="s">
        <v>89</v>
      </c>
      <c r="AW200" s="13" t="s">
        <v>42</v>
      </c>
      <c r="AX200" s="13" t="s">
        <v>82</v>
      </c>
      <c r="AY200" s="242" t="s">
        <v>159</v>
      </c>
    </row>
    <row r="201" s="14" customFormat="1">
      <c r="A201" s="14"/>
      <c r="B201" s="243"/>
      <c r="C201" s="244"/>
      <c r="D201" s="234" t="s">
        <v>171</v>
      </c>
      <c r="E201" s="245" t="s">
        <v>44</v>
      </c>
      <c r="F201" s="246" t="s">
        <v>266</v>
      </c>
      <c r="G201" s="244"/>
      <c r="H201" s="247">
        <v>515.49900000000002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171</v>
      </c>
      <c r="AU201" s="253" t="s">
        <v>91</v>
      </c>
      <c r="AV201" s="14" t="s">
        <v>91</v>
      </c>
      <c r="AW201" s="14" t="s">
        <v>42</v>
      </c>
      <c r="AX201" s="14" t="s">
        <v>82</v>
      </c>
      <c r="AY201" s="253" t="s">
        <v>159</v>
      </c>
    </row>
    <row r="202" s="14" customFormat="1">
      <c r="A202" s="14"/>
      <c r="B202" s="243"/>
      <c r="C202" s="244"/>
      <c r="D202" s="234" t="s">
        <v>171</v>
      </c>
      <c r="E202" s="245" t="s">
        <v>44</v>
      </c>
      <c r="F202" s="246" t="s">
        <v>267</v>
      </c>
      <c r="G202" s="244"/>
      <c r="H202" s="247">
        <v>58.712000000000003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171</v>
      </c>
      <c r="AU202" s="253" t="s">
        <v>91</v>
      </c>
      <c r="AV202" s="14" t="s">
        <v>91</v>
      </c>
      <c r="AW202" s="14" t="s">
        <v>42</v>
      </c>
      <c r="AX202" s="14" t="s">
        <v>82</v>
      </c>
      <c r="AY202" s="253" t="s">
        <v>159</v>
      </c>
    </row>
    <row r="203" s="14" customFormat="1">
      <c r="A203" s="14"/>
      <c r="B203" s="243"/>
      <c r="C203" s="244"/>
      <c r="D203" s="234" t="s">
        <v>171</v>
      </c>
      <c r="E203" s="245" t="s">
        <v>44</v>
      </c>
      <c r="F203" s="246" t="s">
        <v>268</v>
      </c>
      <c r="G203" s="244"/>
      <c r="H203" s="247">
        <v>105.721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171</v>
      </c>
      <c r="AU203" s="253" t="s">
        <v>91</v>
      </c>
      <c r="AV203" s="14" t="s">
        <v>91</v>
      </c>
      <c r="AW203" s="14" t="s">
        <v>42</v>
      </c>
      <c r="AX203" s="14" t="s">
        <v>82</v>
      </c>
      <c r="AY203" s="253" t="s">
        <v>159</v>
      </c>
    </row>
    <row r="204" s="14" customFormat="1">
      <c r="A204" s="14"/>
      <c r="B204" s="243"/>
      <c r="C204" s="244"/>
      <c r="D204" s="234" t="s">
        <v>171</v>
      </c>
      <c r="E204" s="245" t="s">
        <v>44</v>
      </c>
      <c r="F204" s="246" t="s">
        <v>269</v>
      </c>
      <c r="G204" s="244"/>
      <c r="H204" s="247">
        <v>77.721999999999994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171</v>
      </c>
      <c r="AU204" s="253" t="s">
        <v>91</v>
      </c>
      <c r="AV204" s="14" t="s">
        <v>91</v>
      </c>
      <c r="AW204" s="14" t="s">
        <v>42</v>
      </c>
      <c r="AX204" s="14" t="s">
        <v>82</v>
      </c>
      <c r="AY204" s="253" t="s">
        <v>159</v>
      </c>
    </row>
    <row r="205" s="14" customFormat="1">
      <c r="A205" s="14"/>
      <c r="B205" s="243"/>
      <c r="C205" s="244"/>
      <c r="D205" s="234" t="s">
        <v>171</v>
      </c>
      <c r="E205" s="245" t="s">
        <v>44</v>
      </c>
      <c r="F205" s="246" t="s">
        <v>270</v>
      </c>
      <c r="G205" s="244"/>
      <c r="H205" s="247">
        <v>103.658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171</v>
      </c>
      <c r="AU205" s="253" t="s">
        <v>91</v>
      </c>
      <c r="AV205" s="14" t="s">
        <v>91</v>
      </c>
      <c r="AW205" s="14" t="s">
        <v>42</v>
      </c>
      <c r="AX205" s="14" t="s">
        <v>82</v>
      </c>
      <c r="AY205" s="253" t="s">
        <v>159</v>
      </c>
    </row>
    <row r="206" s="14" customFormat="1">
      <c r="A206" s="14"/>
      <c r="B206" s="243"/>
      <c r="C206" s="244"/>
      <c r="D206" s="234" t="s">
        <v>171</v>
      </c>
      <c r="E206" s="245" t="s">
        <v>44</v>
      </c>
      <c r="F206" s="246" t="s">
        <v>247</v>
      </c>
      <c r="G206" s="244"/>
      <c r="H206" s="247">
        <v>105.631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171</v>
      </c>
      <c r="AU206" s="253" t="s">
        <v>91</v>
      </c>
      <c r="AV206" s="14" t="s">
        <v>91</v>
      </c>
      <c r="AW206" s="14" t="s">
        <v>42</v>
      </c>
      <c r="AX206" s="14" t="s">
        <v>82</v>
      </c>
      <c r="AY206" s="253" t="s">
        <v>159</v>
      </c>
    </row>
    <row r="207" s="14" customFormat="1">
      <c r="A207" s="14"/>
      <c r="B207" s="243"/>
      <c r="C207" s="244"/>
      <c r="D207" s="234" t="s">
        <v>171</v>
      </c>
      <c r="E207" s="245" t="s">
        <v>44</v>
      </c>
      <c r="F207" s="246" t="s">
        <v>248</v>
      </c>
      <c r="G207" s="244"/>
      <c r="H207" s="247">
        <v>107.22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171</v>
      </c>
      <c r="AU207" s="253" t="s">
        <v>91</v>
      </c>
      <c r="AV207" s="14" t="s">
        <v>91</v>
      </c>
      <c r="AW207" s="14" t="s">
        <v>42</v>
      </c>
      <c r="AX207" s="14" t="s">
        <v>82</v>
      </c>
      <c r="AY207" s="253" t="s">
        <v>159</v>
      </c>
    </row>
    <row r="208" s="15" customFormat="1">
      <c r="A208" s="15"/>
      <c r="B208" s="264"/>
      <c r="C208" s="265"/>
      <c r="D208" s="234" t="s">
        <v>171</v>
      </c>
      <c r="E208" s="266" t="s">
        <v>44</v>
      </c>
      <c r="F208" s="267" t="s">
        <v>234</v>
      </c>
      <c r="G208" s="265"/>
      <c r="H208" s="268">
        <v>1074.163</v>
      </c>
      <c r="I208" s="269"/>
      <c r="J208" s="265"/>
      <c r="K208" s="265"/>
      <c r="L208" s="270"/>
      <c r="M208" s="271"/>
      <c r="N208" s="272"/>
      <c r="O208" s="272"/>
      <c r="P208" s="272"/>
      <c r="Q208" s="272"/>
      <c r="R208" s="272"/>
      <c r="S208" s="272"/>
      <c r="T208" s="273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4" t="s">
        <v>171</v>
      </c>
      <c r="AU208" s="274" t="s">
        <v>91</v>
      </c>
      <c r="AV208" s="15" t="s">
        <v>167</v>
      </c>
      <c r="AW208" s="15" t="s">
        <v>42</v>
      </c>
      <c r="AX208" s="15" t="s">
        <v>89</v>
      </c>
      <c r="AY208" s="274" t="s">
        <v>159</v>
      </c>
    </row>
    <row r="209" s="2" customFormat="1" ht="24.15" customHeight="1">
      <c r="A209" s="40"/>
      <c r="B209" s="41"/>
      <c r="C209" s="214" t="s">
        <v>7</v>
      </c>
      <c r="D209" s="214" t="s">
        <v>162</v>
      </c>
      <c r="E209" s="215" t="s">
        <v>282</v>
      </c>
      <c r="F209" s="216" t="s">
        <v>283</v>
      </c>
      <c r="G209" s="217" t="s">
        <v>217</v>
      </c>
      <c r="H209" s="218">
        <v>1088.28</v>
      </c>
      <c r="I209" s="219"/>
      <c r="J209" s="220">
        <f>ROUND(I209*H209,2)</f>
        <v>0</v>
      </c>
      <c r="K209" s="216" t="s">
        <v>166</v>
      </c>
      <c r="L209" s="46"/>
      <c r="M209" s="221" t="s">
        <v>44</v>
      </c>
      <c r="N209" s="222" t="s">
        <v>53</v>
      </c>
      <c r="O209" s="86"/>
      <c r="P209" s="223">
        <f>O209*H209</f>
        <v>0</v>
      </c>
      <c r="Q209" s="223">
        <v>0.0055199999999999997</v>
      </c>
      <c r="R209" s="223">
        <f>Q209*H209</f>
        <v>6.0073055999999996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167</v>
      </c>
      <c r="AT209" s="225" t="s">
        <v>162</v>
      </c>
      <c r="AU209" s="225" t="s">
        <v>91</v>
      </c>
      <c r="AY209" s="18" t="s">
        <v>159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8" t="s">
        <v>89</v>
      </c>
      <c r="BK209" s="226">
        <f>ROUND(I209*H209,2)</f>
        <v>0</v>
      </c>
      <c r="BL209" s="18" t="s">
        <v>167</v>
      </c>
      <c r="BM209" s="225" t="s">
        <v>284</v>
      </c>
    </row>
    <row r="210" s="2" customFormat="1">
      <c r="A210" s="40"/>
      <c r="B210" s="41"/>
      <c r="C210" s="42"/>
      <c r="D210" s="227" t="s">
        <v>169</v>
      </c>
      <c r="E210" s="42"/>
      <c r="F210" s="228" t="s">
        <v>285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8" t="s">
        <v>169</v>
      </c>
      <c r="AU210" s="18" t="s">
        <v>91</v>
      </c>
    </row>
    <row r="211" s="13" customFormat="1">
      <c r="A211" s="13"/>
      <c r="B211" s="232"/>
      <c r="C211" s="233"/>
      <c r="D211" s="234" t="s">
        <v>171</v>
      </c>
      <c r="E211" s="235" t="s">
        <v>44</v>
      </c>
      <c r="F211" s="236" t="s">
        <v>172</v>
      </c>
      <c r="G211" s="233"/>
      <c r="H211" s="235" t="s">
        <v>44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171</v>
      </c>
      <c r="AU211" s="242" t="s">
        <v>91</v>
      </c>
      <c r="AV211" s="13" t="s">
        <v>89</v>
      </c>
      <c r="AW211" s="13" t="s">
        <v>42</v>
      </c>
      <c r="AX211" s="13" t="s">
        <v>82</v>
      </c>
      <c r="AY211" s="242" t="s">
        <v>159</v>
      </c>
    </row>
    <row r="212" s="14" customFormat="1">
      <c r="A212" s="14"/>
      <c r="B212" s="243"/>
      <c r="C212" s="244"/>
      <c r="D212" s="234" t="s">
        <v>171</v>
      </c>
      <c r="E212" s="245" t="s">
        <v>44</v>
      </c>
      <c r="F212" s="246" t="s">
        <v>269</v>
      </c>
      <c r="G212" s="244"/>
      <c r="H212" s="247">
        <v>77.721999999999994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171</v>
      </c>
      <c r="AU212" s="253" t="s">
        <v>91</v>
      </c>
      <c r="AV212" s="14" t="s">
        <v>91</v>
      </c>
      <c r="AW212" s="14" t="s">
        <v>42</v>
      </c>
      <c r="AX212" s="14" t="s">
        <v>82</v>
      </c>
      <c r="AY212" s="253" t="s">
        <v>159</v>
      </c>
    </row>
    <row r="213" s="14" customFormat="1">
      <c r="A213" s="14"/>
      <c r="B213" s="243"/>
      <c r="C213" s="244"/>
      <c r="D213" s="234" t="s">
        <v>171</v>
      </c>
      <c r="E213" s="245" t="s">
        <v>44</v>
      </c>
      <c r="F213" s="246" t="s">
        <v>270</v>
      </c>
      <c r="G213" s="244"/>
      <c r="H213" s="247">
        <v>103.658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171</v>
      </c>
      <c r="AU213" s="253" t="s">
        <v>91</v>
      </c>
      <c r="AV213" s="14" t="s">
        <v>91</v>
      </c>
      <c r="AW213" s="14" t="s">
        <v>42</v>
      </c>
      <c r="AX213" s="14" t="s">
        <v>82</v>
      </c>
      <c r="AY213" s="253" t="s">
        <v>159</v>
      </c>
    </row>
    <row r="214" s="15" customFormat="1">
      <c r="A214" s="15"/>
      <c r="B214" s="264"/>
      <c r="C214" s="265"/>
      <c r="D214" s="234" t="s">
        <v>171</v>
      </c>
      <c r="E214" s="266" t="s">
        <v>44</v>
      </c>
      <c r="F214" s="267" t="s">
        <v>234</v>
      </c>
      <c r="G214" s="265"/>
      <c r="H214" s="268">
        <v>181.38</v>
      </c>
      <c r="I214" s="269"/>
      <c r="J214" s="265"/>
      <c r="K214" s="265"/>
      <c r="L214" s="270"/>
      <c r="M214" s="271"/>
      <c r="N214" s="272"/>
      <c r="O214" s="272"/>
      <c r="P214" s="272"/>
      <c r="Q214" s="272"/>
      <c r="R214" s="272"/>
      <c r="S214" s="272"/>
      <c r="T214" s="27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4" t="s">
        <v>171</v>
      </c>
      <c r="AU214" s="274" t="s">
        <v>91</v>
      </c>
      <c r="AV214" s="15" t="s">
        <v>167</v>
      </c>
      <c r="AW214" s="15" t="s">
        <v>42</v>
      </c>
      <c r="AX214" s="15" t="s">
        <v>89</v>
      </c>
      <c r="AY214" s="274" t="s">
        <v>159</v>
      </c>
    </row>
    <row r="215" s="14" customFormat="1">
      <c r="A215" s="14"/>
      <c r="B215" s="243"/>
      <c r="C215" s="244"/>
      <c r="D215" s="234" t="s">
        <v>171</v>
      </c>
      <c r="E215" s="244"/>
      <c r="F215" s="246" t="s">
        <v>286</v>
      </c>
      <c r="G215" s="244"/>
      <c r="H215" s="247">
        <v>1088.28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171</v>
      </c>
      <c r="AU215" s="253" t="s">
        <v>91</v>
      </c>
      <c r="AV215" s="14" t="s">
        <v>91</v>
      </c>
      <c r="AW215" s="14" t="s">
        <v>4</v>
      </c>
      <c r="AX215" s="14" t="s">
        <v>89</v>
      </c>
      <c r="AY215" s="253" t="s">
        <v>159</v>
      </c>
    </row>
    <row r="216" s="2" customFormat="1" ht="24.15" customHeight="1">
      <c r="A216" s="40"/>
      <c r="B216" s="41"/>
      <c r="C216" s="214" t="s">
        <v>287</v>
      </c>
      <c r="D216" s="214" t="s">
        <v>162</v>
      </c>
      <c r="E216" s="215" t="s">
        <v>288</v>
      </c>
      <c r="F216" s="216" t="s">
        <v>289</v>
      </c>
      <c r="G216" s="217" t="s">
        <v>217</v>
      </c>
      <c r="H216" s="218">
        <v>344.01999999999998</v>
      </c>
      <c r="I216" s="219"/>
      <c r="J216" s="220">
        <f>ROUND(I216*H216,2)</f>
        <v>0</v>
      </c>
      <c r="K216" s="216" t="s">
        <v>166</v>
      </c>
      <c r="L216" s="46"/>
      <c r="M216" s="221" t="s">
        <v>44</v>
      </c>
      <c r="N216" s="222" t="s">
        <v>53</v>
      </c>
      <c r="O216" s="86"/>
      <c r="P216" s="223">
        <f>O216*H216</f>
        <v>0</v>
      </c>
      <c r="Q216" s="223">
        <v>0.01103</v>
      </c>
      <c r="R216" s="223">
        <f>Q216*H216</f>
        <v>3.7945405999999999</v>
      </c>
      <c r="S216" s="223">
        <v>0</v>
      </c>
      <c r="T216" s="224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5" t="s">
        <v>167</v>
      </c>
      <c r="AT216" s="225" t="s">
        <v>162</v>
      </c>
      <c r="AU216" s="225" t="s">
        <v>91</v>
      </c>
      <c r="AY216" s="18" t="s">
        <v>159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8" t="s">
        <v>89</v>
      </c>
      <c r="BK216" s="226">
        <f>ROUND(I216*H216,2)</f>
        <v>0</v>
      </c>
      <c r="BL216" s="18" t="s">
        <v>167</v>
      </c>
      <c r="BM216" s="225" t="s">
        <v>290</v>
      </c>
    </row>
    <row r="217" s="2" customFormat="1">
      <c r="A217" s="40"/>
      <c r="B217" s="41"/>
      <c r="C217" s="42"/>
      <c r="D217" s="227" t="s">
        <v>169</v>
      </c>
      <c r="E217" s="42"/>
      <c r="F217" s="228" t="s">
        <v>291</v>
      </c>
      <c r="G217" s="42"/>
      <c r="H217" s="42"/>
      <c r="I217" s="229"/>
      <c r="J217" s="42"/>
      <c r="K217" s="42"/>
      <c r="L217" s="46"/>
      <c r="M217" s="230"/>
      <c r="N217" s="231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169</v>
      </c>
      <c r="AU217" s="18" t="s">
        <v>91</v>
      </c>
    </row>
    <row r="218" s="13" customFormat="1">
      <c r="A218" s="13"/>
      <c r="B218" s="232"/>
      <c r="C218" s="233"/>
      <c r="D218" s="234" t="s">
        <v>171</v>
      </c>
      <c r="E218" s="235" t="s">
        <v>44</v>
      </c>
      <c r="F218" s="236" t="s">
        <v>172</v>
      </c>
      <c r="G218" s="233"/>
      <c r="H218" s="235" t="s">
        <v>44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171</v>
      </c>
      <c r="AU218" s="242" t="s">
        <v>91</v>
      </c>
      <c r="AV218" s="13" t="s">
        <v>89</v>
      </c>
      <c r="AW218" s="13" t="s">
        <v>42</v>
      </c>
      <c r="AX218" s="13" t="s">
        <v>82</v>
      </c>
      <c r="AY218" s="242" t="s">
        <v>159</v>
      </c>
    </row>
    <row r="219" s="14" customFormat="1">
      <c r="A219" s="14"/>
      <c r="B219" s="243"/>
      <c r="C219" s="244"/>
      <c r="D219" s="234" t="s">
        <v>171</v>
      </c>
      <c r="E219" s="245" t="s">
        <v>44</v>
      </c>
      <c r="F219" s="246" t="s">
        <v>276</v>
      </c>
      <c r="G219" s="244"/>
      <c r="H219" s="247">
        <v>344.01999999999998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171</v>
      </c>
      <c r="AU219" s="253" t="s">
        <v>91</v>
      </c>
      <c r="AV219" s="14" t="s">
        <v>91</v>
      </c>
      <c r="AW219" s="14" t="s">
        <v>42</v>
      </c>
      <c r="AX219" s="14" t="s">
        <v>89</v>
      </c>
      <c r="AY219" s="253" t="s">
        <v>159</v>
      </c>
    </row>
    <row r="220" s="2" customFormat="1" ht="21.75" customHeight="1">
      <c r="A220" s="40"/>
      <c r="B220" s="41"/>
      <c r="C220" s="214" t="s">
        <v>292</v>
      </c>
      <c r="D220" s="214" t="s">
        <v>162</v>
      </c>
      <c r="E220" s="215" t="s">
        <v>293</v>
      </c>
      <c r="F220" s="216" t="s">
        <v>294</v>
      </c>
      <c r="G220" s="217" t="s">
        <v>217</v>
      </c>
      <c r="H220" s="218">
        <v>324.34100000000001</v>
      </c>
      <c r="I220" s="219"/>
      <c r="J220" s="220">
        <f>ROUND(I220*H220,2)</f>
        <v>0</v>
      </c>
      <c r="K220" s="216" t="s">
        <v>166</v>
      </c>
      <c r="L220" s="46"/>
      <c r="M220" s="221" t="s">
        <v>44</v>
      </c>
      <c r="N220" s="222" t="s">
        <v>53</v>
      </c>
      <c r="O220" s="86"/>
      <c r="P220" s="223">
        <f>O220*H220</f>
        <v>0</v>
      </c>
      <c r="Q220" s="223">
        <v>0.0073499999999999998</v>
      </c>
      <c r="R220" s="223">
        <f>Q220*H220</f>
        <v>2.3839063500000002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167</v>
      </c>
      <c r="AT220" s="225" t="s">
        <v>162</v>
      </c>
      <c r="AU220" s="225" t="s">
        <v>91</v>
      </c>
      <c r="AY220" s="18" t="s">
        <v>159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8" t="s">
        <v>89</v>
      </c>
      <c r="BK220" s="226">
        <f>ROUND(I220*H220,2)</f>
        <v>0</v>
      </c>
      <c r="BL220" s="18" t="s">
        <v>167</v>
      </c>
      <c r="BM220" s="225" t="s">
        <v>295</v>
      </c>
    </row>
    <row r="221" s="2" customFormat="1">
      <c r="A221" s="40"/>
      <c r="B221" s="41"/>
      <c r="C221" s="42"/>
      <c r="D221" s="227" t="s">
        <v>169</v>
      </c>
      <c r="E221" s="42"/>
      <c r="F221" s="228" t="s">
        <v>296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169</v>
      </c>
      <c r="AU221" s="18" t="s">
        <v>91</v>
      </c>
    </row>
    <row r="222" s="13" customFormat="1">
      <c r="A222" s="13"/>
      <c r="B222" s="232"/>
      <c r="C222" s="233"/>
      <c r="D222" s="234" t="s">
        <v>171</v>
      </c>
      <c r="E222" s="235" t="s">
        <v>44</v>
      </c>
      <c r="F222" s="236" t="s">
        <v>172</v>
      </c>
      <c r="G222" s="233"/>
      <c r="H222" s="235" t="s">
        <v>44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171</v>
      </c>
      <c r="AU222" s="242" t="s">
        <v>91</v>
      </c>
      <c r="AV222" s="13" t="s">
        <v>89</v>
      </c>
      <c r="AW222" s="13" t="s">
        <v>42</v>
      </c>
      <c r="AX222" s="13" t="s">
        <v>82</v>
      </c>
      <c r="AY222" s="242" t="s">
        <v>159</v>
      </c>
    </row>
    <row r="223" s="14" customFormat="1">
      <c r="A223" s="14"/>
      <c r="B223" s="243"/>
      <c r="C223" s="244"/>
      <c r="D223" s="234" t="s">
        <v>171</v>
      </c>
      <c r="E223" s="245" t="s">
        <v>44</v>
      </c>
      <c r="F223" s="246" t="s">
        <v>247</v>
      </c>
      <c r="G223" s="244"/>
      <c r="H223" s="247">
        <v>105.631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171</v>
      </c>
      <c r="AU223" s="253" t="s">
        <v>91</v>
      </c>
      <c r="AV223" s="14" t="s">
        <v>91</v>
      </c>
      <c r="AW223" s="14" t="s">
        <v>42</v>
      </c>
      <c r="AX223" s="14" t="s">
        <v>82</v>
      </c>
      <c r="AY223" s="253" t="s">
        <v>159</v>
      </c>
    </row>
    <row r="224" s="14" customFormat="1">
      <c r="A224" s="14"/>
      <c r="B224" s="243"/>
      <c r="C224" s="244"/>
      <c r="D224" s="234" t="s">
        <v>171</v>
      </c>
      <c r="E224" s="245" t="s">
        <v>44</v>
      </c>
      <c r="F224" s="246" t="s">
        <v>248</v>
      </c>
      <c r="G224" s="244"/>
      <c r="H224" s="247">
        <v>107.22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171</v>
      </c>
      <c r="AU224" s="253" t="s">
        <v>91</v>
      </c>
      <c r="AV224" s="14" t="s">
        <v>91</v>
      </c>
      <c r="AW224" s="14" t="s">
        <v>42</v>
      </c>
      <c r="AX224" s="14" t="s">
        <v>82</v>
      </c>
      <c r="AY224" s="253" t="s">
        <v>159</v>
      </c>
    </row>
    <row r="225" s="14" customFormat="1">
      <c r="A225" s="14"/>
      <c r="B225" s="243"/>
      <c r="C225" s="244"/>
      <c r="D225" s="234" t="s">
        <v>171</v>
      </c>
      <c r="E225" s="245" t="s">
        <v>44</v>
      </c>
      <c r="F225" s="246" t="s">
        <v>297</v>
      </c>
      <c r="G225" s="244"/>
      <c r="H225" s="247">
        <v>111.49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171</v>
      </c>
      <c r="AU225" s="253" t="s">
        <v>91</v>
      </c>
      <c r="AV225" s="14" t="s">
        <v>91</v>
      </c>
      <c r="AW225" s="14" t="s">
        <v>42</v>
      </c>
      <c r="AX225" s="14" t="s">
        <v>82</v>
      </c>
      <c r="AY225" s="253" t="s">
        <v>159</v>
      </c>
    </row>
    <row r="226" s="15" customFormat="1">
      <c r="A226" s="15"/>
      <c r="B226" s="264"/>
      <c r="C226" s="265"/>
      <c r="D226" s="234" t="s">
        <v>171</v>
      </c>
      <c r="E226" s="266" t="s">
        <v>44</v>
      </c>
      <c r="F226" s="267" t="s">
        <v>234</v>
      </c>
      <c r="G226" s="265"/>
      <c r="H226" s="268">
        <v>324.34100000000001</v>
      </c>
      <c r="I226" s="269"/>
      <c r="J226" s="265"/>
      <c r="K226" s="265"/>
      <c r="L226" s="270"/>
      <c r="M226" s="271"/>
      <c r="N226" s="272"/>
      <c r="O226" s="272"/>
      <c r="P226" s="272"/>
      <c r="Q226" s="272"/>
      <c r="R226" s="272"/>
      <c r="S226" s="272"/>
      <c r="T226" s="273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4" t="s">
        <v>171</v>
      </c>
      <c r="AU226" s="274" t="s">
        <v>91</v>
      </c>
      <c r="AV226" s="15" t="s">
        <v>167</v>
      </c>
      <c r="AW226" s="15" t="s">
        <v>42</v>
      </c>
      <c r="AX226" s="15" t="s">
        <v>89</v>
      </c>
      <c r="AY226" s="274" t="s">
        <v>159</v>
      </c>
    </row>
    <row r="227" s="2" customFormat="1" ht="16.5" customHeight="1">
      <c r="A227" s="40"/>
      <c r="B227" s="41"/>
      <c r="C227" s="214" t="s">
        <v>298</v>
      </c>
      <c r="D227" s="214" t="s">
        <v>162</v>
      </c>
      <c r="E227" s="215" t="s">
        <v>299</v>
      </c>
      <c r="F227" s="216" t="s">
        <v>300</v>
      </c>
      <c r="G227" s="217" t="s">
        <v>217</v>
      </c>
      <c r="H227" s="218">
        <v>1012.842</v>
      </c>
      <c r="I227" s="219"/>
      <c r="J227" s="220">
        <f>ROUND(I227*H227,2)</f>
        <v>0</v>
      </c>
      <c r="K227" s="216" t="s">
        <v>166</v>
      </c>
      <c r="L227" s="46"/>
      <c r="M227" s="221" t="s">
        <v>44</v>
      </c>
      <c r="N227" s="222" t="s">
        <v>53</v>
      </c>
      <c r="O227" s="86"/>
      <c r="P227" s="223">
        <f>O227*H227</f>
        <v>0</v>
      </c>
      <c r="Q227" s="223">
        <v>0.00025999999999999998</v>
      </c>
      <c r="R227" s="223">
        <f>Q227*H227</f>
        <v>0.26333891999999998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167</v>
      </c>
      <c r="AT227" s="225" t="s">
        <v>162</v>
      </c>
      <c r="AU227" s="225" t="s">
        <v>91</v>
      </c>
      <c r="AY227" s="18" t="s">
        <v>159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8" t="s">
        <v>89</v>
      </c>
      <c r="BK227" s="226">
        <f>ROUND(I227*H227,2)</f>
        <v>0</v>
      </c>
      <c r="BL227" s="18" t="s">
        <v>167</v>
      </c>
      <c r="BM227" s="225" t="s">
        <v>301</v>
      </c>
    </row>
    <row r="228" s="2" customFormat="1">
      <c r="A228" s="40"/>
      <c r="B228" s="41"/>
      <c r="C228" s="42"/>
      <c r="D228" s="227" t="s">
        <v>169</v>
      </c>
      <c r="E228" s="42"/>
      <c r="F228" s="228" t="s">
        <v>302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8" t="s">
        <v>169</v>
      </c>
      <c r="AU228" s="18" t="s">
        <v>91</v>
      </c>
    </row>
    <row r="229" s="13" customFormat="1">
      <c r="A229" s="13"/>
      <c r="B229" s="232"/>
      <c r="C229" s="233"/>
      <c r="D229" s="234" t="s">
        <v>171</v>
      </c>
      <c r="E229" s="235" t="s">
        <v>44</v>
      </c>
      <c r="F229" s="236" t="s">
        <v>172</v>
      </c>
      <c r="G229" s="233"/>
      <c r="H229" s="235" t="s">
        <v>44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171</v>
      </c>
      <c r="AU229" s="242" t="s">
        <v>91</v>
      </c>
      <c r="AV229" s="13" t="s">
        <v>89</v>
      </c>
      <c r="AW229" s="13" t="s">
        <v>42</v>
      </c>
      <c r="AX229" s="13" t="s">
        <v>82</v>
      </c>
      <c r="AY229" s="242" t="s">
        <v>159</v>
      </c>
    </row>
    <row r="230" s="14" customFormat="1">
      <c r="A230" s="14"/>
      <c r="B230" s="243"/>
      <c r="C230" s="244"/>
      <c r="D230" s="234" t="s">
        <v>171</v>
      </c>
      <c r="E230" s="245" t="s">
        <v>44</v>
      </c>
      <c r="F230" s="246" t="s">
        <v>266</v>
      </c>
      <c r="G230" s="244"/>
      <c r="H230" s="247">
        <v>515.49900000000002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171</v>
      </c>
      <c r="AU230" s="253" t="s">
        <v>91</v>
      </c>
      <c r="AV230" s="14" t="s">
        <v>91</v>
      </c>
      <c r="AW230" s="14" t="s">
        <v>42</v>
      </c>
      <c r="AX230" s="14" t="s">
        <v>82</v>
      </c>
      <c r="AY230" s="253" t="s">
        <v>159</v>
      </c>
    </row>
    <row r="231" s="14" customFormat="1">
      <c r="A231" s="14"/>
      <c r="B231" s="243"/>
      <c r="C231" s="244"/>
      <c r="D231" s="234" t="s">
        <v>171</v>
      </c>
      <c r="E231" s="245" t="s">
        <v>44</v>
      </c>
      <c r="F231" s="246" t="s">
        <v>267</v>
      </c>
      <c r="G231" s="244"/>
      <c r="H231" s="247">
        <v>58.712000000000003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171</v>
      </c>
      <c r="AU231" s="253" t="s">
        <v>91</v>
      </c>
      <c r="AV231" s="14" t="s">
        <v>91</v>
      </c>
      <c r="AW231" s="14" t="s">
        <v>42</v>
      </c>
      <c r="AX231" s="14" t="s">
        <v>82</v>
      </c>
      <c r="AY231" s="253" t="s">
        <v>159</v>
      </c>
    </row>
    <row r="232" s="14" customFormat="1">
      <c r="A232" s="14"/>
      <c r="B232" s="243"/>
      <c r="C232" s="244"/>
      <c r="D232" s="234" t="s">
        <v>171</v>
      </c>
      <c r="E232" s="245" t="s">
        <v>44</v>
      </c>
      <c r="F232" s="246" t="s">
        <v>268</v>
      </c>
      <c r="G232" s="244"/>
      <c r="H232" s="247">
        <v>105.721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171</v>
      </c>
      <c r="AU232" s="253" t="s">
        <v>91</v>
      </c>
      <c r="AV232" s="14" t="s">
        <v>91</v>
      </c>
      <c r="AW232" s="14" t="s">
        <v>42</v>
      </c>
      <c r="AX232" s="14" t="s">
        <v>82</v>
      </c>
      <c r="AY232" s="253" t="s">
        <v>159</v>
      </c>
    </row>
    <row r="233" s="14" customFormat="1">
      <c r="A233" s="14"/>
      <c r="B233" s="243"/>
      <c r="C233" s="244"/>
      <c r="D233" s="234" t="s">
        <v>171</v>
      </c>
      <c r="E233" s="245" t="s">
        <v>44</v>
      </c>
      <c r="F233" s="246" t="s">
        <v>269</v>
      </c>
      <c r="G233" s="244"/>
      <c r="H233" s="247">
        <v>77.721999999999994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171</v>
      </c>
      <c r="AU233" s="253" t="s">
        <v>91</v>
      </c>
      <c r="AV233" s="14" t="s">
        <v>91</v>
      </c>
      <c r="AW233" s="14" t="s">
        <v>42</v>
      </c>
      <c r="AX233" s="14" t="s">
        <v>82</v>
      </c>
      <c r="AY233" s="253" t="s">
        <v>159</v>
      </c>
    </row>
    <row r="234" s="14" customFormat="1">
      <c r="A234" s="14"/>
      <c r="B234" s="243"/>
      <c r="C234" s="244"/>
      <c r="D234" s="234" t="s">
        <v>171</v>
      </c>
      <c r="E234" s="245" t="s">
        <v>44</v>
      </c>
      <c r="F234" s="246" t="s">
        <v>270</v>
      </c>
      <c r="G234" s="244"/>
      <c r="H234" s="247">
        <v>103.658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171</v>
      </c>
      <c r="AU234" s="253" t="s">
        <v>91</v>
      </c>
      <c r="AV234" s="14" t="s">
        <v>91</v>
      </c>
      <c r="AW234" s="14" t="s">
        <v>42</v>
      </c>
      <c r="AX234" s="14" t="s">
        <v>82</v>
      </c>
      <c r="AY234" s="253" t="s">
        <v>159</v>
      </c>
    </row>
    <row r="235" s="14" customFormat="1">
      <c r="A235" s="14"/>
      <c r="B235" s="243"/>
      <c r="C235" s="244"/>
      <c r="D235" s="234" t="s">
        <v>171</v>
      </c>
      <c r="E235" s="245" t="s">
        <v>44</v>
      </c>
      <c r="F235" s="246" t="s">
        <v>249</v>
      </c>
      <c r="G235" s="244"/>
      <c r="H235" s="247">
        <v>100.56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171</v>
      </c>
      <c r="AU235" s="253" t="s">
        <v>91</v>
      </c>
      <c r="AV235" s="14" t="s">
        <v>91</v>
      </c>
      <c r="AW235" s="14" t="s">
        <v>42</v>
      </c>
      <c r="AX235" s="14" t="s">
        <v>82</v>
      </c>
      <c r="AY235" s="253" t="s">
        <v>159</v>
      </c>
    </row>
    <row r="236" s="14" customFormat="1">
      <c r="A236" s="14"/>
      <c r="B236" s="243"/>
      <c r="C236" s="244"/>
      <c r="D236" s="234" t="s">
        <v>171</v>
      </c>
      <c r="E236" s="245" t="s">
        <v>44</v>
      </c>
      <c r="F236" s="246" t="s">
        <v>250</v>
      </c>
      <c r="G236" s="244"/>
      <c r="H236" s="247">
        <v>50.969999999999999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171</v>
      </c>
      <c r="AU236" s="253" t="s">
        <v>91</v>
      </c>
      <c r="AV236" s="14" t="s">
        <v>91</v>
      </c>
      <c r="AW236" s="14" t="s">
        <v>42</v>
      </c>
      <c r="AX236" s="14" t="s">
        <v>82</v>
      </c>
      <c r="AY236" s="253" t="s">
        <v>159</v>
      </c>
    </row>
    <row r="237" s="15" customFormat="1">
      <c r="A237" s="15"/>
      <c r="B237" s="264"/>
      <c r="C237" s="265"/>
      <c r="D237" s="234" t="s">
        <v>171</v>
      </c>
      <c r="E237" s="266" t="s">
        <v>44</v>
      </c>
      <c r="F237" s="267" t="s">
        <v>234</v>
      </c>
      <c r="G237" s="265"/>
      <c r="H237" s="268">
        <v>1012.8420000000001</v>
      </c>
      <c r="I237" s="269"/>
      <c r="J237" s="265"/>
      <c r="K237" s="265"/>
      <c r="L237" s="270"/>
      <c r="M237" s="271"/>
      <c r="N237" s="272"/>
      <c r="O237" s="272"/>
      <c r="P237" s="272"/>
      <c r="Q237" s="272"/>
      <c r="R237" s="272"/>
      <c r="S237" s="272"/>
      <c r="T237" s="273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4" t="s">
        <v>171</v>
      </c>
      <c r="AU237" s="274" t="s">
        <v>91</v>
      </c>
      <c r="AV237" s="15" t="s">
        <v>167</v>
      </c>
      <c r="AW237" s="15" t="s">
        <v>42</v>
      </c>
      <c r="AX237" s="15" t="s">
        <v>89</v>
      </c>
      <c r="AY237" s="274" t="s">
        <v>159</v>
      </c>
    </row>
    <row r="238" s="2" customFormat="1" ht="16.5" customHeight="1">
      <c r="A238" s="40"/>
      <c r="B238" s="41"/>
      <c r="C238" s="214" t="s">
        <v>303</v>
      </c>
      <c r="D238" s="214" t="s">
        <v>162</v>
      </c>
      <c r="E238" s="215" t="s">
        <v>304</v>
      </c>
      <c r="F238" s="216" t="s">
        <v>305</v>
      </c>
      <c r="G238" s="217" t="s">
        <v>217</v>
      </c>
      <c r="H238" s="218">
        <v>344.01999999999998</v>
      </c>
      <c r="I238" s="219"/>
      <c r="J238" s="220">
        <f>ROUND(I238*H238,2)</f>
        <v>0</v>
      </c>
      <c r="K238" s="216" t="s">
        <v>166</v>
      </c>
      <c r="L238" s="46"/>
      <c r="M238" s="221" t="s">
        <v>44</v>
      </c>
      <c r="N238" s="222" t="s">
        <v>53</v>
      </c>
      <c r="O238" s="86"/>
      <c r="P238" s="223">
        <f>O238*H238</f>
        <v>0</v>
      </c>
      <c r="Q238" s="223">
        <v>0.00025999999999999998</v>
      </c>
      <c r="R238" s="223">
        <f>Q238*H238</f>
        <v>0.089445199999999989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167</v>
      </c>
      <c r="AT238" s="225" t="s">
        <v>162</v>
      </c>
      <c r="AU238" s="225" t="s">
        <v>91</v>
      </c>
      <c r="AY238" s="18" t="s">
        <v>159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8" t="s">
        <v>89</v>
      </c>
      <c r="BK238" s="226">
        <f>ROUND(I238*H238,2)</f>
        <v>0</v>
      </c>
      <c r="BL238" s="18" t="s">
        <v>167</v>
      </c>
      <c r="BM238" s="225" t="s">
        <v>306</v>
      </c>
    </row>
    <row r="239" s="2" customFormat="1">
      <c r="A239" s="40"/>
      <c r="B239" s="41"/>
      <c r="C239" s="42"/>
      <c r="D239" s="227" t="s">
        <v>169</v>
      </c>
      <c r="E239" s="42"/>
      <c r="F239" s="228" t="s">
        <v>307</v>
      </c>
      <c r="G239" s="42"/>
      <c r="H239" s="42"/>
      <c r="I239" s="229"/>
      <c r="J239" s="42"/>
      <c r="K239" s="42"/>
      <c r="L239" s="46"/>
      <c r="M239" s="230"/>
      <c r="N239" s="23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8" t="s">
        <v>169</v>
      </c>
      <c r="AU239" s="18" t="s">
        <v>91</v>
      </c>
    </row>
    <row r="240" s="13" customFormat="1">
      <c r="A240" s="13"/>
      <c r="B240" s="232"/>
      <c r="C240" s="233"/>
      <c r="D240" s="234" t="s">
        <v>171</v>
      </c>
      <c r="E240" s="235" t="s">
        <v>44</v>
      </c>
      <c r="F240" s="236" t="s">
        <v>172</v>
      </c>
      <c r="G240" s="233"/>
      <c r="H240" s="235" t="s">
        <v>44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171</v>
      </c>
      <c r="AU240" s="242" t="s">
        <v>91</v>
      </c>
      <c r="AV240" s="13" t="s">
        <v>89</v>
      </c>
      <c r="AW240" s="13" t="s">
        <v>42</v>
      </c>
      <c r="AX240" s="13" t="s">
        <v>82</v>
      </c>
      <c r="AY240" s="242" t="s">
        <v>159</v>
      </c>
    </row>
    <row r="241" s="14" customFormat="1">
      <c r="A241" s="14"/>
      <c r="B241" s="243"/>
      <c r="C241" s="244"/>
      <c r="D241" s="234" t="s">
        <v>171</v>
      </c>
      <c r="E241" s="245" t="s">
        <v>44</v>
      </c>
      <c r="F241" s="246" t="s">
        <v>276</v>
      </c>
      <c r="G241" s="244"/>
      <c r="H241" s="247">
        <v>344.01999999999998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171</v>
      </c>
      <c r="AU241" s="253" t="s">
        <v>91</v>
      </c>
      <c r="AV241" s="14" t="s">
        <v>91</v>
      </c>
      <c r="AW241" s="14" t="s">
        <v>42</v>
      </c>
      <c r="AX241" s="14" t="s">
        <v>89</v>
      </c>
      <c r="AY241" s="253" t="s">
        <v>159</v>
      </c>
    </row>
    <row r="242" s="2" customFormat="1" ht="16.5" customHeight="1">
      <c r="A242" s="40"/>
      <c r="B242" s="41"/>
      <c r="C242" s="214" t="s">
        <v>308</v>
      </c>
      <c r="D242" s="214" t="s">
        <v>162</v>
      </c>
      <c r="E242" s="215" t="s">
        <v>309</v>
      </c>
      <c r="F242" s="216" t="s">
        <v>310</v>
      </c>
      <c r="G242" s="217" t="s">
        <v>217</v>
      </c>
      <c r="H242" s="218">
        <v>62</v>
      </c>
      <c r="I242" s="219"/>
      <c r="J242" s="220">
        <f>ROUND(I242*H242,2)</f>
        <v>0</v>
      </c>
      <c r="K242" s="216" t="s">
        <v>166</v>
      </c>
      <c r="L242" s="46"/>
      <c r="M242" s="221" t="s">
        <v>44</v>
      </c>
      <c r="N242" s="222" t="s">
        <v>53</v>
      </c>
      <c r="O242" s="86"/>
      <c r="P242" s="223">
        <f>O242*H242</f>
        <v>0</v>
      </c>
      <c r="Q242" s="223">
        <v>0.040000000000000001</v>
      </c>
      <c r="R242" s="223">
        <f>Q242*H242</f>
        <v>2.48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167</v>
      </c>
      <c r="AT242" s="225" t="s">
        <v>162</v>
      </c>
      <c r="AU242" s="225" t="s">
        <v>91</v>
      </c>
      <c r="AY242" s="18" t="s">
        <v>159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8" t="s">
        <v>89</v>
      </c>
      <c r="BK242" s="226">
        <f>ROUND(I242*H242,2)</f>
        <v>0</v>
      </c>
      <c r="BL242" s="18" t="s">
        <v>167</v>
      </c>
      <c r="BM242" s="225" t="s">
        <v>311</v>
      </c>
    </row>
    <row r="243" s="2" customFormat="1">
      <c r="A243" s="40"/>
      <c r="B243" s="41"/>
      <c r="C243" s="42"/>
      <c r="D243" s="227" t="s">
        <v>169</v>
      </c>
      <c r="E243" s="42"/>
      <c r="F243" s="228" t="s">
        <v>312</v>
      </c>
      <c r="G243" s="42"/>
      <c r="H243" s="42"/>
      <c r="I243" s="229"/>
      <c r="J243" s="42"/>
      <c r="K243" s="42"/>
      <c r="L243" s="46"/>
      <c r="M243" s="230"/>
      <c r="N243" s="231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8" t="s">
        <v>169</v>
      </c>
      <c r="AU243" s="18" t="s">
        <v>91</v>
      </c>
    </row>
    <row r="244" s="13" customFormat="1">
      <c r="A244" s="13"/>
      <c r="B244" s="232"/>
      <c r="C244" s="233"/>
      <c r="D244" s="234" t="s">
        <v>171</v>
      </c>
      <c r="E244" s="235" t="s">
        <v>44</v>
      </c>
      <c r="F244" s="236" t="s">
        <v>172</v>
      </c>
      <c r="G244" s="233"/>
      <c r="H244" s="235" t="s">
        <v>44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171</v>
      </c>
      <c r="AU244" s="242" t="s">
        <v>91</v>
      </c>
      <c r="AV244" s="13" t="s">
        <v>89</v>
      </c>
      <c r="AW244" s="13" t="s">
        <v>42</v>
      </c>
      <c r="AX244" s="13" t="s">
        <v>82</v>
      </c>
      <c r="AY244" s="242" t="s">
        <v>159</v>
      </c>
    </row>
    <row r="245" s="14" customFormat="1">
      <c r="A245" s="14"/>
      <c r="B245" s="243"/>
      <c r="C245" s="244"/>
      <c r="D245" s="234" t="s">
        <v>171</v>
      </c>
      <c r="E245" s="245" t="s">
        <v>44</v>
      </c>
      <c r="F245" s="246" t="s">
        <v>313</v>
      </c>
      <c r="G245" s="244"/>
      <c r="H245" s="247">
        <v>19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171</v>
      </c>
      <c r="AU245" s="253" t="s">
        <v>91</v>
      </c>
      <c r="AV245" s="14" t="s">
        <v>91</v>
      </c>
      <c r="AW245" s="14" t="s">
        <v>42</v>
      </c>
      <c r="AX245" s="14" t="s">
        <v>82</v>
      </c>
      <c r="AY245" s="253" t="s">
        <v>159</v>
      </c>
    </row>
    <row r="246" s="14" customFormat="1">
      <c r="A246" s="14"/>
      <c r="B246" s="243"/>
      <c r="C246" s="244"/>
      <c r="D246" s="234" t="s">
        <v>171</v>
      </c>
      <c r="E246" s="245" t="s">
        <v>44</v>
      </c>
      <c r="F246" s="246" t="s">
        <v>314</v>
      </c>
      <c r="G246" s="244"/>
      <c r="H246" s="247">
        <v>43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171</v>
      </c>
      <c r="AU246" s="253" t="s">
        <v>91</v>
      </c>
      <c r="AV246" s="14" t="s">
        <v>91</v>
      </c>
      <c r="AW246" s="14" t="s">
        <v>42</v>
      </c>
      <c r="AX246" s="14" t="s">
        <v>82</v>
      </c>
      <c r="AY246" s="253" t="s">
        <v>159</v>
      </c>
    </row>
    <row r="247" s="15" customFormat="1">
      <c r="A247" s="15"/>
      <c r="B247" s="264"/>
      <c r="C247" s="265"/>
      <c r="D247" s="234" t="s">
        <v>171</v>
      </c>
      <c r="E247" s="266" t="s">
        <v>44</v>
      </c>
      <c r="F247" s="267" t="s">
        <v>234</v>
      </c>
      <c r="G247" s="265"/>
      <c r="H247" s="268">
        <v>62</v>
      </c>
      <c r="I247" s="269"/>
      <c r="J247" s="265"/>
      <c r="K247" s="265"/>
      <c r="L247" s="270"/>
      <c r="M247" s="271"/>
      <c r="N247" s="272"/>
      <c r="O247" s="272"/>
      <c r="P247" s="272"/>
      <c r="Q247" s="272"/>
      <c r="R247" s="272"/>
      <c r="S247" s="272"/>
      <c r="T247" s="273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4" t="s">
        <v>171</v>
      </c>
      <c r="AU247" s="274" t="s">
        <v>91</v>
      </c>
      <c r="AV247" s="15" t="s">
        <v>167</v>
      </c>
      <c r="AW247" s="15" t="s">
        <v>42</v>
      </c>
      <c r="AX247" s="15" t="s">
        <v>89</v>
      </c>
      <c r="AY247" s="274" t="s">
        <v>159</v>
      </c>
    </row>
    <row r="248" s="2" customFormat="1" ht="24.15" customHeight="1">
      <c r="A248" s="40"/>
      <c r="B248" s="41"/>
      <c r="C248" s="214" t="s">
        <v>315</v>
      </c>
      <c r="D248" s="214" t="s">
        <v>162</v>
      </c>
      <c r="E248" s="215" t="s">
        <v>316</v>
      </c>
      <c r="F248" s="216" t="s">
        <v>317</v>
      </c>
      <c r="G248" s="217" t="s">
        <v>217</v>
      </c>
      <c r="H248" s="218">
        <v>324.34100000000001</v>
      </c>
      <c r="I248" s="219"/>
      <c r="J248" s="220">
        <f>ROUND(I248*H248,2)</f>
        <v>0</v>
      </c>
      <c r="K248" s="216" t="s">
        <v>166</v>
      </c>
      <c r="L248" s="46"/>
      <c r="M248" s="221" t="s">
        <v>44</v>
      </c>
      <c r="N248" s="222" t="s">
        <v>53</v>
      </c>
      <c r="O248" s="86"/>
      <c r="P248" s="223">
        <f>O248*H248</f>
        <v>0</v>
      </c>
      <c r="Q248" s="223">
        <v>0.018380000000000001</v>
      </c>
      <c r="R248" s="223">
        <f>Q248*H248</f>
        <v>5.9613875800000002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167</v>
      </c>
      <c r="AT248" s="225" t="s">
        <v>162</v>
      </c>
      <c r="AU248" s="225" t="s">
        <v>91</v>
      </c>
      <c r="AY248" s="18" t="s">
        <v>159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8" t="s">
        <v>89</v>
      </c>
      <c r="BK248" s="226">
        <f>ROUND(I248*H248,2)</f>
        <v>0</v>
      </c>
      <c r="BL248" s="18" t="s">
        <v>167</v>
      </c>
      <c r="BM248" s="225" t="s">
        <v>318</v>
      </c>
    </row>
    <row r="249" s="2" customFormat="1">
      <c r="A249" s="40"/>
      <c r="B249" s="41"/>
      <c r="C249" s="42"/>
      <c r="D249" s="227" t="s">
        <v>169</v>
      </c>
      <c r="E249" s="42"/>
      <c r="F249" s="228" t="s">
        <v>319</v>
      </c>
      <c r="G249" s="42"/>
      <c r="H249" s="42"/>
      <c r="I249" s="229"/>
      <c r="J249" s="42"/>
      <c r="K249" s="42"/>
      <c r="L249" s="46"/>
      <c r="M249" s="230"/>
      <c r="N249" s="231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8" t="s">
        <v>169</v>
      </c>
      <c r="AU249" s="18" t="s">
        <v>91</v>
      </c>
    </row>
    <row r="250" s="13" customFormat="1">
      <c r="A250" s="13"/>
      <c r="B250" s="232"/>
      <c r="C250" s="233"/>
      <c r="D250" s="234" t="s">
        <v>171</v>
      </c>
      <c r="E250" s="235" t="s">
        <v>44</v>
      </c>
      <c r="F250" s="236" t="s">
        <v>172</v>
      </c>
      <c r="G250" s="233"/>
      <c r="H250" s="235" t="s">
        <v>44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171</v>
      </c>
      <c r="AU250" s="242" t="s">
        <v>91</v>
      </c>
      <c r="AV250" s="13" t="s">
        <v>89</v>
      </c>
      <c r="AW250" s="13" t="s">
        <v>42</v>
      </c>
      <c r="AX250" s="13" t="s">
        <v>82</v>
      </c>
      <c r="AY250" s="242" t="s">
        <v>159</v>
      </c>
    </row>
    <row r="251" s="14" customFormat="1">
      <c r="A251" s="14"/>
      <c r="B251" s="243"/>
      <c r="C251" s="244"/>
      <c r="D251" s="234" t="s">
        <v>171</v>
      </c>
      <c r="E251" s="245" t="s">
        <v>44</v>
      </c>
      <c r="F251" s="246" t="s">
        <v>247</v>
      </c>
      <c r="G251" s="244"/>
      <c r="H251" s="247">
        <v>105.631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171</v>
      </c>
      <c r="AU251" s="253" t="s">
        <v>91</v>
      </c>
      <c r="AV251" s="14" t="s">
        <v>91</v>
      </c>
      <c r="AW251" s="14" t="s">
        <v>42</v>
      </c>
      <c r="AX251" s="14" t="s">
        <v>82</v>
      </c>
      <c r="AY251" s="253" t="s">
        <v>159</v>
      </c>
    </row>
    <row r="252" s="14" customFormat="1">
      <c r="A252" s="14"/>
      <c r="B252" s="243"/>
      <c r="C252" s="244"/>
      <c r="D252" s="234" t="s">
        <v>171</v>
      </c>
      <c r="E252" s="245" t="s">
        <v>44</v>
      </c>
      <c r="F252" s="246" t="s">
        <v>248</v>
      </c>
      <c r="G252" s="244"/>
      <c r="H252" s="247">
        <v>107.22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171</v>
      </c>
      <c r="AU252" s="253" t="s">
        <v>91</v>
      </c>
      <c r="AV252" s="14" t="s">
        <v>91</v>
      </c>
      <c r="AW252" s="14" t="s">
        <v>42</v>
      </c>
      <c r="AX252" s="14" t="s">
        <v>82</v>
      </c>
      <c r="AY252" s="253" t="s">
        <v>159</v>
      </c>
    </row>
    <row r="253" s="14" customFormat="1">
      <c r="A253" s="14"/>
      <c r="B253" s="243"/>
      <c r="C253" s="244"/>
      <c r="D253" s="234" t="s">
        <v>171</v>
      </c>
      <c r="E253" s="245" t="s">
        <v>44</v>
      </c>
      <c r="F253" s="246" t="s">
        <v>297</v>
      </c>
      <c r="G253" s="244"/>
      <c r="H253" s="247">
        <v>111.49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171</v>
      </c>
      <c r="AU253" s="253" t="s">
        <v>91</v>
      </c>
      <c r="AV253" s="14" t="s">
        <v>91</v>
      </c>
      <c r="AW253" s="14" t="s">
        <v>42</v>
      </c>
      <c r="AX253" s="14" t="s">
        <v>82</v>
      </c>
      <c r="AY253" s="253" t="s">
        <v>159</v>
      </c>
    </row>
    <row r="254" s="15" customFormat="1">
      <c r="A254" s="15"/>
      <c r="B254" s="264"/>
      <c r="C254" s="265"/>
      <c r="D254" s="234" t="s">
        <v>171</v>
      </c>
      <c r="E254" s="266" t="s">
        <v>44</v>
      </c>
      <c r="F254" s="267" t="s">
        <v>234</v>
      </c>
      <c r="G254" s="265"/>
      <c r="H254" s="268">
        <v>324.34100000000001</v>
      </c>
      <c r="I254" s="269"/>
      <c r="J254" s="265"/>
      <c r="K254" s="265"/>
      <c r="L254" s="270"/>
      <c r="M254" s="271"/>
      <c r="N254" s="272"/>
      <c r="O254" s="272"/>
      <c r="P254" s="272"/>
      <c r="Q254" s="272"/>
      <c r="R254" s="272"/>
      <c r="S254" s="272"/>
      <c r="T254" s="273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4" t="s">
        <v>171</v>
      </c>
      <c r="AU254" s="274" t="s">
        <v>91</v>
      </c>
      <c r="AV254" s="15" t="s">
        <v>167</v>
      </c>
      <c r="AW254" s="15" t="s">
        <v>42</v>
      </c>
      <c r="AX254" s="15" t="s">
        <v>89</v>
      </c>
      <c r="AY254" s="274" t="s">
        <v>159</v>
      </c>
    </row>
    <row r="255" s="2" customFormat="1" ht="24.15" customHeight="1">
      <c r="A255" s="40"/>
      <c r="B255" s="41"/>
      <c r="C255" s="214" t="s">
        <v>320</v>
      </c>
      <c r="D255" s="214" t="s">
        <v>162</v>
      </c>
      <c r="E255" s="215" t="s">
        <v>321</v>
      </c>
      <c r="F255" s="216" t="s">
        <v>322</v>
      </c>
      <c r="G255" s="217" t="s">
        <v>217</v>
      </c>
      <c r="H255" s="218">
        <v>1297.364</v>
      </c>
      <c r="I255" s="219"/>
      <c r="J255" s="220">
        <f>ROUND(I255*H255,2)</f>
        <v>0</v>
      </c>
      <c r="K255" s="216" t="s">
        <v>166</v>
      </c>
      <c r="L255" s="46"/>
      <c r="M255" s="221" t="s">
        <v>44</v>
      </c>
      <c r="N255" s="222" t="s">
        <v>53</v>
      </c>
      <c r="O255" s="86"/>
      <c r="P255" s="223">
        <f>O255*H255</f>
        <v>0</v>
      </c>
      <c r="Q255" s="223">
        <v>0.0079000000000000008</v>
      </c>
      <c r="R255" s="223">
        <f>Q255*H255</f>
        <v>10.249175600000001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167</v>
      </c>
      <c r="AT255" s="225" t="s">
        <v>162</v>
      </c>
      <c r="AU255" s="225" t="s">
        <v>91</v>
      </c>
      <c r="AY255" s="18" t="s">
        <v>159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8" t="s">
        <v>89</v>
      </c>
      <c r="BK255" s="226">
        <f>ROUND(I255*H255,2)</f>
        <v>0</v>
      </c>
      <c r="BL255" s="18" t="s">
        <v>167</v>
      </c>
      <c r="BM255" s="225" t="s">
        <v>323</v>
      </c>
    </row>
    <row r="256" s="2" customFormat="1">
      <c r="A256" s="40"/>
      <c r="B256" s="41"/>
      <c r="C256" s="42"/>
      <c r="D256" s="227" t="s">
        <v>169</v>
      </c>
      <c r="E256" s="42"/>
      <c r="F256" s="228" t="s">
        <v>324</v>
      </c>
      <c r="G256" s="42"/>
      <c r="H256" s="42"/>
      <c r="I256" s="229"/>
      <c r="J256" s="42"/>
      <c r="K256" s="42"/>
      <c r="L256" s="46"/>
      <c r="M256" s="230"/>
      <c r="N256" s="231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8" t="s">
        <v>169</v>
      </c>
      <c r="AU256" s="18" t="s">
        <v>91</v>
      </c>
    </row>
    <row r="257" s="13" customFormat="1">
      <c r="A257" s="13"/>
      <c r="B257" s="232"/>
      <c r="C257" s="233"/>
      <c r="D257" s="234" t="s">
        <v>171</v>
      </c>
      <c r="E257" s="235" t="s">
        <v>44</v>
      </c>
      <c r="F257" s="236" t="s">
        <v>172</v>
      </c>
      <c r="G257" s="233"/>
      <c r="H257" s="235" t="s">
        <v>44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171</v>
      </c>
      <c r="AU257" s="242" t="s">
        <v>91</v>
      </c>
      <c r="AV257" s="13" t="s">
        <v>89</v>
      </c>
      <c r="AW257" s="13" t="s">
        <v>42</v>
      </c>
      <c r="AX257" s="13" t="s">
        <v>82</v>
      </c>
      <c r="AY257" s="242" t="s">
        <v>159</v>
      </c>
    </row>
    <row r="258" s="14" customFormat="1">
      <c r="A258" s="14"/>
      <c r="B258" s="243"/>
      <c r="C258" s="244"/>
      <c r="D258" s="234" t="s">
        <v>171</v>
      </c>
      <c r="E258" s="245" t="s">
        <v>44</v>
      </c>
      <c r="F258" s="246" t="s">
        <v>247</v>
      </c>
      <c r="G258" s="244"/>
      <c r="H258" s="247">
        <v>105.631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171</v>
      </c>
      <c r="AU258" s="253" t="s">
        <v>91</v>
      </c>
      <c r="AV258" s="14" t="s">
        <v>91</v>
      </c>
      <c r="AW258" s="14" t="s">
        <v>42</v>
      </c>
      <c r="AX258" s="14" t="s">
        <v>82</v>
      </c>
      <c r="AY258" s="253" t="s">
        <v>159</v>
      </c>
    </row>
    <row r="259" s="14" customFormat="1">
      <c r="A259" s="14"/>
      <c r="B259" s="243"/>
      <c r="C259" s="244"/>
      <c r="D259" s="234" t="s">
        <v>171</v>
      </c>
      <c r="E259" s="245" t="s">
        <v>44</v>
      </c>
      <c r="F259" s="246" t="s">
        <v>248</v>
      </c>
      <c r="G259" s="244"/>
      <c r="H259" s="247">
        <v>107.22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171</v>
      </c>
      <c r="AU259" s="253" t="s">
        <v>91</v>
      </c>
      <c r="AV259" s="14" t="s">
        <v>91</v>
      </c>
      <c r="AW259" s="14" t="s">
        <v>42</v>
      </c>
      <c r="AX259" s="14" t="s">
        <v>82</v>
      </c>
      <c r="AY259" s="253" t="s">
        <v>159</v>
      </c>
    </row>
    <row r="260" s="14" customFormat="1">
      <c r="A260" s="14"/>
      <c r="B260" s="243"/>
      <c r="C260" s="244"/>
      <c r="D260" s="234" t="s">
        <v>171</v>
      </c>
      <c r="E260" s="245" t="s">
        <v>44</v>
      </c>
      <c r="F260" s="246" t="s">
        <v>297</v>
      </c>
      <c r="G260" s="244"/>
      <c r="H260" s="247">
        <v>111.49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171</v>
      </c>
      <c r="AU260" s="253" t="s">
        <v>91</v>
      </c>
      <c r="AV260" s="14" t="s">
        <v>91</v>
      </c>
      <c r="AW260" s="14" t="s">
        <v>42</v>
      </c>
      <c r="AX260" s="14" t="s">
        <v>82</v>
      </c>
      <c r="AY260" s="253" t="s">
        <v>159</v>
      </c>
    </row>
    <row r="261" s="15" customFormat="1">
      <c r="A261" s="15"/>
      <c r="B261" s="264"/>
      <c r="C261" s="265"/>
      <c r="D261" s="234" t="s">
        <v>171</v>
      </c>
      <c r="E261" s="266" t="s">
        <v>44</v>
      </c>
      <c r="F261" s="267" t="s">
        <v>234</v>
      </c>
      <c r="G261" s="265"/>
      <c r="H261" s="268">
        <v>324.34100000000001</v>
      </c>
      <c r="I261" s="269"/>
      <c r="J261" s="265"/>
      <c r="K261" s="265"/>
      <c r="L261" s="270"/>
      <c r="M261" s="271"/>
      <c r="N261" s="272"/>
      <c r="O261" s="272"/>
      <c r="P261" s="272"/>
      <c r="Q261" s="272"/>
      <c r="R261" s="272"/>
      <c r="S261" s="272"/>
      <c r="T261" s="27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4" t="s">
        <v>171</v>
      </c>
      <c r="AU261" s="274" t="s">
        <v>91</v>
      </c>
      <c r="AV261" s="15" t="s">
        <v>167</v>
      </c>
      <c r="AW261" s="15" t="s">
        <v>42</v>
      </c>
      <c r="AX261" s="15" t="s">
        <v>89</v>
      </c>
      <c r="AY261" s="274" t="s">
        <v>159</v>
      </c>
    </row>
    <row r="262" s="14" customFormat="1">
      <c r="A262" s="14"/>
      <c r="B262" s="243"/>
      <c r="C262" s="244"/>
      <c r="D262" s="234" t="s">
        <v>171</v>
      </c>
      <c r="E262" s="244"/>
      <c r="F262" s="246" t="s">
        <v>325</v>
      </c>
      <c r="G262" s="244"/>
      <c r="H262" s="247">
        <v>1297.364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171</v>
      </c>
      <c r="AU262" s="253" t="s">
        <v>91</v>
      </c>
      <c r="AV262" s="14" t="s">
        <v>91</v>
      </c>
      <c r="AW262" s="14" t="s">
        <v>4</v>
      </c>
      <c r="AX262" s="14" t="s">
        <v>89</v>
      </c>
      <c r="AY262" s="253" t="s">
        <v>159</v>
      </c>
    </row>
    <row r="263" s="2" customFormat="1" ht="16.5" customHeight="1">
      <c r="A263" s="40"/>
      <c r="B263" s="41"/>
      <c r="C263" s="214" t="s">
        <v>326</v>
      </c>
      <c r="D263" s="214" t="s">
        <v>162</v>
      </c>
      <c r="E263" s="215" t="s">
        <v>327</v>
      </c>
      <c r="F263" s="216" t="s">
        <v>328</v>
      </c>
      <c r="G263" s="217" t="s">
        <v>217</v>
      </c>
      <c r="H263" s="218">
        <v>62</v>
      </c>
      <c r="I263" s="219"/>
      <c r="J263" s="220">
        <f>ROUND(I263*H263,2)</f>
        <v>0</v>
      </c>
      <c r="K263" s="216" t="s">
        <v>166</v>
      </c>
      <c r="L263" s="46"/>
      <c r="M263" s="221" t="s">
        <v>44</v>
      </c>
      <c r="N263" s="222" t="s">
        <v>53</v>
      </c>
      <c r="O263" s="86"/>
      <c r="P263" s="223">
        <f>O263*H263</f>
        <v>0</v>
      </c>
      <c r="Q263" s="223">
        <v>0.038199999999999998</v>
      </c>
      <c r="R263" s="223">
        <f>Q263*H263</f>
        <v>2.3683999999999998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167</v>
      </c>
      <c r="AT263" s="225" t="s">
        <v>162</v>
      </c>
      <c r="AU263" s="225" t="s">
        <v>91</v>
      </c>
      <c r="AY263" s="18" t="s">
        <v>159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8" t="s">
        <v>89</v>
      </c>
      <c r="BK263" s="226">
        <f>ROUND(I263*H263,2)</f>
        <v>0</v>
      </c>
      <c r="BL263" s="18" t="s">
        <v>167</v>
      </c>
      <c r="BM263" s="225" t="s">
        <v>329</v>
      </c>
    </row>
    <row r="264" s="2" customFormat="1">
      <c r="A264" s="40"/>
      <c r="B264" s="41"/>
      <c r="C264" s="42"/>
      <c r="D264" s="227" t="s">
        <v>169</v>
      </c>
      <c r="E264" s="42"/>
      <c r="F264" s="228" t="s">
        <v>330</v>
      </c>
      <c r="G264" s="42"/>
      <c r="H264" s="42"/>
      <c r="I264" s="229"/>
      <c r="J264" s="42"/>
      <c r="K264" s="42"/>
      <c r="L264" s="46"/>
      <c r="M264" s="230"/>
      <c r="N264" s="231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8" t="s">
        <v>169</v>
      </c>
      <c r="AU264" s="18" t="s">
        <v>91</v>
      </c>
    </row>
    <row r="265" s="13" customFormat="1">
      <c r="A265" s="13"/>
      <c r="B265" s="232"/>
      <c r="C265" s="233"/>
      <c r="D265" s="234" t="s">
        <v>171</v>
      </c>
      <c r="E265" s="235" t="s">
        <v>44</v>
      </c>
      <c r="F265" s="236" t="s">
        <v>172</v>
      </c>
      <c r="G265" s="233"/>
      <c r="H265" s="235" t="s">
        <v>44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171</v>
      </c>
      <c r="AU265" s="242" t="s">
        <v>91</v>
      </c>
      <c r="AV265" s="13" t="s">
        <v>89</v>
      </c>
      <c r="AW265" s="13" t="s">
        <v>42</v>
      </c>
      <c r="AX265" s="13" t="s">
        <v>82</v>
      </c>
      <c r="AY265" s="242" t="s">
        <v>159</v>
      </c>
    </row>
    <row r="266" s="14" customFormat="1">
      <c r="A266" s="14"/>
      <c r="B266" s="243"/>
      <c r="C266" s="244"/>
      <c r="D266" s="234" t="s">
        <v>171</v>
      </c>
      <c r="E266" s="245" t="s">
        <v>44</v>
      </c>
      <c r="F266" s="246" t="s">
        <v>313</v>
      </c>
      <c r="G266" s="244"/>
      <c r="H266" s="247">
        <v>19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171</v>
      </c>
      <c r="AU266" s="253" t="s">
        <v>91</v>
      </c>
      <c r="AV266" s="14" t="s">
        <v>91</v>
      </c>
      <c r="AW266" s="14" t="s">
        <v>42</v>
      </c>
      <c r="AX266" s="14" t="s">
        <v>82</v>
      </c>
      <c r="AY266" s="253" t="s">
        <v>159</v>
      </c>
    </row>
    <row r="267" s="14" customFormat="1">
      <c r="A267" s="14"/>
      <c r="B267" s="243"/>
      <c r="C267" s="244"/>
      <c r="D267" s="234" t="s">
        <v>171</v>
      </c>
      <c r="E267" s="245" t="s">
        <v>44</v>
      </c>
      <c r="F267" s="246" t="s">
        <v>314</v>
      </c>
      <c r="G267" s="244"/>
      <c r="H267" s="247">
        <v>43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171</v>
      </c>
      <c r="AU267" s="253" t="s">
        <v>91</v>
      </c>
      <c r="AV267" s="14" t="s">
        <v>91</v>
      </c>
      <c r="AW267" s="14" t="s">
        <v>42</v>
      </c>
      <c r="AX267" s="14" t="s">
        <v>82</v>
      </c>
      <c r="AY267" s="253" t="s">
        <v>159</v>
      </c>
    </row>
    <row r="268" s="15" customFormat="1">
      <c r="A268" s="15"/>
      <c r="B268" s="264"/>
      <c r="C268" s="265"/>
      <c r="D268" s="234" t="s">
        <v>171</v>
      </c>
      <c r="E268" s="266" t="s">
        <v>44</v>
      </c>
      <c r="F268" s="267" t="s">
        <v>234</v>
      </c>
      <c r="G268" s="265"/>
      <c r="H268" s="268">
        <v>62</v>
      </c>
      <c r="I268" s="269"/>
      <c r="J268" s="265"/>
      <c r="K268" s="265"/>
      <c r="L268" s="270"/>
      <c r="M268" s="271"/>
      <c r="N268" s="272"/>
      <c r="O268" s="272"/>
      <c r="P268" s="272"/>
      <c r="Q268" s="272"/>
      <c r="R268" s="272"/>
      <c r="S268" s="272"/>
      <c r="T268" s="273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4" t="s">
        <v>171</v>
      </c>
      <c r="AU268" s="274" t="s">
        <v>91</v>
      </c>
      <c r="AV268" s="15" t="s">
        <v>167</v>
      </c>
      <c r="AW268" s="15" t="s">
        <v>42</v>
      </c>
      <c r="AX268" s="15" t="s">
        <v>89</v>
      </c>
      <c r="AY268" s="274" t="s">
        <v>159</v>
      </c>
    </row>
    <row r="269" s="2" customFormat="1" ht="21.75" customHeight="1">
      <c r="A269" s="40"/>
      <c r="B269" s="41"/>
      <c r="C269" s="214" t="s">
        <v>331</v>
      </c>
      <c r="D269" s="214" t="s">
        <v>162</v>
      </c>
      <c r="E269" s="215" t="s">
        <v>332</v>
      </c>
      <c r="F269" s="216" t="s">
        <v>333</v>
      </c>
      <c r="G269" s="217" t="s">
        <v>165</v>
      </c>
      <c r="H269" s="218">
        <v>4</v>
      </c>
      <c r="I269" s="219"/>
      <c r="J269" s="220">
        <f>ROUND(I269*H269,2)</f>
        <v>0</v>
      </c>
      <c r="K269" s="216" t="s">
        <v>166</v>
      </c>
      <c r="L269" s="46"/>
      <c r="M269" s="221" t="s">
        <v>44</v>
      </c>
      <c r="N269" s="222" t="s">
        <v>53</v>
      </c>
      <c r="O269" s="86"/>
      <c r="P269" s="223">
        <f>O269*H269</f>
        <v>0</v>
      </c>
      <c r="Q269" s="223">
        <v>0.0037599999999999999</v>
      </c>
      <c r="R269" s="223">
        <f>Q269*H269</f>
        <v>0.01504</v>
      </c>
      <c r="S269" s="223">
        <v>0</v>
      </c>
      <c r="T269" s="224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5" t="s">
        <v>167</v>
      </c>
      <c r="AT269" s="225" t="s">
        <v>162</v>
      </c>
      <c r="AU269" s="225" t="s">
        <v>91</v>
      </c>
      <c r="AY269" s="18" t="s">
        <v>159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8" t="s">
        <v>89</v>
      </c>
      <c r="BK269" s="226">
        <f>ROUND(I269*H269,2)</f>
        <v>0</v>
      </c>
      <c r="BL269" s="18" t="s">
        <v>167</v>
      </c>
      <c r="BM269" s="225" t="s">
        <v>334</v>
      </c>
    </row>
    <row r="270" s="2" customFormat="1">
      <c r="A270" s="40"/>
      <c r="B270" s="41"/>
      <c r="C270" s="42"/>
      <c r="D270" s="227" t="s">
        <v>169</v>
      </c>
      <c r="E270" s="42"/>
      <c r="F270" s="228" t="s">
        <v>335</v>
      </c>
      <c r="G270" s="42"/>
      <c r="H270" s="42"/>
      <c r="I270" s="229"/>
      <c r="J270" s="42"/>
      <c r="K270" s="42"/>
      <c r="L270" s="46"/>
      <c r="M270" s="230"/>
      <c r="N270" s="231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8" t="s">
        <v>169</v>
      </c>
      <c r="AU270" s="18" t="s">
        <v>91</v>
      </c>
    </row>
    <row r="271" s="13" customFormat="1">
      <c r="A271" s="13"/>
      <c r="B271" s="232"/>
      <c r="C271" s="233"/>
      <c r="D271" s="234" t="s">
        <v>171</v>
      </c>
      <c r="E271" s="235" t="s">
        <v>44</v>
      </c>
      <c r="F271" s="236" t="s">
        <v>172</v>
      </c>
      <c r="G271" s="233"/>
      <c r="H271" s="235" t="s">
        <v>44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171</v>
      </c>
      <c r="AU271" s="242" t="s">
        <v>91</v>
      </c>
      <c r="AV271" s="13" t="s">
        <v>89</v>
      </c>
      <c r="AW271" s="13" t="s">
        <v>42</v>
      </c>
      <c r="AX271" s="13" t="s">
        <v>82</v>
      </c>
      <c r="AY271" s="242" t="s">
        <v>159</v>
      </c>
    </row>
    <row r="272" s="14" customFormat="1">
      <c r="A272" s="14"/>
      <c r="B272" s="243"/>
      <c r="C272" s="244"/>
      <c r="D272" s="234" t="s">
        <v>171</v>
      </c>
      <c r="E272" s="245" t="s">
        <v>44</v>
      </c>
      <c r="F272" s="246" t="s">
        <v>167</v>
      </c>
      <c r="G272" s="244"/>
      <c r="H272" s="247">
        <v>4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171</v>
      </c>
      <c r="AU272" s="253" t="s">
        <v>91</v>
      </c>
      <c r="AV272" s="14" t="s">
        <v>91</v>
      </c>
      <c r="AW272" s="14" t="s">
        <v>42</v>
      </c>
      <c r="AX272" s="14" t="s">
        <v>89</v>
      </c>
      <c r="AY272" s="253" t="s">
        <v>159</v>
      </c>
    </row>
    <row r="273" s="2" customFormat="1" ht="24.15" customHeight="1">
      <c r="A273" s="40"/>
      <c r="B273" s="41"/>
      <c r="C273" s="214" t="s">
        <v>336</v>
      </c>
      <c r="D273" s="214" t="s">
        <v>162</v>
      </c>
      <c r="E273" s="215" t="s">
        <v>337</v>
      </c>
      <c r="F273" s="216" t="s">
        <v>338</v>
      </c>
      <c r="G273" s="217" t="s">
        <v>165</v>
      </c>
      <c r="H273" s="218">
        <v>18</v>
      </c>
      <c r="I273" s="219"/>
      <c r="J273" s="220">
        <f>ROUND(I273*H273,2)</f>
        <v>0</v>
      </c>
      <c r="K273" s="216" t="s">
        <v>166</v>
      </c>
      <c r="L273" s="46"/>
      <c r="M273" s="221" t="s">
        <v>44</v>
      </c>
      <c r="N273" s="222" t="s">
        <v>53</v>
      </c>
      <c r="O273" s="86"/>
      <c r="P273" s="223">
        <f>O273*H273</f>
        <v>0</v>
      </c>
      <c r="Q273" s="223">
        <v>0.010200000000000001</v>
      </c>
      <c r="R273" s="223">
        <f>Q273*H273</f>
        <v>0.18360000000000001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167</v>
      </c>
      <c r="AT273" s="225" t="s">
        <v>162</v>
      </c>
      <c r="AU273" s="225" t="s">
        <v>91</v>
      </c>
      <c r="AY273" s="18" t="s">
        <v>159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8" t="s">
        <v>89</v>
      </c>
      <c r="BK273" s="226">
        <f>ROUND(I273*H273,2)</f>
        <v>0</v>
      </c>
      <c r="BL273" s="18" t="s">
        <v>167</v>
      </c>
      <c r="BM273" s="225" t="s">
        <v>339</v>
      </c>
    </row>
    <row r="274" s="2" customFormat="1">
      <c r="A274" s="40"/>
      <c r="B274" s="41"/>
      <c r="C274" s="42"/>
      <c r="D274" s="227" t="s">
        <v>169</v>
      </c>
      <c r="E274" s="42"/>
      <c r="F274" s="228" t="s">
        <v>340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8" t="s">
        <v>169</v>
      </c>
      <c r="AU274" s="18" t="s">
        <v>91</v>
      </c>
    </row>
    <row r="275" s="13" customFormat="1">
      <c r="A275" s="13"/>
      <c r="B275" s="232"/>
      <c r="C275" s="233"/>
      <c r="D275" s="234" t="s">
        <v>171</v>
      </c>
      <c r="E275" s="235" t="s">
        <v>44</v>
      </c>
      <c r="F275" s="236" t="s">
        <v>172</v>
      </c>
      <c r="G275" s="233"/>
      <c r="H275" s="235" t="s">
        <v>44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171</v>
      </c>
      <c r="AU275" s="242" t="s">
        <v>91</v>
      </c>
      <c r="AV275" s="13" t="s">
        <v>89</v>
      </c>
      <c r="AW275" s="13" t="s">
        <v>42</v>
      </c>
      <c r="AX275" s="13" t="s">
        <v>82</v>
      </c>
      <c r="AY275" s="242" t="s">
        <v>159</v>
      </c>
    </row>
    <row r="276" s="14" customFormat="1">
      <c r="A276" s="14"/>
      <c r="B276" s="243"/>
      <c r="C276" s="244"/>
      <c r="D276" s="234" t="s">
        <v>171</v>
      </c>
      <c r="E276" s="245" t="s">
        <v>44</v>
      </c>
      <c r="F276" s="246" t="s">
        <v>261</v>
      </c>
      <c r="G276" s="244"/>
      <c r="H276" s="247">
        <v>18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171</v>
      </c>
      <c r="AU276" s="253" t="s">
        <v>91</v>
      </c>
      <c r="AV276" s="14" t="s">
        <v>91</v>
      </c>
      <c r="AW276" s="14" t="s">
        <v>42</v>
      </c>
      <c r="AX276" s="14" t="s">
        <v>89</v>
      </c>
      <c r="AY276" s="253" t="s">
        <v>159</v>
      </c>
    </row>
    <row r="277" s="2" customFormat="1" ht="16.5" customHeight="1">
      <c r="A277" s="40"/>
      <c r="B277" s="41"/>
      <c r="C277" s="214" t="s">
        <v>341</v>
      </c>
      <c r="D277" s="214" t="s">
        <v>162</v>
      </c>
      <c r="E277" s="215" t="s">
        <v>342</v>
      </c>
      <c r="F277" s="216" t="s">
        <v>343</v>
      </c>
      <c r="G277" s="217" t="s">
        <v>238</v>
      </c>
      <c r="H277" s="218">
        <v>336</v>
      </c>
      <c r="I277" s="219"/>
      <c r="J277" s="220">
        <f>ROUND(I277*H277,2)</f>
        <v>0</v>
      </c>
      <c r="K277" s="216" t="s">
        <v>166</v>
      </c>
      <c r="L277" s="46"/>
      <c r="M277" s="221" t="s">
        <v>44</v>
      </c>
      <c r="N277" s="222" t="s">
        <v>53</v>
      </c>
      <c r="O277" s="86"/>
      <c r="P277" s="223">
        <f>O277*H277</f>
        <v>0</v>
      </c>
      <c r="Q277" s="223">
        <v>0.0015</v>
      </c>
      <c r="R277" s="223">
        <f>Q277*H277</f>
        <v>0.504</v>
      </c>
      <c r="S277" s="223">
        <v>0</v>
      </c>
      <c r="T277" s="22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167</v>
      </c>
      <c r="AT277" s="225" t="s">
        <v>162</v>
      </c>
      <c r="AU277" s="225" t="s">
        <v>91</v>
      </c>
      <c r="AY277" s="18" t="s">
        <v>159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8" t="s">
        <v>89</v>
      </c>
      <c r="BK277" s="226">
        <f>ROUND(I277*H277,2)</f>
        <v>0</v>
      </c>
      <c r="BL277" s="18" t="s">
        <v>167</v>
      </c>
      <c r="BM277" s="225" t="s">
        <v>344</v>
      </c>
    </row>
    <row r="278" s="2" customFormat="1">
      <c r="A278" s="40"/>
      <c r="B278" s="41"/>
      <c r="C278" s="42"/>
      <c r="D278" s="227" t="s">
        <v>169</v>
      </c>
      <c r="E278" s="42"/>
      <c r="F278" s="228" t="s">
        <v>345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8" t="s">
        <v>169</v>
      </c>
      <c r="AU278" s="18" t="s">
        <v>91</v>
      </c>
    </row>
    <row r="279" s="13" customFormat="1">
      <c r="A279" s="13"/>
      <c r="B279" s="232"/>
      <c r="C279" s="233"/>
      <c r="D279" s="234" t="s">
        <v>171</v>
      </c>
      <c r="E279" s="235" t="s">
        <v>44</v>
      </c>
      <c r="F279" s="236" t="s">
        <v>172</v>
      </c>
      <c r="G279" s="233"/>
      <c r="H279" s="235" t="s">
        <v>44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171</v>
      </c>
      <c r="AU279" s="242" t="s">
        <v>91</v>
      </c>
      <c r="AV279" s="13" t="s">
        <v>89</v>
      </c>
      <c r="AW279" s="13" t="s">
        <v>42</v>
      </c>
      <c r="AX279" s="13" t="s">
        <v>82</v>
      </c>
      <c r="AY279" s="242" t="s">
        <v>159</v>
      </c>
    </row>
    <row r="280" s="14" customFormat="1">
      <c r="A280" s="14"/>
      <c r="B280" s="243"/>
      <c r="C280" s="244"/>
      <c r="D280" s="234" t="s">
        <v>171</v>
      </c>
      <c r="E280" s="245" t="s">
        <v>44</v>
      </c>
      <c r="F280" s="246" t="s">
        <v>346</v>
      </c>
      <c r="G280" s="244"/>
      <c r="H280" s="247">
        <v>336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171</v>
      </c>
      <c r="AU280" s="253" t="s">
        <v>91</v>
      </c>
      <c r="AV280" s="14" t="s">
        <v>91</v>
      </c>
      <c r="AW280" s="14" t="s">
        <v>42</v>
      </c>
      <c r="AX280" s="14" t="s">
        <v>89</v>
      </c>
      <c r="AY280" s="253" t="s">
        <v>159</v>
      </c>
    </row>
    <row r="281" s="2" customFormat="1" ht="16.5" customHeight="1">
      <c r="A281" s="40"/>
      <c r="B281" s="41"/>
      <c r="C281" s="214" t="s">
        <v>347</v>
      </c>
      <c r="D281" s="214" t="s">
        <v>162</v>
      </c>
      <c r="E281" s="215" t="s">
        <v>348</v>
      </c>
      <c r="F281" s="216" t="s">
        <v>349</v>
      </c>
      <c r="G281" s="217" t="s">
        <v>165</v>
      </c>
      <c r="H281" s="218">
        <v>1</v>
      </c>
      <c r="I281" s="219"/>
      <c r="J281" s="220">
        <f>ROUND(I281*H281,2)</f>
        <v>0</v>
      </c>
      <c r="K281" s="216" t="s">
        <v>44</v>
      </c>
      <c r="L281" s="46"/>
      <c r="M281" s="221" t="s">
        <v>44</v>
      </c>
      <c r="N281" s="222" t="s">
        <v>53</v>
      </c>
      <c r="O281" s="86"/>
      <c r="P281" s="223">
        <f>O281*H281</f>
        <v>0</v>
      </c>
      <c r="Q281" s="223">
        <v>0.0178</v>
      </c>
      <c r="R281" s="223">
        <f>Q281*H281</f>
        <v>0.0178</v>
      </c>
      <c r="S281" s="223">
        <v>0</v>
      </c>
      <c r="T281" s="224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5" t="s">
        <v>167</v>
      </c>
      <c r="AT281" s="225" t="s">
        <v>162</v>
      </c>
      <c r="AU281" s="225" t="s">
        <v>91</v>
      </c>
      <c r="AY281" s="18" t="s">
        <v>159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8" t="s">
        <v>89</v>
      </c>
      <c r="BK281" s="226">
        <f>ROUND(I281*H281,2)</f>
        <v>0</v>
      </c>
      <c r="BL281" s="18" t="s">
        <v>167</v>
      </c>
      <c r="BM281" s="225" t="s">
        <v>350</v>
      </c>
    </row>
    <row r="282" s="13" customFormat="1">
      <c r="A282" s="13"/>
      <c r="B282" s="232"/>
      <c r="C282" s="233"/>
      <c r="D282" s="234" t="s">
        <v>171</v>
      </c>
      <c r="E282" s="235" t="s">
        <v>44</v>
      </c>
      <c r="F282" s="236" t="s">
        <v>172</v>
      </c>
      <c r="G282" s="233"/>
      <c r="H282" s="235" t="s">
        <v>44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171</v>
      </c>
      <c r="AU282" s="242" t="s">
        <v>91</v>
      </c>
      <c r="AV282" s="13" t="s">
        <v>89</v>
      </c>
      <c r="AW282" s="13" t="s">
        <v>42</v>
      </c>
      <c r="AX282" s="13" t="s">
        <v>82</v>
      </c>
      <c r="AY282" s="242" t="s">
        <v>159</v>
      </c>
    </row>
    <row r="283" s="14" customFormat="1">
      <c r="A283" s="14"/>
      <c r="B283" s="243"/>
      <c r="C283" s="244"/>
      <c r="D283" s="234" t="s">
        <v>171</v>
      </c>
      <c r="E283" s="245" t="s">
        <v>44</v>
      </c>
      <c r="F283" s="246" t="s">
        <v>89</v>
      </c>
      <c r="G283" s="244"/>
      <c r="H283" s="247">
        <v>1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171</v>
      </c>
      <c r="AU283" s="253" t="s">
        <v>91</v>
      </c>
      <c r="AV283" s="14" t="s">
        <v>91</v>
      </c>
      <c r="AW283" s="14" t="s">
        <v>42</v>
      </c>
      <c r="AX283" s="14" t="s">
        <v>89</v>
      </c>
      <c r="AY283" s="253" t="s">
        <v>159</v>
      </c>
    </row>
    <row r="284" s="2" customFormat="1" ht="24.15" customHeight="1">
      <c r="A284" s="40"/>
      <c r="B284" s="41"/>
      <c r="C284" s="214" t="s">
        <v>351</v>
      </c>
      <c r="D284" s="214" t="s">
        <v>162</v>
      </c>
      <c r="E284" s="215" t="s">
        <v>352</v>
      </c>
      <c r="F284" s="216" t="s">
        <v>353</v>
      </c>
      <c r="G284" s="217" t="s">
        <v>238</v>
      </c>
      <c r="H284" s="218">
        <v>206.94999999999999</v>
      </c>
      <c r="I284" s="219"/>
      <c r="J284" s="220">
        <f>ROUND(I284*H284,2)</f>
        <v>0</v>
      </c>
      <c r="K284" s="216" t="s">
        <v>166</v>
      </c>
      <c r="L284" s="46"/>
      <c r="M284" s="221" t="s">
        <v>44</v>
      </c>
      <c r="N284" s="222" t="s">
        <v>53</v>
      </c>
      <c r="O284" s="86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167</v>
      </c>
      <c r="AT284" s="225" t="s">
        <v>162</v>
      </c>
      <c r="AU284" s="225" t="s">
        <v>91</v>
      </c>
      <c r="AY284" s="18" t="s">
        <v>159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8" t="s">
        <v>89</v>
      </c>
      <c r="BK284" s="226">
        <f>ROUND(I284*H284,2)</f>
        <v>0</v>
      </c>
      <c r="BL284" s="18" t="s">
        <v>167</v>
      </c>
      <c r="BM284" s="225" t="s">
        <v>354</v>
      </c>
    </row>
    <row r="285" s="2" customFormat="1">
      <c r="A285" s="40"/>
      <c r="B285" s="41"/>
      <c r="C285" s="42"/>
      <c r="D285" s="227" t="s">
        <v>169</v>
      </c>
      <c r="E285" s="42"/>
      <c r="F285" s="228" t="s">
        <v>355</v>
      </c>
      <c r="G285" s="42"/>
      <c r="H285" s="42"/>
      <c r="I285" s="229"/>
      <c r="J285" s="42"/>
      <c r="K285" s="42"/>
      <c r="L285" s="46"/>
      <c r="M285" s="230"/>
      <c r="N285" s="231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8" t="s">
        <v>169</v>
      </c>
      <c r="AU285" s="18" t="s">
        <v>91</v>
      </c>
    </row>
    <row r="286" s="13" customFormat="1">
      <c r="A286" s="13"/>
      <c r="B286" s="232"/>
      <c r="C286" s="233"/>
      <c r="D286" s="234" t="s">
        <v>171</v>
      </c>
      <c r="E286" s="235" t="s">
        <v>44</v>
      </c>
      <c r="F286" s="236" t="s">
        <v>172</v>
      </c>
      <c r="G286" s="233"/>
      <c r="H286" s="235" t="s">
        <v>44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171</v>
      </c>
      <c r="AU286" s="242" t="s">
        <v>91</v>
      </c>
      <c r="AV286" s="13" t="s">
        <v>89</v>
      </c>
      <c r="AW286" s="13" t="s">
        <v>42</v>
      </c>
      <c r="AX286" s="13" t="s">
        <v>82</v>
      </c>
      <c r="AY286" s="242" t="s">
        <v>159</v>
      </c>
    </row>
    <row r="287" s="14" customFormat="1">
      <c r="A287" s="14"/>
      <c r="B287" s="243"/>
      <c r="C287" s="244"/>
      <c r="D287" s="234" t="s">
        <v>171</v>
      </c>
      <c r="E287" s="245" t="s">
        <v>44</v>
      </c>
      <c r="F287" s="246" t="s">
        <v>356</v>
      </c>
      <c r="G287" s="244"/>
      <c r="H287" s="247">
        <v>206.94999999999999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171</v>
      </c>
      <c r="AU287" s="253" t="s">
        <v>91</v>
      </c>
      <c r="AV287" s="14" t="s">
        <v>91</v>
      </c>
      <c r="AW287" s="14" t="s">
        <v>42</v>
      </c>
      <c r="AX287" s="14" t="s">
        <v>89</v>
      </c>
      <c r="AY287" s="253" t="s">
        <v>159</v>
      </c>
    </row>
    <row r="288" s="2" customFormat="1" ht="16.5" customHeight="1">
      <c r="A288" s="40"/>
      <c r="B288" s="41"/>
      <c r="C288" s="254" t="s">
        <v>357</v>
      </c>
      <c r="D288" s="254" t="s">
        <v>173</v>
      </c>
      <c r="E288" s="255" t="s">
        <v>358</v>
      </c>
      <c r="F288" s="256" t="s">
        <v>359</v>
      </c>
      <c r="G288" s="257" t="s">
        <v>238</v>
      </c>
      <c r="H288" s="258">
        <v>217.298</v>
      </c>
      <c r="I288" s="259"/>
      <c r="J288" s="260">
        <f>ROUND(I288*H288,2)</f>
        <v>0</v>
      </c>
      <c r="K288" s="256" t="s">
        <v>166</v>
      </c>
      <c r="L288" s="261"/>
      <c r="M288" s="262" t="s">
        <v>44</v>
      </c>
      <c r="N288" s="263" t="s">
        <v>53</v>
      </c>
      <c r="O288" s="86"/>
      <c r="P288" s="223">
        <f>O288*H288</f>
        <v>0</v>
      </c>
      <c r="Q288" s="223">
        <v>0.00010000000000000001</v>
      </c>
      <c r="R288" s="223">
        <f>Q288*H288</f>
        <v>0.021729800000000001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176</v>
      </c>
      <c r="AT288" s="225" t="s">
        <v>173</v>
      </c>
      <c r="AU288" s="225" t="s">
        <v>91</v>
      </c>
      <c r="AY288" s="18" t="s">
        <v>159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8" t="s">
        <v>89</v>
      </c>
      <c r="BK288" s="226">
        <f>ROUND(I288*H288,2)</f>
        <v>0</v>
      </c>
      <c r="BL288" s="18" t="s">
        <v>167</v>
      </c>
      <c r="BM288" s="225" t="s">
        <v>360</v>
      </c>
    </row>
    <row r="289" s="13" customFormat="1">
      <c r="A289" s="13"/>
      <c r="B289" s="232"/>
      <c r="C289" s="233"/>
      <c r="D289" s="234" t="s">
        <v>171</v>
      </c>
      <c r="E289" s="235" t="s">
        <v>44</v>
      </c>
      <c r="F289" s="236" t="s">
        <v>172</v>
      </c>
      <c r="G289" s="233"/>
      <c r="H289" s="235" t="s">
        <v>44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171</v>
      </c>
      <c r="AU289" s="242" t="s">
        <v>91</v>
      </c>
      <c r="AV289" s="13" t="s">
        <v>89</v>
      </c>
      <c r="AW289" s="13" t="s">
        <v>42</v>
      </c>
      <c r="AX289" s="13" t="s">
        <v>82</v>
      </c>
      <c r="AY289" s="242" t="s">
        <v>159</v>
      </c>
    </row>
    <row r="290" s="14" customFormat="1">
      <c r="A290" s="14"/>
      <c r="B290" s="243"/>
      <c r="C290" s="244"/>
      <c r="D290" s="234" t="s">
        <v>171</v>
      </c>
      <c r="E290" s="245" t="s">
        <v>44</v>
      </c>
      <c r="F290" s="246" t="s">
        <v>356</v>
      </c>
      <c r="G290" s="244"/>
      <c r="H290" s="247">
        <v>206.94999999999999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171</v>
      </c>
      <c r="AU290" s="253" t="s">
        <v>91</v>
      </c>
      <c r="AV290" s="14" t="s">
        <v>91</v>
      </c>
      <c r="AW290" s="14" t="s">
        <v>42</v>
      </c>
      <c r="AX290" s="14" t="s">
        <v>89</v>
      </c>
      <c r="AY290" s="253" t="s">
        <v>159</v>
      </c>
    </row>
    <row r="291" s="14" customFormat="1">
      <c r="A291" s="14"/>
      <c r="B291" s="243"/>
      <c r="C291" s="244"/>
      <c r="D291" s="234" t="s">
        <v>171</v>
      </c>
      <c r="E291" s="244"/>
      <c r="F291" s="246" t="s">
        <v>361</v>
      </c>
      <c r="G291" s="244"/>
      <c r="H291" s="247">
        <v>217.298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171</v>
      </c>
      <c r="AU291" s="253" t="s">
        <v>91</v>
      </c>
      <c r="AV291" s="14" t="s">
        <v>91</v>
      </c>
      <c r="AW291" s="14" t="s">
        <v>4</v>
      </c>
      <c r="AX291" s="14" t="s">
        <v>89</v>
      </c>
      <c r="AY291" s="253" t="s">
        <v>159</v>
      </c>
    </row>
    <row r="292" s="2" customFormat="1" ht="16.5" customHeight="1">
      <c r="A292" s="40"/>
      <c r="B292" s="41"/>
      <c r="C292" s="214" t="s">
        <v>362</v>
      </c>
      <c r="D292" s="214" t="s">
        <v>162</v>
      </c>
      <c r="E292" s="215" t="s">
        <v>363</v>
      </c>
      <c r="F292" s="216" t="s">
        <v>364</v>
      </c>
      <c r="G292" s="217" t="s">
        <v>238</v>
      </c>
      <c r="H292" s="218">
        <v>3.1000000000000001</v>
      </c>
      <c r="I292" s="219"/>
      <c r="J292" s="220">
        <f>ROUND(I292*H292,2)</f>
        <v>0</v>
      </c>
      <c r="K292" s="216" t="s">
        <v>166</v>
      </c>
      <c r="L292" s="46"/>
      <c r="M292" s="221" t="s">
        <v>44</v>
      </c>
      <c r="N292" s="222" t="s">
        <v>53</v>
      </c>
      <c r="O292" s="86"/>
      <c r="P292" s="223">
        <f>O292*H292</f>
        <v>0</v>
      </c>
      <c r="Q292" s="223">
        <v>0.00046999999999999999</v>
      </c>
      <c r="R292" s="223">
        <f>Q292*H292</f>
        <v>0.001457</v>
      </c>
      <c r="S292" s="223">
        <v>0</v>
      </c>
      <c r="T292" s="224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5" t="s">
        <v>167</v>
      </c>
      <c r="AT292" s="225" t="s">
        <v>162</v>
      </c>
      <c r="AU292" s="225" t="s">
        <v>91</v>
      </c>
      <c r="AY292" s="18" t="s">
        <v>159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8" t="s">
        <v>89</v>
      </c>
      <c r="BK292" s="226">
        <f>ROUND(I292*H292,2)</f>
        <v>0</v>
      </c>
      <c r="BL292" s="18" t="s">
        <v>167</v>
      </c>
      <c r="BM292" s="225" t="s">
        <v>365</v>
      </c>
    </row>
    <row r="293" s="2" customFormat="1">
      <c r="A293" s="40"/>
      <c r="B293" s="41"/>
      <c r="C293" s="42"/>
      <c r="D293" s="227" t="s">
        <v>169</v>
      </c>
      <c r="E293" s="42"/>
      <c r="F293" s="228" t="s">
        <v>366</v>
      </c>
      <c r="G293" s="42"/>
      <c r="H293" s="42"/>
      <c r="I293" s="229"/>
      <c r="J293" s="42"/>
      <c r="K293" s="42"/>
      <c r="L293" s="46"/>
      <c r="M293" s="230"/>
      <c r="N293" s="231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8" t="s">
        <v>169</v>
      </c>
      <c r="AU293" s="18" t="s">
        <v>91</v>
      </c>
    </row>
    <row r="294" s="13" customFormat="1">
      <c r="A294" s="13"/>
      <c r="B294" s="232"/>
      <c r="C294" s="233"/>
      <c r="D294" s="234" t="s">
        <v>171</v>
      </c>
      <c r="E294" s="235" t="s">
        <v>44</v>
      </c>
      <c r="F294" s="236" t="s">
        <v>172</v>
      </c>
      <c r="G294" s="233"/>
      <c r="H294" s="235" t="s">
        <v>44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171</v>
      </c>
      <c r="AU294" s="242" t="s">
        <v>91</v>
      </c>
      <c r="AV294" s="13" t="s">
        <v>89</v>
      </c>
      <c r="AW294" s="13" t="s">
        <v>42</v>
      </c>
      <c r="AX294" s="13" t="s">
        <v>82</v>
      </c>
      <c r="AY294" s="242" t="s">
        <v>159</v>
      </c>
    </row>
    <row r="295" s="14" customFormat="1">
      <c r="A295" s="14"/>
      <c r="B295" s="243"/>
      <c r="C295" s="244"/>
      <c r="D295" s="234" t="s">
        <v>171</v>
      </c>
      <c r="E295" s="245" t="s">
        <v>44</v>
      </c>
      <c r="F295" s="246" t="s">
        <v>367</v>
      </c>
      <c r="G295" s="244"/>
      <c r="H295" s="247">
        <v>3.1000000000000001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171</v>
      </c>
      <c r="AU295" s="253" t="s">
        <v>91</v>
      </c>
      <c r="AV295" s="14" t="s">
        <v>91</v>
      </c>
      <c r="AW295" s="14" t="s">
        <v>42</v>
      </c>
      <c r="AX295" s="14" t="s">
        <v>89</v>
      </c>
      <c r="AY295" s="253" t="s">
        <v>159</v>
      </c>
    </row>
    <row r="296" s="2" customFormat="1" ht="21.75" customHeight="1">
      <c r="A296" s="40"/>
      <c r="B296" s="41"/>
      <c r="C296" s="214" t="s">
        <v>368</v>
      </c>
      <c r="D296" s="214" t="s">
        <v>162</v>
      </c>
      <c r="E296" s="215" t="s">
        <v>369</v>
      </c>
      <c r="F296" s="216" t="s">
        <v>370</v>
      </c>
      <c r="G296" s="217" t="s">
        <v>371</v>
      </c>
      <c r="H296" s="218">
        <v>0.34200000000000003</v>
      </c>
      <c r="I296" s="219"/>
      <c r="J296" s="220">
        <f>ROUND(I296*H296,2)</f>
        <v>0</v>
      </c>
      <c r="K296" s="216" t="s">
        <v>166</v>
      </c>
      <c r="L296" s="46"/>
      <c r="M296" s="221" t="s">
        <v>44</v>
      </c>
      <c r="N296" s="222" t="s">
        <v>53</v>
      </c>
      <c r="O296" s="86"/>
      <c r="P296" s="223">
        <f>O296*H296</f>
        <v>0</v>
      </c>
      <c r="Q296" s="223">
        <v>2.2563399999999998</v>
      </c>
      <c r="R296" s="223">
        <f>Q296*H296</f>
        <v>0.77166827999999998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167</v>
      </c>
      <c r="AT296" s="225" t="s">
        <v>162</v>
      </c>
      <c r="AU296" s="225" t="s">
        <v>91</v>
      </c>
      <c r="AY296" s="18" t="s">
        <v>159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8" t="s">
        <v>89</v>
      </c>
      <c r="BK296" s="226">
        <f>ROUND(I296*H296,2)</f>
        <v>0</v>
      </c>
      <c r="BL296" s="18" t="s">
        <v>167</v>
      </c>
      <c r="BM296" s="225" t="s">
        <v>372</v>
      </c>
    </row>
    <row r="297" s="2" customFormat="1">
      <c r="A297" s="40"/>
      <c r="B297" s="41"/>
      <c r="C297" s="42"/>
      <c r="D297" s="227" t="s">
        <v>169</v>
      </c>
      <c r="E297" s="42"/>
      <c r="F297" s="228" t="s">
        <v>373</v>
      </c>
      <c r="G297" s="42"/>
      <c r="H297" s="42"/>
      <c r="I297" s="229"/>
      <c r="J297" s="42"/>
      <c r="K297" s="42"/>
      <c r="L297" s="46"/>
      <c r="M297" s="230"/>
      <c r="N297" s="231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8" t="s">
        <v>169</v>
      </c>
      <c r="AU297" s="18" t="s">
        <v>91</v>
      </c>
    </row>
    <row r="298" s="13" customFormat="1">
      <c r="A298" s="13"/>
      <c r="B298" s="232"/>
      <c r="C298" s="233"/>
      <c r="D298" s="234" t="s">
        <v>171</v>
      </c>
      <c r="E298" s="235" t="s">
        <v>44</v>
      </c>
      <c r="F298" s="236" t="s">
        <v>172</v>
      </c>
      <c r="G298" s="233"/>
      <c r="H298" s="235" t="s">
        <v>44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171</v>
      </c>
      <c r="AU298" s="242" t="s">
        <v>91</v>
      </c>
      <c r="AV298" s="13" t="s">
        <v>89</v>
      </c>
      <c r="AW298" s="13" t="s">
        <v>42</v>
      </c>
      <c r="AX298" s="13" t="s">
        <v>82</v>
      </c>
      <c r="AY298" s="242" t="s">
        <v>159</v>
      </c>
    </row>
    <row r="299" s="14" customFormat="1">
      <c r="A299" s="14"/>
      <c r="B299" s="243"/>
      <c r="C299" s="244"/>
      <c r="D299" s="234" t="s">
        <v>171</v>
      </c>
      <c r="E299" s="245" t="s">
        <v>44</v>
      </c>
      <c r="F299" s="246" t="s">
        <v>374</v>
      </c>
      <c r="G299" s="244"/>
      <c r="H299" s="247">
        <v>0.20899999999999999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171</v>
      </c>
      <c r="AU299" s="253" t="s">
        <v>91</v>
      </c>
      <c r="AV299" s="14" t="s">
        <v>91</v>
      </c>
      <c r="AW299" s="14" t="s">
        <v>42</v>
      </c>
      <c r="AX299" s="14" t="s">
        <v>82</v>
      </c>
      <c r="AY299" s="253" t="s">
        <v>159</v>
      </c>
    </row>
    <row r="300" s="14" customFormat="1">
      <c r="A300" s="14"/>
      <c r="B300" s="243"/>
      <c r="C300" s="244"/>
      <c r="D300" s="234" t="s">
        <v>171</v>
      </c>
      <c r="E300" s="245" t="s">
        <v>44</v>
      </c>
      <c r="F300" s="246" t="s">
        <v>375</v>
      </c>
      <c r="G300" s="244"/>
      <c r="H300" s="247">
        <v>0.13300000000000001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171</v>
      </c>
      <c r="AU300" s="253" t="s">
        <v>91</v>
      </c>
      <c r="AV300" s="14" t="s">
        <v>91</v>
      </c>
      <c r="AW300" s="14" t="s">
        <v>42</v>
      </c>
      <c r="AX300" s="14" t="s">
        <v>82</v>
      </c>
      <c r="AY300" s="253" t="s">
        <v>159</v>
      </c>
    </row>
    <row r="301" s="15" customFormat="1">
      <c r="A301" s="15"/>
      <c r="B301" s="264"/>
      <c r="C301" s="265"/>
      <c r="D301" s="234" t="s">
        <v>171</v>
      </c>
      <c r="E301" s="266" t="s">
        <v>44</v>
      </c>
      <c r="F301" s="267" t="s">
        <v>234</v>
      </c>
      <c r="G301" s="265"/>
      <c r="H301" s="268">
        <v>0.34199999999999997</v>
      </c>
      <c r="I301" s="269"/>
      <c r="J301" s="265"/>
      <c r="K301" s="265"/>
      <c r="L301" s="270"/>
      <c r="M301" s="271"/>
      <c r="N301" s="272"/>
      <c r="O301" s="272"/>
      <c r="P301" s="272"/>
      <c r="Q301" s="272"/>
      <c r="R301" s="272"/>
      <c r="S301" s="272"/>
      <c r="T301" s="273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4" t="s">
        <v>171</v>
      </c>
      <c r="AU301" s="274" t="s">
        <v>91</v>
      </c>
      <c r="AV301" s="15" t="s">
        <v>167</v>
      </c>
      <c r="AW301" s="15" t="s">
        <v>42</v>
      </c>
      <c r="AX301" s="15" t="s">
        <v>89</v>
      </c>
      <c r="AY301" s="274" t="s">
        <v>159</v>
      </c>
    </row>
    <row r="302" s="2" customFormat="1" ht="16.5" customHeight="1">
      <c r="A302" s="40"/>
      <c r="B302" s="41"/>
      <c r="C302" s="214" t="s">
        <v>376</v>
      </c>
      <c r="D302" s="214" t="s">
        <v>162</v>
      </c>
      <c r="E302" s="215" t="s">
        <v>377</v>
      </c>
      <c r="F302" s="216" t="s">
        <v>378</v>
      </c>
      <c r="G302" s="217" t="s">
        <v>379</v>
      </c>
      <c r="H302" s="218">
        <v>0.129</v>
      </c>
      <c r="I302" s="219"/>
      <c r="J302" s="220">
        <f>ROUND(I302*H302,2)</f>
        <v>0</v>
      </c>
      <c r="K302" s="216" t="s">
        <v>166</v>
      </c>
      <c r="L302" s="46"/>
      <c r="M302" s="221" t="s">
        <v>44</v>
      </c>
      <c r="N302" s="222" t="s">
        <v>53</v>
      </c>
      <c r="O302" s="86"/>
      <c r="P302" s="223">
        <f>O302*H302</f>
        <v>0</v>
      </c>
      <c r="Q302" s="223">
        <v>1.06277</v>
      </c>
      <c r="R302" s="223">
        <f>Q302*H302</f>
        <v>0.13709732999999999</v>
      </c>
      <c r="S302" s="223">
        <v>0</v>
      </c>
      <c r="T302" s="22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5" t="s">
        <v>167</v>
      </c>
      <c r="AT302" s="225" t="s">
        <v>162</v>
      </c>
      <c r="AU302" s="225" t="s">
        <v>91</v>
      </c>
      <c r="AY302" s="18" t="s">
        <v>159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8" t="s">
        <v>89</v>
      </c>
      <c r="BK302" s="226">
        <f>ROUND(I302*H302,2)</f>
        <v>0</v>
      </c>
      <c r="BL302" s="18" t="s">
        <v>167</v>
      </c>
      <c r="BM302" s="225" t="s">
        <v>380</v>
      </c>
    </row>
    <row r="303" s="2" customFormat="1">
      <c r="A303" s="40"/>
      <c r="B303" s="41"/>
      <c r="C303" s="42"/>
      <c r="D303" s="227" t="s">
        <v>169</v>
      </c>
      <c r="E303" s="42"/>
      <c r="F303" s="228" t="s">
        <v>381</v>
      </c>
      <c r="G303" s="42"/>
      <c r="H303" s="42"/>
      <c r="I303" s="229"/>
      <c r="J303" s="42"/>
      <c r="K303" s="42"/>
      <c r="L303" s="46"/>
      <c r="M303" s="230"/>
      <c r="N303" s="231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8" t="s">
        <v>169</v>
      </c>
      <c r="AU303" s="18" t="s">
        <v>91</v>
      </c>
    </row>
    <row r="304" s="13" customFormat="1">
      <c r="A304" s="13"/>
      <c r="B304" s="232"/>
      <c r="C304" s="233"/>
      <c r="D304" s="234" t="s">
        <v>171</v>
      </c>
      <c r="E304" s="235" t="s">
        <v>44</v>
      </c>
      <c r="F304" s="236" t="s">
        <v>172</v>
      </c>
      <c r="G304" s="233"/>
      <c r="H304" s="235" t="s">
        <v>44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171</v>
      </c>
      <c r="AU304" s="242" t="s">
        <v>91</v>
      </c>
      <c r="AV304" s="13" t="s">
        <v>89</v>
      </c>
      <c r="AW304" s="13" t="s">
        <v>42</v>
      </c>
      <c r="AX304" s="13" t="s">
        <v>82</v>
      </c>
      <c r="AY304" s="242" t="s">
        <v>159</v>
      </c>
    </row>
    <row r="305" s="14" customFormat="1">
      <c r="A305" s="14"/>
      <c r="B305" s="243"/>
      <c r="C305" s="244"/>
      <c r="D305" s="234" t="s">
        <v>171</v>
      </c>
      <c r="E305" s="245" t="s">
        <v>44</v>
      </c>
      <c r="F305" s="246" t="s">
        <v>382</v>
      </c>
      <c r="G305" s="244"/>
      <c r="H305" s="247">
        <v>0.129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171</v>
      </c>
      <c r="AU305" s="253" t="s">
        <v>91</v>
      </c>
      <c r="AV305" s="14" t="s">
        <v>91</v>
      </c>
      <c r="AW305" s="14" t="s">
        <v>42</v>
      </c>
      <c r="AX305" s="14" t="s">
        <v>89</v>
      </c>
      <c r="AY305" s="253" t="s">
        <v>159</v>
      </c>
    </row>
    <row r="306" s="2" customFormat="1" ht="21.75" customHeight="1">
      <c r="A306" s="40"/>
      <c r="B306" s="41"/>
      <c r="C306" s="214" t="s">
        <v>383</v>
      </c>
      <c r="D306" s="214" t="s">
        <v>162</v>
      </c>
      <c r="E306" s="215" t="s">
        <v>384</v>
      </c>
      <c r="F306" s="216" t="s">
        <v>385</v>
      </c>
      <c r="G306" s="217" t="s">
        <v>217</v>
      </c>
      <c r="H306" s="218">
        <v>64.349999999999994</v>
      </c>
      <c r="I306" s="219"/>
      <c r="J306" s="220">
        <f>ROUND(I306*H306,2)</f>
        <v>0</v>
      </c>
      <c r="K306" s="216" t="s">
        <v>166</v>
      </c>
      <c r="L306" s="46"/>
      <c r="M306" s="221" t="s">
        <v>44</v>
      </c>
      <c r="N306" s="222" t="s">
        <v>53</v>
      </c>
      <c r="O306" s="86"/>
      <c r="P306" s="223">
        <f>O306*H306</f>
        <v>0</v>
      </c>
      <c r="Q306" s="223">
        <v>0.105</v>
      </c>
      <c r="R306" s="223">
        <f>Q306*H306</f>
        <v>6.7567499999999994</v>
      </c>
      <c r="S306" s="223">
        <v>0</v>
      </c>
      <c r="T306" s="224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5" t="s">
        <v>167</v>
      </c>
      <c r="AT306" s="225" t="s">
        <v>162</v>
      </c>
      <c r="AU306" s="225" t="s">
        <v>91</v>
      </c>
      <c r="AY306" s="18" t="s">
        <v>159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8" t="s">
        <v>89</v>
      </c>
      <c r="BK306" s="226">
        <f>ROUND(I306*H306,2)</f>
        <v>0</v>
      </c>
      <c r="BL306" s="18" t="s">
        <v>167</v>
      </c>
      <c r="BM306" s="225" t="s">
        <v>386</v>
      </c>
    </row>
    <row r="307" s="2" customFormat="1">
      <c r="A307" s="40"/>
      <c r="B307" s="41"/>
      <c r="C307" s="42"/>
      <c r="D307" s="227" t="s">
        <v>169</v>
      </c>
      <c r="E307" s="42"/>
      <c r="F307" s="228" t="s">
        <v>387</v>
      </c>
      <c r="G307" s="42"/>
      <c r="H307" s="42"/>
      <c r="I307" s="229"/>
      <c r="J307" s="42"/>
      <c r="K307" s="42"/>
      <c r="L307" s="46"/>
      <c r="M307" s="230"/>
      <c r="N307" s="231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8" t="s">
        <v>169</v>
      </c>
      <c r="AU307" s="18" t="s">
        <v>91</v>
      </c>
    </row>
    <row r="308" s="13" customFormat="1">
      <c r="A308" s="13"/>
      <c r="B308" s="232"/>
      <c r="C308" s="233"/>
      <c r="D308" s="234" t="s">
        <v>171</v>
      </c>
      <c r="E308" s="235" t="s">
        <v>44</v>
      </c>
      <c r="F308" s="236" t="s">
        <v>172</v>
      </c>
      <c r="G308" s="233"/>
      <c r="H308" s="235" t="s">
        <v>44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171</v>
      </c>
      <c r="AU308" s="242" t="s">
        <v>91</v>
      </c>
      <c r="AV308" s="13" t="s">
        <v>89</v>
      </c>
      <c r="AW308" s="13" t="s">
        <v>42</v>
      </c>
      <c r="AX308" s="13" t="s">
        <v>82</v>
      </c>
      <c r="AY308" s="242" t="s">
        <v>159</v>
      </c>
    </row>
    <row r="309" s="14" customFormat="1">
      <c r="A309" s="14"/>
      <c r="B309" s="243"/>
      <c r="C309" s="244"/>
      <c r="D309" s="234" t="s">
        <v>171</v>
      </c>
      <c r="E309" s="245" t="s">
        <v>44</v>
      </c>
      <c r="F309" s="246" t="s">
        <v>388</v>
      </c>
      <c r="G309" s="244"/>
      <c r="H309" s="247">
        <v>64.349999999999994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171</v>
      </c>
      <c r="AU309" s="253" t="s">
        <v>91</v>
      </c>
      <c r="AV309" s="14" t="s">
        <v>91</v>
      </c>
      <c r="AW309" s="14" t="s">
        <v>42</v>
      </c>
      <c r="AX309" s="14" t="s">
        <v>89</v>
      </c>
      <c r="AY309" s="253" t="s">
        <v>159</v>
      </c>
    </row>
    <row r="310" s="2" customFormat="1" ht="24.15" customHeight="1">
      <c r="A310" s="40"/>
      <c r="B310" s="41"/>
      <c r="C310" s="214" t="s">
        <v>389</v>
      </c>
      <c r="D310" s="214" t="s">
        <v>162</v>
      </c>
      <c r="E310" s="215" t="s">
        <v>390</v>
      </c>
      <c r="F310" s="216" t="s">
        <v>391</v>
      </c>
      <c r="G310" s="217" t="s">
        <v>217</v>
      </c>
      <c r="H310" s="218">
        <v>64.349999999999994</v>
      </c>
      <c r="I310" s="219"/>
      <c r="J310" s="220">
        <f>ROUND(I310*H310,2)</f>
        <v>0</v>
      </c>
      <c r="K310" s="216" t="s">
        <v>166</v>
      </c>
      <c r="L310" s="46"/>
      <c r="M310" s="221" t="s">
        <v>44</v>
      </c>
      <c r="N310" s="222" t="s">
        <v>53</v>
      </c>
      <c r="O310" s="86"/>
      <c r="P310" s="223">
        <f>O310*H310</f>
        <v>0</v>
      </c>
      <c r="Q310" s="223">
        <v>0.0074999999999999997</v>
      </c>
      <c r="R310" s="223">
        <f>Q310*H310</f>
        <v>0.48262499999999992</v>
      </c>
      <c r="S310" s="223">
        <v>0</v>
      </c>
      <c r="T310" s="224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5" t="s">
        <v>251</v>
      </c>
      <c r="AT310" s="225" t="s">
        <v>162</v>
      </c>
      <c r="AU310" s="225" t="s">
        <v>91</v>
      </c>
      <c r="AY310" s="18" t="s">
        <v>159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8" t="s">
        <v>89</v>
      </c>
      <c r="BK310" s="226">
        <f>ROUND(I310*H310,2)</f>
        <v>0</v>
      </c>
      <c r="BL310" s="18" t="s">
        <v>251</v>
      </c>
      <c r="BM310" s="225" t="s">
        <v>392</v>
      </c>
    </row>
    <row r="311" s="2" customFormat="1">
      <c r="A311" s="40"/>
      <c r="B311" s="41"/>
      <c r="C311" s="42"/>
      <c r="D311" s="227" t="s">
        <v>169</v>
      </c>
      <c r="E311" s="42"/>
      <c r="F311" s="228" t="s">
        <v>393</v>
      </c>
      <c r="G311" s="42"/>
      <c r="H311" s="42"/>
      <c r="I311" s="229"/>
      <c r="J311" s="42"/>
      <c r="K311" s="42"/>
      <c r="L311" s="46"/>
      <c r="M311" s="230"/>
      <c r="N311" s="231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8" t="s">
        <v>169</v>
      </c>
      <c r="AU311" s="18" t="s">
        <v>91</v>
      </c>
    </row>
    <row r="312" s="13" customFormat="1">
      <c r="A312" s="13"/>
      <c r="B312" s="232"/>
      <c r="C312" s="233"/>
      <c r="D312" s="234" t="s">
        <v>171</v>
      </c>
      <c r="E312" s="235" t="s">
        <v>44</v>
      </c>
      <c r="F312" s="236" t="s">
        <v>172</v>
      </c>
      <c r="G312" s="233"/>
      <c r="H312" s="235" t="s">
        <v>44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171</v>
      </c>
      <c r="AU312" s="242" t="s">
        <v>91</v>
      </c>
      <c r="AV312" s="13" t="s">
        <v>89</v>
      </c>
      <c r="AW312" s="13" t="s">
        <v>42</v>
      </c>
      <c r="AX312" s="13" t="s">
        <v>82</v>
      </c>
      <c r="AY312" s="242" t="s">
        <v>159</v>
      </c>
    </row>
    <row r="313" s="14" customFormat="1">
      <c r="A313" s="14"/>
      <c r="B313" s="243"/>
      <c r="C313" s="244"/>
      <c r="D313" s="234" t="s">
        <v>171</v>
      </c>
      <c r="E313" s="245" t="s">
        <v>44</v>
      </c>
      <c r="F313" s="246" t="s">
        <v>388</v>
      </c>
      <c r="G313" s="244"/>
      <c r="H313" s="247">
        <v>64.349999999999994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171</v>
      </c>
      <c r="AU313" s="253" t="s">
        <v>91</v>
      </c>
      <c r="AV313" s="14" t="s">
        <v>91</v>
      </c>
      <c r="AW313" s="14" t="s">
        <v>42</v>
      </c>
      <c r="AX313" s="14" t="s">
        <v>89</v>
      </c>
      <c r="AY313" s="253" t="s">
        <v>159</v>
      </c>
    </row>
    <row r="314" s="2" customFormat="1" ht="16.5" customHeight="1">
      <c r="A314" s="40"/>
      <c r="B314" s="41"/>
      <c r="C314" s="214" t="s">
        <v>394</v>
      </c>
      <c r="D314" s="214" t="s">
        <v>162</v>
      </c>
      <c r="E314" s="215" t="s">
        <v>395</v>
      </c>
      <c r="F314" s="216" t="s">
        <v>396</v>
      </c>
      <c r="G314" s="217" t="s">
        <v>217</v>
      </c>
      <c r="H314" s="218">
        <v>396.41000000000002</v>
      </c>
      <c r="I314" s="219"/>
      <c r="J314" s="220">
        <f>ROUND(I314*H314,2)</f>
        <v>0</v>
      </c>
      <c r="K314" s="216" t="s">
        <v>166</v>
      </c>
      <c r="L314" s="46"/>
      <c r="M314" s="221" t="s">
        <v>44</v>
      </c>
      <c r="N314" s="222" t="s">
        <v>53</v>
      </c>
      <c r="O314" s="86"/>
      <c r="P314" s="223">
        <f>O314*H314</f>
        <v>0</v>
      </c>
      <c r="Q314" s="223">
        <v>0.030599999999999999</v>
      </c>
      <c r="R314" s="223">
        <f>Q314*H314</f>
        <v>12.130146</v>
      </c>
      <c r="S314" s="223">
        <v>0</v>
      </c>
      <c r="T314" s="224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5" t="s">
        <v>167</v>
      </c>
      <c r="AT314" s="225" t="s">
        <v>162</v>
      </c>
      <c r="AU314" s="225" t="s">
        <v>91</v>
      </c>
      <c r="AY314" s="18" t="s">
        <v>159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8" t="s">
        <v>89</v>
      </c>
      <c r="BK314" s="226">
        <f>ROUND(I314*H314,2)</f>
        <v>0</v>
      </c>
      <c r="BL314" s="18" t="s">
        <v>167</v>
      </c>
      <c r="BM314" s="225" t="s">
        <v>397</v>
      </c>
    </row>
    <row r="315" s="2" customFormat="1">
      <c r="A315" s="40"/>
      <c r="B315" s="41"/>
      <c r="C315" s="42"/>
      <c r="D315" s="227" t="s">
        <v>169</v>
      </c>
      <c r="E315" s="42"/>
      <c r="F315" s="228" t="s">
        <v>398</v>
      </c>
      <c r="G315" s="42"/>
      <c r="H315" s="42"/>
      <c r="I315" s="229"/>
      <c r="J315" s="42"/>
      <c r="K315" s="42"/>
      <c r="L315" s="46"/>
      <c r="M315" s="230"/>
      <c r="N315" s="231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8" t="s">
        <v>169</v>
      </c>
      <c r="AU315" s="18" t="s">
        <v>91</v>
      </c>
    </row>
    <row r="316" s="13" customFormat="1">
      <c r="A316" s="13"/>
      <c r="B316" s="232"/>
      <c r="C316" s="233"/>
      <c r="D316" s="234" t="s">
        <v>171</v>
      </c>
      <c r="E316" s="235" t="s">
        <v>44</v>
      </c>
      <c r="F316" s="236" t="s">
        <v>172</v>
      </c>
      <c r="G316" s="233"/>
      <c r="H316" s="235" t="s">
        <v>44</v>
      </c>
      <c r="I316" s="237"/>
      <c r="J316" s="233"/>
      <c r="K316" s="233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171</v>
      </c>
      <c r="AU316" s="242" t="s">
        <v>91</v>
      </c>
      <c r="AV316" s="13" t="s">
        <v>89</v>
      </c>
      <c r="AW316" s="13" t="s">
        <v>42</v>
      </c>
      <c r="AX316" s="13" t="s">
        <v>82</v>
      </c>
      <c r="AY316" s="242" t="s">
        <v>159</v>
      </c>
    </row>
    <row r="317" s="14" customFormat="1">
      <c r="A317" s="14"/>
      <c r="B317" s="243"/>
      <c r="C317" s="244"/>
      <c r="D317" s="234" t="s">
        <v>171</v>
      </c>
      <c r="E317" s="245" t="s">
        <v>44</v>
      </c>
      <c r="F317" s="246" t="s">
        <v>399</v>
      </c>
      <c r="G317" s="244"/>
      <c r="H317" s="247">
        <v>396.41000000000002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171</v>
      </c>
      <c r="AU317" s="253" t="s">
        <v>91</v>
      </c>
      <c r="AV317" s="14" t="s">
        <v>91</v>
      </c>
      <c r="AW317" s="14" t="s">
        <v>42</v>
      </c>
      <c r="AX317" s="14" t="s">
        <v>89</v>
      </c>
      <c r="AY317" s="253" t="s">
        <v>159</v>
      </c>
    </row>
    <row r="318" s="2" customFormat="1" ht="21.75" customHeight="1">
      <c r="A318" s="40"/>
      <c r="B318" s="41"/>
      <c r="C318" s="214" t="s">
        <v>400</v>
      </c>
      <c r="D318" s="214" t="s">
        <v>162</v>
      </c>
      <c r="E318" s="215" t="s">
        <v>401</v>
      </c>
      <c r="F318" s="216" t="s">
        <v>402</v>
      </c>
      <c r="G318" s="217" t="s">
        <v>238</v>
      </c>
      <c r="H318" s="218">
        <v>20.899999999999999</v>
      </c>
      <c r="I318" s="219"/>
      <c r="J318" s="220">
        <f>ROUND(I318*H318,2)</f>
        <v>0</v>
      </c>
      <c r="K318" s="216" t="s">
        <v>166</v>
      </c>
      <c r="L318" s="46"/>
      <c r="M318" s="221" t="s">
        <v>44</v>
      </c>
      <c r="N318" s="222" t="s">
        <v>53</v>
      </c>
      <c r="O318" s="86"/>
      <c r="P318" s="223">
        <f>O318*H318</f>
        <v>0</v>
      </c>
      <c r="Q318" s="223">
        <v>0.0012800000000000001</v>
      </c>
      <c r="R318" s="223">
        <f>Q318*H318</f>
        <v>0.026752000000000001</v>
      </c>
      <c r="S318" s="223">
        <v>0</v>
      </c>
      <c r="T318" s="224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5" t="s">
        <v>167</v>
      </c>
      <c r="AT318" s="225" t="s">
        <v>162</v>
      </c>
      <c r="AU318" s="225" t="s">
        <v>91</v>
      </c>
      <c r="AY318" s="18" t="s">
        <v>159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8" t="s">
        <v>89</v>
      </c>
      <c r="BK318" s="226">
        <f>ROUND(I318*H318,2)</f>
        <v>0</v>
      </c>
      <c r="BL318" s="18" t="s">
        <v>167</v>
      </c>
      <c r="BM318" s="225" t="s">
        <v>403</v>
      </c>
    </row>
    <row r="319" s="2" customFormat="1">
      <c r="A319" s="40"/>
      <c r="B319" s="41"/>
      <c r="C319" s="42"/>
      <c r="D319" s="227" t="s">
        <v>169</v>
      </c>
      <c r="E319" s="42"/>
      <c r="F319" s="228" t="s">
        <v>404</v>
      </c>
      <c r="G319" s="42"/>
      <c r="H319" s="42"/>
      <c r="I319" s="229"/>
      <c r="J319" s="42"/>
      <c r="K319" s="42"/>
      <c r="L319" s="46"/>
      <c r="M319" s="230"/>
      <c r="N319" s="231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8" t="s">
        <v>169</v>
      </c>
      <c r="AU319" s="18" t="s">
        <v>91</v>
      </c>
    </row>
    <row r="320" s="13" customFormat="1">
      <c r="A320" s="13"/>
      <c r="B320" s="232"/>
      <c r="C320" s="233"/>
      <c r="D320" s="234" t="s">
        <v>171</v>
      </c>
      <c r="E320" s="235" t="s">
        <v>44</v>
      </c>
      <c r="F320" s="236" t="s">
        <v>172</v>
      </c>
      <c r="G320" s="233"/>
      <c r="H320" s="235" t="s">
        <v>44</v>
      </c>
      <c r="I320" s="237"/>
      <c r="J320" s="233"/>
      <c r="K320" s="233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171</v>
      </c>
      <c r="AU320" s="242" t="s">
        <v>91</v>
      </c>
      <c r="AV320" s="13" t="s">
        <v>89</v>
      </c>
      <c r="AW320" s="13" t="s">
        <v>42</v>
      </c>
      <c r="AX320" s="13" t="s">
        <v>82</v>
      </c>
      <c r="AY320" s="242" t="s">
        <v>159</v>
      </c>
    </row>
    <row r="321" s="14" customFormat="1">
      <c r="A321" s="14"/>
      <c r="B321" s="243"/>
      <c r="C321" s="244"/>
      <c r="D321" s="234" t="s">
        <v>171</v>
      </c>
      <c r="E321" s="245" t="s">
        <v>44</v>
      </c>
      <c r="F321" s="246" t="s">
        <v>405</v>
      </c>
      <c r="G321" s="244"/>
      <c r="H321" s="247">
        <v>20.899999999999999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171</v>
      </c>
      <c r="AU321" s="253" t="s">
        <v>91</v>
      </c>
      <c r="AV321" s="14" t="s">
        <v>91</v>
      </c>
      <c r="AW321" s="14" t="s">
        <v>42</v>
      </c>
      <c r="AX321" s="14" t="s">
        <v>89</v>
      </c>
      <c r="AY321" s="253" t="s">
        <v>159</v>
      </c>
    </row>
    <row r="322" s="2" customFormat="1" ht="24.15" customHeight="1">
      <c r="A322" s="40"/>
      <c r="B322" s="41"/>
      <c r="C322" s="214" t="s">
        <v>406</v>
      </c>
      <c r="D322" s="214" t="s">
        <v>162</v>
      </c>
      <c r="E322" s="215" t="s">
        <v>407</v>
      </c>
      <c r="F322" s="216" t="s">
        <v>408</v>
      </c>
      <c r="G322" s="217" t="s">
        <v>238</v>
      </c>
      <c r="H322" s="218">
        <v>20.899999999999999</v>
      </c>
      <c r="I322" s="219"/>
      <c r="J322" s="220">
        <f>ROUND(I322*H322,2)</f>
        <v>0</v>
      </c>
      <c r="K322" s="216" t="s">
        <v>166</v>
      </c>
      <c r="L322" s="46"/>
      <c r="M322" s="221" t="s">
        <v>44</v>
      </c>
      <c r="N322" s="222" t="s">
        <v>53</v>
      </c>
      <c r="O322" s="86"/>
      <c r="P322" s="223">
        <f>O322*H322</f>
        <v>0</v>
      </c>
      <c r="Q322" s="223">
        <v>1.0000000000000001E-05</v>
      </c>
      <c r="R322" s="223">
        <f>Q322*H322</f>
        <v>0.00020900000000000001</v>
      </c>
      <c r="S322" s="223">
        <v>0</v>
      </c>
      <c r="T322" s="224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5" t="s">
        <v>167</v>
      </c>
      <c r="AT322" s="225" t="s">
        <v>162</v>
      </c>
      <c r="AU322" s="225" t="s">
        <v>91</v>
      </c>
      <c r="AY322" s="18" t="s">
        <v>159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8" t="s">
        <v>89</v>
      </c>
      <c r="BK322" s="226">
        <f>ROUND(I322*H322,2)</f>
        <v>0</v>
      </c>
      <c r="BL322" s="18" t="s">
        <v>167</v>
      </c>
      <c r="BM322" s="225" t="s">
        <v>409</v>
      </c>
    </row>
    <row r="323" s="2" customFormat="1">
      <c r="A323" s="40"/>
      <c r="B323" s="41"/>
      <c r="C323" s="42"/>
      <c r="D323" s="227" t="s">
        <v>169</v>
      </c>
      <c r="E323" s="42"/>
      <c r="F323" s="228" t="s">
        <v>410</v>
      </c>
      <c r="G323" s="42"/>
      <c r="H323" s="42"/>
      <c r="I323" s="229"/>
      <c r="J323" s="42"/>
      <c r="K323" s="42"/>
      <c r="L323" s="46"/>
      <c r="M323" s="230"/>
      <c r="N323" s="231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8" t="s">
        <v>169</v>
      </c>
      <c r="AU323" s="18" t="s">
        <v>91</v>
      </c>
    </row>
    <row r="324" s="13" customFormat="1">
      <c r="A324" s="13"/>
      <c r="B324" s="232"/>
      <c r="C324" s="233"/>
      <c r="D324" s="234" t="s">
        <v>171</v>
      </c>
      <c r="E324" s="235" t="s">
        <v>44</v>
      </c>
      <c r="F324" s="236" t="s">
        <v>172</v>
      </c>
      <c r="G324" s="233"/>
      <c r="H324" s="235" t="s">
        <v>44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171</v>
      </c>
      <c r="AU324" s="242" t="s">
        <v>91</v>
      </c>
      <c r="AV324" s="13" t="s">
        <v>89</v>
      </c>
      <c r="AW324" s="13" t="s">
        <v>42</v>
      </c>
      <c r="AX324" s="13" t="s">
        <v>82</v>
      </c>
      <c r="AY324" s="242" t="s">
        <v>159</v>
      </c>
    </row>
    <row r="325" s="14" customFormat="1">
      <c r="A325" s="14"/>
      <c r="B325" s="243"/>
      <c r="C325" s="244"/>
      <c r="D325" s="234" t="s">
        <v>171</v>
      </c>
      <c r="E325" s="245" t="s">
        <v>44</v>
      </c>
      <c r="F325" s="246" t="s">
        <v>405</v>
      </c>
      <c r="G325" s="244"/>
      <c r="H325" s="247">
        <v>20.899999999999999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3" t="s">
        <v>171</v>
      </c>
      <c r="AU325" s="253" t="s">
        <v>91</v>
      </c>
      <c r="AV325" s="14" t="s">
        <v>91</v>
      </c>
      <c r="AW325" s="14" t="s">
        <v>42</v>
      </c>
      <c r="AX325" s="14" t="s">
        <v>89</v>
      </c>
      <c r="AY325" s="253" t="s">
        <v>159</v>
      </c>
    </row>
    <row r="326" s="2" customFormat="1" ht="16.5" customHeight="1">
      <c r="A326" s="40"/>
      <c r="B326" s="41"/>
      <c r="C326" s="214" t="s">
        <v>411</v>
      </c>
      <c r="D326" s="214" t="s">
        <v>162</v>
      </c>
      <c r="E326" s="215" t="s">
        <v>412</v>
      </c>
      <c r="F326" s="216" t="s">
        <v>413</v>
      </c>
      <c r="G326" s="217" t="s">
        <v>217</v>
      </c>
      <c r="H326" s="218">
        <v>525.11000000000001</v>
      </c>
      <c r="I326" s="219"/>
      <c r="J326" s="220">
        <f>ROUND(I326*H326,2)</f>
        <v>0</v>
      </c>
      <c r="K326" s="216" t="s">
        <v>166</v>
      </c>
      <c r="L326" s="46"/>
      <c r="M326" s="221" t="s">
        <v>44</v>
      </c>
      <c r="N326" s="222" t="s">
        <v>53</v>
      </c>
      <c r="O326" s="86"/>
      <c r="P326" s="223">
        <f>O326*H326</f>
        <v>0</v>
      </c>
      <c r="Q326" s="223">
        <v>0.00029999999999999997</v>
      </c>
      <c r="R326" s="223">
        <f>Q326*H326</f>
        <v>0.15753299999999998</v>
      </c>
      <c r="S326" s="223">
        <v>0</v>
      </c>
      <c r="T326" s="224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25" t="s">
        <v>251</v>
      </c>
      <c r="AT326" s="225" t="s">
        <v>162</v>
      </c>
      <c r="AU326" s="225" t="s">
        <v>91</v>
      </c>
      <c r="AY326" s="18" t="s">
        <v>159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8" t="s">
        <v>89</v>
      </c>
      <c r="BK326" s="226">
        <f>ROUND(I326*H326,2)</f>
        <v>0</v>
      </c>
      <c r="BL326" s="18" t="s">
        <v>251</v>
      </c>
      <c r="BM326" s="225" t="s">
        <v>414</v>
      </c>
    </row>
    <row r="327" s="2" customFormat="1">
      <c r="A327" s="40"/>
      <c r="B327" s="41"/>
      <c r="C327" s="42"/>
      <c r="D327" s="227" t="s">
        <v>169</v>
      </c>
      <c r="E327" s="42"/>
      <c r="F327" s="228" t="s">
        <v>415</v>
      </c>
      <c r="G327" s="42"/>
      <c r="H327" s="42"/>
      <c r="I327" s="229"/>
      <c r="J327" s="42"/>
      <c r="K327" s="42"/>
      <c r="L327" s="46"/>
      <c r="M327" s="230"/>
      <c r="N327" s="231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8" t="s">
        <v>169</v>
      </c>
      <c r="AU327" s="18" t="s">
        <v>91</v>
      </c>
    </row>
    <row r="328" s="13" customFormat="1">
      <c r="A328" s="13"/>
      <c r="B328" s="232"/>
      <c r="C328" s="233"/>
      <c r="D328" s="234" t="s">
        <v>171</v>
      </c>
      <c r="E328" s="235" t="s">
        <v>44</v>
      </c>
      <c r="F328" s="236" t="s">
        <v>172</v>
      </c>
      <c r="G328" s="233"/>
      <c r="H328" s="235" t="s">
        <v>44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171</v>
      </c>
      <c r="AU328" s="242" t="s">
        <v>91</v>
      </c>
      <c r="AV328" s="13" t="s">
        <v>89</v>
      </c>
      <c r="AW328" s="13" t="s">
        <v>42</v>
      </c>
      <c r="AX328" s="13" t="s">
        <v>82</v>
      </c>
      <c r="AY328" s="242" t="s">
        <v>159</v>
      </c>
    </row>
    <row r="329" s="14" customFormat="1">
      <c r="A329" s="14"/>
      <c r="B329" s="243"/>
      <c r="C329" s="244"/>
      <c r="D329" s="234" t="s">
        <v>171</v>
      </c>
      <c r="E329" s="245" t="s">
        <v>44</v>
      </c>
      <c r="F329" s="246" t="s">
        <v>399</v>
      </c>
      <c r="G329" s="244"/>
      <c r="H329" s="247">
        <v>396.41000000000002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171</v>
      </c>
      <c r="AU329" s="253" t="s">
        <v>91</v>
      </c>
      <c r="AV329" s="14" t="s">
        <v>91</v>
      </c>
      <c r="AW329" s="14" t="s">
        <v>42</v>
      </c>
      <c r="AX329" s="14" t="s">
        <v>82</v>
      </c>
      <c r="AY329" s="253" t="s">
        <v>159</v>
      </c>
    </row>
    <row r="330" s="14" customFormat="1">
      <c r="A330" s="14"/>
      <c r="B330" s="243"/>
      <c r="C330" s="244"/>
      <c r="D330" s="234" t="s">
        <v>171</v>
      </c>
      <c r="E330" s="245" t="s">
        <v>44</v>
      </c>
      <c r="F330" s="246" t="s">
        <v>416</v>
      </c>
      <c r="G330" s="244"/>
      <c r="H330" s="247">
        <v>128.69999999999999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171</v>
      </c>
      <c r="AU330" s="253" t="s">
        <v>91</v>
      </c>
      <c r="AV330" s="14" t="s">
        <v>91</v>
      </c>
      <c r="AW330" s="14" t="s">
        <v>42</v>
      </c>
      <c r="AX330" s="14" t="s">
        <v>82</v>
      </c>
      <c r="AY330" s="253" t="s">
        <v>159</v>
      </c>
    </row>
    <row r="331" s="15" customFormat="1">
      <c r="A331" s="15"/>
      <c r="B331" s="264"/>
      <c r="C331" s="265"/>
      <c r="D331" s="234" t="s">
        <v>171</v>
      </c>
      <c r="E331" s="266" t="s">
        <v>44</v>
      </c>
      <c r="F331" s="267" t="s">
        <v>234</v>
      </c>
      <c r="G331" s="265"/>
      <c r="H331" s="268">
        <v>525.11000000000001</v>
      </c>
      <c r="I331" s="269"/>
      <c r="J331" s="265"/>
      <c r="K331" s="265"/>
      <c r="L331" s="270"/>
      <c r="M331" s="271"/>
      <c r="N331" s="272"/>
      <c r="O331" s="272"/>
      <c r="P331" s="272"/>
      <c r="Q331" s="272"/>
      <c r="R331" s="272"/>
      <c r="S331" s="272"/>
      <c r="T331" s="273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74" t="s">
        <v>171</v>
      </c>
      <c r="AU331" s="274" t="s">
        <v>91</v>
      </c>
      <c r="AV331" s="15" t="s">
        <v>167</v>
      </c>
      <c r="AW331" s="15" t="s">
        <v>42</v>
      </c>
      <c r="AX331" s="15" t="s">
        <v>89</v>
      </c>
      <c r="AY331" s="274" t="s">
        <v>159</v>
      </c>
    </row>
    <row r="332" s="12" customFormat="1" ht="22.8" customHeight="1">
      <c r="A332" s="12"/>
      <c r="B332" s="198"/>
      <c r="C332" s="199"/>
      <c r="D332" s="200" t="s">
        <v>81</v>
      </c>
      <c r="E332" s="212" t="s">
        <v>204</v>
      </c>
      <c r="F332" s="212" t="s">
        <v>417</v>
      </c>
      <c r="G332" s="199"/>
      <c r="H332" s="199"/>
      <c r="I332" s="202"/>
      <c r="J332" s="213">
        <f>BK332</f>
        <v>0</v>
      </c>
      <c r="K332" s="199"/>
      <c r="L332" s="204"/>
      <c r="M332" s="205"/>
      <c r="N332" s="206"/>
      <c r="O332" s="206"/>
      <c r="P332" s="207">
        <f>SUM(P333:P453)</f>
        <v>0</v>
      </c>
      <c r="Q332" s="206"/>
      <c r="R332" s="207">
        <f>SUM(R333:R453)</f>
        <v>0.14350210000000002</v>
      </c>
      <c r="S332" s="206"/>
      <c r="T332" s="208">
        <f>SUM(T333:T453)</f>
        <v>73.333245000000005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9" t="s">
        <v>89</v>
      </c>
      <c r="AT332" s="210" t="s">
        <v>81</v>
      </c>
      <c r="AU332" s="210" t="s">
        <v>89</v>
      </c>
      <c r="AY332" s="209" t="s">
        <v>159</v>
      </c>
      <c r="BK332" s="211">
        <f>SUM(BK333:BK453)</f>
        <v>0</v>
      </c>
    </row>
    <row r="333" s="2" customFormat="1" ht="24.15" customHeight="1">
      <c r="A333" s="40"/>
      <c r="B333" s="41"/>
      <c r="C333" s="214" t="s">
        <v>418</v>
      </c>
      <c r="D333" s="214" t="s">
        <v>162</v>
      </c>
      <c r="E333" s="215" t="s">
        <v>419</v>
      </c>
      <c r="F333" s="216" t="s">
        <v>420</v>
      </c>
      <c r="G333" s="217" t="s">
        <v>217</v>
      </c>
      <c r="H333" s="218">
        <v>30</v>
      </c>
      <c r="I333" s="219"/>
      <c r="J333" s="220">
        <f>ROUND(I333*H333,2)</f>
        <v>0</v>
      </c>
      <c r="K333" s="216" t="s">
        <v>166</v>
      </c>
      <c r="L333" s="46"/>
      <c r="M333" s="221" t="s">
        <v>44</v>
      </c>
      <c r="N333" s="222" t="s">
        <v>53</v>
      </c>
      <c r="O333" s="86"/>
      <c r="P333" s="223">
        <f>O333*H333</f>
        <v>0</v>
      </c>
      <c r="Q333" s="223">
        <v>0</v>
      </c>
      <c r="R333" s="223">
        <f>Q333*H333</f>
        <v>0</v>
      </c>
      <c r="S333" s="223">
        <v>0</v>
      </c>
      <c r="T333" s="22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5" t="s">
        <v>167</v>
      </c>
      <c r="AT333" s="225" t="s">
        <v>162</v>
      </c>
      <c r="AU333" s="225" t="s">
        <v>91</v>
      </c>
      <c r="AY333" s="18" t="s">
        <v>159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8" t="s">
        <v>89</v>
      </c>
      <c r="BK333" s="226">
        <f>ROUND(I333*H333,2)</f>
        <v>0</v>
      </c>
      <c r="BL333" s="18" t="s">
        <v>167</v>
      </c>
      <c r="BM333" s="225" t="s">
        <v>421</v>
      </c>
    </row>
    <row r="334" s="2" customFormat="1">
      <c r="A334" s="40"/>
      <c r="B334" s="41"/>
      <c r="C334" s="42"/>
      <c r="D334" s="227" t="s">
        <v>169</v>
      </c>
      <c r="E334" s="42"/>
      <c r="F334" s="228" t="s">
        <v>422</v>
      </c>
      <c r="G334" s="42"/>
      <c r="H334" s="42"/>
      <c r="I334" s="229"/>
      <c r="J334" s="42"/>
      <c r="K334" s="42"/>
      <c r="L334" s="46"/>
      <c r="M334" s="230"/>
      <c r="N334" s="231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8" t="s">
        <v>169</v>
      </c>
      <c r="AU334" s="18" t="s">
        <v>91</v>
      </c>
    </row>
    <row r="335" s="13" customFormat="1">
      <c r="A335" s="13"/>
      <c r="B335" s="232"/>
      <c r="C335" s="233"/>
      <c r="D335" s="234" t="s">
        <v>171</v>
      </c>
      <c r="E335" s="235" t="s">
        <v>44</v>
      </c>
      <c r="F335" s="236" t="s">
        <v>172</v>
      </c>
      <c r="G335" s="233"/>
      <c r="H335" s="235" t="s">
        <v>44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171</v>
      </c>
      <c r="AU335" s="242" t="s">
        <v>91</v>
      </c>
      <c r="AV335" s="13" t="s">
        <v>89</v>
      </c>
      <c r="AW335" s="13" t="s">
        <v>42</v>
      </c>
      <c r="AX335" s="13" t="s">
        <v>82</v>
      </c>
      <c r="AY335" s="242" t="s">
        <v>159</v>
      </c>
    </row>
    <row r="336" s="14" customFormat="1">
      <c r="A336" s="14"/>
      <c r="B336" s="243"/>
      <c r="C336" s="244"/>
      <c r="D336" s="234" t="s">
        <v>171</v>
      </c>
      <c r="E336" s="245" t="s">
        <v>44</v>
      </c>
      <c r="F336" s="246" t="s">
        <v>331</v>
      </c>
      <c r="G336" s="244"/>
      <c r="H336" s="247">
        <v>30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171</v>
      </c>
      <c r="AU336" s="253" t="s">
        <v>91</v>
      </c>
      <c r="AV336" s="14" t="s">
        <v>91</v>
      </c>
      <c r="AW336" s="14" t="s">
        <v>42</v>
      </c>
      <c r="AX336" s="14" t="s">
        <v>89</v>
      </c>
      <c r="AY336" s="253" t="s">
        <v>159</v>
      </c>
    </row>
    <row r="337" s="2" customFormat="1" ht="24.15" customHeight="1">
      <c r="A337" s="40"/>
      <c r="B337" s="41"/>
      <c r="C337" s="214" t="s">
        <v>423</v>
      </c>
      <c r="D337" s="214" t="s">
        <v>162</v>
      </c>
      <c r="E337" s="215" t="s">
        <v>424</v>
      </c>
      <c r="F337" s="216" t="s">
        <v>425</v>
      </c>
      <c r="G337" s="217" t="s">
        <v>217</v>
      </c>
      <c r="H337" s="218">
        <v>30</v>
      </c>
      <c r="I337" s="219"/>
      <c r="J337" s="220">
        <f>ROUND(I337*H337,2)</f>
        <v>0</v>
      </c>
      <c r="K337" s="216" t="s">
        <v>166</v>
      </c>
      <c r="L337" s="46"/>
      <c r="M337" s="221" t="s">
        <v>44</v>
      </c>
      <c r="N337" s="222" t="s">
        <v>53</v>
      </c>
      <c r="O337" s="86"/>
      <c r="P337" s="223">
        <f>O337*H337</f>
        <v>0</v>
      </c>
      <c r="Q337" s="223">
        <v>0</v>
      </c>
      <c r="R337" s="223">
        <f>Q337*H337</f>
        <v>0</v>
      </c>
      <c r="S337" s="223">
        <v>0</v>
      </c>
      <c r="T337" s="224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5" t="s">
        <v>167</v>
      </c>
      <c r="AT337" s="225" t="s">
        <v>162</v>
      </c>
      <c r="AU337" s="225" t="s">
        <v>91</v>
      </c>
      <c r="AY337" s="18" t="s">
        <v>159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8" t="s">
        <v>89</v>
      </c>
      <c r="BK337" s="226">
        <f>ROUND(I337*H337,2)</f>
        <v>0</v>
      </c>
      <c r="BL337" s="18" t="s">
        <v>167</v>
      </c>
      <c r="BM337" s="225" t="s">
        <v>426</v>
      </c>
    </row>
    <row r="338" s="2" customFormat="1">
      <c r="A338" s="40"/>
      <c r="B338" s="41"/>
      <c r="C338" s="42"/>
      <c r="D338" s="227" t="s">
        <v>169</v>
      </c>
      <c r="E338" s="42"/>
      <c r="F338" s="228" t="s">
        <v>427</v>
      </c>
      <c r="G338" s="42"/>
      <c r="H338" s="42"/>
      <c r="I338" s="229"/>
      <c r="J338" s="42"/>
      <c r="K338" s="42"/>
      <c r="L338" s="46"/>
      <c r="M338" s="230"/>
      <c r="N338" s="231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8" t="s">
        <v>169</v>
      </c>
      <c r="AU338" s="18" t="s">
        <v>91</v>
      </c>
    </row>
    <row r="339" s="13" customFormat="1">
      <c r="A339" s="13"/>
      <c r="B339" s="232"/>
      <c r="C339" s="233"/>
      <c r="D339" s="234" t="s">
        <v>171</v>
      </c>
      <c r="E339" s="235" t="s">
        <v>44</v>
      </c>
      <c r="F339" s="236" t="s">
        <v>172</v>
      </c>
      <c r="G339" s="233"/>
      <c r="H339" s="235" t="s">
        <v>44</v>
      </c>
      <c r="I339" s="237"/>
      <c r="J339" s="233"/>
      <c r="K339" s="233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171</v>
      </c>
      <c r="AU339" s="242" t="s">
        <v>91</v>
      </c>
      <c r="AV339" s="13" t="s">
        <v>89</v>
      </c>
      <c r="AW339" s="13" t="s">
        <v>42</v>
      </c>
      <c r="AX339" s="13" t="s">
        <v>82</v>
      </c>
      <c r="AY339" s="242" t="s">
        <v>159</v>
      </c>
    </row>
    <row r="340" s="14" customFormat="1">
      <c r="A340" s="14"/>
      <c r="B340" s="243"/>
      <c r="C340" s="244"/>
      <c r="D340" s="234" t="s">
        <v>171</v>
      </c>
      <c r="E340" s="245" t="s">
        <v>44</v>
      </c>
      <c r="F340" s="246" t="s">
        <v>331</v>
      </c>
      <c r="G340" s="244"/>
      <c r="H340" s="247">
        <v>30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171</v>
      </c>
      <c r="AU340" s="253" t="s">
        <v>91</v>
      </c>
      <c r="AV340" s="14" t="s">
        <v>91</v>
      </c>
      <c r="AW340" s="14" t="s">
        <v>42</v>
      </c>
      <c r="AX340" s="14" t="s">
        <v>89</v>
      </c>
      <c r="AY340" s="253" t="s">
        <v>159</v>
      </c>
    </row>
    <row r="341" s="2" customFormat="1" ht="24.15" customHeight="1">
      <c r="A341" s="40"/>
      <c r="B341" s="41"/>
      <c r="C341" s="214" t="s">
        <v>428</v>
      </c>
      <c r="D341" s="214" t="s">
        <v>162</v>
      </c>
      <c r="E341" s="215" t="s">
        <v>429</v>
      </c>
      <c r="F341" s="216" t="s">
        <v>430</v>
      </c>
      <c r="G341" s="217" t="s">
        <v>217</v>
      </c>
      <c r="H341" s="218">
        <v>150</v>
      </c>
      <c r="I341" s="219"/>
      <c r="J341" s="220">
        <f>ROUND(I341*H341,2)</f>
        <v>0</v>
      </c>
      <c r="K341" s="216" t="s">
        <v>166</v>
      </c>
      <c r="L341" s="46"/>
      <c r="M341" s="221" t="s">
        <v>44</v>
      </c>
      <c r="N341" s="222" t="s">
        <v>53</v>
      </c>
      <c r="O341" s="86"/>
      <c r="P341" s="223">
        <f>O341*H341</f>
        <v>0</v>
      </c>
      <c r="Q341" s="223">
        <v>0</v>
      </c>
      <c r="R341" s="223">
        <f>Q341*H341</f>
        <v>0</v>
      </c>
      <c r="S341" s="223">
        <v>0</v>
      </c>
      <c r="T341" s="224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5" t="s">
        <v>167</v>
      </c>
      <c r="AT341" s="225" t="s">
        <v>162</v>
      </c>
      <c r="AU341" s="225" t="s">
        <v>91</v>
      </c>
      <c r="AY341" s="18" t="s">
        <v>159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8" t="s">
        <v>89</v>
      </c>
      <c r="BK341" s="226">
        <f>ROUND(I341*H341,2)</f>
        <v>0</v>
      </c>
      <c r="BL341" s="18" t="s">
        <v>167</v>
      </c>
      <c r="BM341" s="225" t="s">
        <v>431</v>
      </c>
    </row>
    <row r="342" s="2" customFormat="1">
      <c r="A342" s="40"/>
      <c r="B342" s="41"/>
      <c r="C342" s="42"/>
      <c r="D342" s="227" t="s">
        <v>169</v>
      </c>
      <c r="E342" s="42"/>
      <c r="F342" s="228" t="s">
        <v>432</v>
      </c>
      <c r="G342" s="42"/>
      <c r="H342" s="42"/>
      <c r="I342" s="229"/>
      <c r="J342" s="42"/>
      <c r="K342" s="42"/>
      <c r="L342" s="46"/>
      <c r="M342" s="230"/>
      <c r="N342" s="231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8" t="s">
        <v>169</v>
      </c>
      <c r="AU342" s="18" t="s">
        <v>91</v>
      </c>
    </row>
    <row r="343" s="13" customFormat="1">
      <c r="A343" s="13"/>
      <c r="B343" s="232"/>
      <c r="C343" s="233"/>
      <c r="D343" s="234" t="s">
        <v>171</v>
      </c>
      <c r="E343" s="235" t="s">
        <v>44</v>
      </c>
      <c r="F343" s="236" t="s">
        <v>172</v>
      </c>
      <c r="G343" s="233"/>
      <c r="H343" s="235" t="s">
        <v>44</v>
      </c>
      <c r="I343" s="237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171</v>
      </c>
      <c r="AU343" s="242" t="s">
        <v>91</v>
      </c>
      <c r="AV343" s="13" t="s">
        <v>89</v>
      </c>
      <c r="AW343" s="13" t="s">
        <v>42</v>
      </c>
      <c r="AX343" s="13" t="s">
        <v>82</v>
      </c>
      <c r="AY343" s="242" t="s">
        <v>159</v>
      </c>
    </row>
    <row r="344" s="14" customFormat="1">
      <c r="A344" s="14"/>
      <c r="B344" s="243"/>
      <c r="C344" s="244"/>
      <c r="D344" s="234" t="s">
        <v>171</v>
      </c>
      <c r="E344" s="245" t="s">
        <v>44</v>
      </c>
      <c r="F344" s="246" t="s">
        <v>331</v>
      </c>
      <c r="G344" s="244"/>
      <c r="H344" s="247">
        <v>30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3" t="s">
        <v>171</v>
      </c>
      <c r="AU344" s="253" t="s">
        <v>91</v>
      </c>
      <c r="AV344" s="14" t="s">
        <v>91</v>
      </c>
      <c r="AW344" s="14" t="s">
        <v>42</v>
      </c>
      <c r="AX344" s="14" t="s">
        <v>89</v>
      </c>
      <c r="AY344" s="253" t="s">
        <v>159</v>
      </c>
    </row>
    <row r="345" s="14" customFormat="1">
      <c r="A345" s="14"/>
      <c r="B345" s="243"/>
      <c r="C345" s="244"/>
      <c r="D345" s="234" t="s">
        <v>171</v>
      </c>
      <c r="E345" s="244"/>
      <c r="F345" s="246" t="s">
        <v>433</v>
      </c>
      <c r="G345" s="244"/>
      <c r="H345" s="247">
        <v>150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3" t="s">
        <v>171</v>
      </c>
      <c r="AU345" s="253" t="s">
        <v>91</v>
      </c>
      <c r="AV345" s="14" t="s">
        <v>91</v>
      </c>
      <c r="AW345" s="14" t="s">
        <v>4</v>
      </c>
      <c r="AX345" s="14" t="s">
        <v>89</v>
      </c>
      <c r="AY345" s="253" t="s">
        <v>159</v>
      </c>
    </row>
    <row r="346" s="2" customFormat="1" ht="24.15" customHeight="1">
      <c r="A346" s="40"/>
      <c r="B346" s="41"/>
      <c r="C346" s="214" t="s">
        <v>434</v>
      </c>
      <c r="D346" s="214" t="s">
        <v>162</v>
      </c>
      <c r="E346" s="215" t="s">
        <v>435</v>
      </c>
      <c r="F346" s="216" t="s">
        <v>436</v>
      </c>
      <c r="G346" s="217" t="s">
        <v>217</v>
      </c>
      <c r="H346" s="218">
        <v>461</v>
      </c>
      <c r="I346" s="219"/>
      <c r="J346" s="220">
        <f>ROUND(I346*H346,2)</f>
        <v>0</v>
      </c>
      <c r="K346" s="216" t="s">
        <v>166</v>
      </c>
      <c r="L346" s="46"/>
      <c r="M346" s="221" t="s">
        <v>44</v>
      </c>
      <c r="N346" s="222" t="s">
        <v>53</v>
      </c>
      <c r="O346" s="86"/>
      <c r="P346" s="223">
        <f>O346*H346</f>
        <v>0</v>
      </c>
      <c r="Q346" s="223">
        <v>0.00012999999999999999</v>
      </c>
      <c r="R346" s="223">
        <f>Q346*H346</f>
        <v>0.059929999999999997</v>
      </c>
      <c r="S346" s="223">
        <v>0</v>
      </c>
      <c r="T346" s="224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5" t="s">
        <v>167</v>
      </c>
      <c r="AT346" s="225" t="s">
        <v>162</v>
      </c>
      <c r="AU346" s="225" t="s">
        <v>91</v>
      </c>
      <c r="AY346" s="18" t="s">
        <v>159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8" t="s">
        <v>89</v>
      </c>
      <c r="BK346" s="226">
        <f>ROUND(I346*H346,2)</f>
        <v>0</v>
      </c>
      <c r="BL346" s="18" t="s">
        <v>167</v>
      </c>
      <c r="BM346" s="225" t="s">
        <v>437</v>
      </c>
    </row>
    <row r="347" s="2" customFormat="1">
      <c r="A347" s="40"/>
      <c r="B347" s="41"/>
      <c r="C347" s="42"/>
      <c r="D347" s="227" t="s">
        <v>169</v>
      </c>
      <c r="E347" s="42"/>
      <c r="F347" s="228" t="s">
        <v>438</v>
      </c>
      <c r="G347" s="42"/>
      <c r="H347" s="42"/>
      <c r="I347" s="229"/>
      <c r="J347" s="42"/>
      <c r="K347" s="42"/>
      <c r="L347" s="46"/>
      <c r="M347" s="230"/>
      <c r="N347" s="231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8" t="s">
        <v>169</v>
      </c>
      <c r="AU347" s="18" t="s">
        <v>91</v>
      </c>
    </row>
    <row r="348" s="13" customFormat="1">
      <c r="A348" s="13"/>
      <c r="B348" s="232"/>
      <c r="C348" s="233"/>
      <c r="D348" s="234" t="s">
        <v>171</v>
      </c>
      <c r="E348" s="235" t="s">
        <v>44</v>
      </c>
      <c r="F348" s="236" t="s">
        <v>172</v>
      </c>
      <c r="G348" s="233"/>
      <c r="H348" s="235" t="s">
        <v>44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171</v>
      </c>
      <c r="AU348" s="242" t="s">
        <v>91</v>
      </c>
      <c r="AV348" s="13" t="s">
        <v>89</v>
      </c>
      <c r="AW348" s="13" t="s">
        <v>42</v>
      </c>
      <c r="AX348" s="13" t="s">
        <v>82</v>
      </c>
      <c r="AY348" s="242" t="s">
        <v>159</v>
      </c>
    </row>
    <row r="349" s="14" customFormat="1">
      <c r="A349" s="14"/>
      <c r="B349" s="243"/>
      <c r="C349" s="244"/>
      <c r="D349" s="234" t="s">
        <v>171</v>
      </c>
      <c r="E349" s="245" t="s">
        <v>44</v>
      </c>
      <c r="F349" s="246" t="s">
        <v>439</v>
      </c>
      <c r="G349" s="244"/>
      <c r="H349" s="247">
        <v>461</v>
      </c>
      <c r="I349" s="248"/>
      <c r="J349" s="244"/>
      <c r="K349" s="244"/>
      <c r="L349" s="249"/>
      <c r="M349" s="250"/>
      <c r="N349" s="251"/>
      <c r="O349" s="251"/>
      <c r="P349" s="251"/>
      <c r="Q349" s="251"/>
      <c r="R349" s="251"/>
      <c r="S349" s="251"/>
      <c r="T349" s="25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3" t="s">
        <v>171</v>
      </c>
      <c r="AU349" s="253" t="s">
        <v>91</v>
      </c>
      <c r="AV349" s="14" t="s">
        <v>91</v>
      </c>
      <c r="AW349" s="14" t="s">
        <v>42</v>
      </c>
      <c r="AX349" s="14" t="s">
        <v>89</v>
      </c>
      <c r="AY349" s="253" t="s">
        <v>159</v>
      </c>
    </row>
    <row r="350" s="2" customFormat="1" ht="24.15" customHeight="1">
      <c r="A350" s="40"/>
      <c r="B350" s="41"/>
      <c r="C350" s="214" t="s">
        <v>440</v>
      </c>
      <c r="D350" s="214" t="s">
        <v>162</v>
      </c>
      <c r="E350" s="215" t="s">
        <v>441</v>
      </c>
      <c r="F350" s="216" t="s">
        <v>442</v>
      </c>
      <c r="G350" s="217" t="s">
        <v>217</v>
      </c>
      <c r="H350" s="218">
        <v>461</v>
      </c>
      <c r="I350" s="219"/>
      <c r="J350" s="220">
        <f>ROUND(I350*H350,2)</f>
        <v>0</v>
      </c>
      <c r="K350" s="216" t="s">
        <v>166</v>
      </c>
      <c r="L350" s="46"/>
      <c r="M350" s="221" t="s">
        <v>44</v>
      </c>
      <c r="N350" s="222" t="s">
        <v>53</v>
      </c>
      <c r="O350" s="86"/>
      <c r="P350" s="223">
        <f>O350*H350</f>
        <v>0</v>
      </c>
      <c r="Q350" s="223">
        <v>4.0000000000000003E-05</v>
      </c>
      <c r="R350" s="223">
        <f>Q350*H350</f>
        <v>0.018440000000000002</v>
      </c>
      <c r="S350" s="223">
        <v>0</v>
      </c>
      <c r="T350" s="224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5" t="s">
        <v>167</v>
      </c>
      <c r="AT350" s="225" t="s">
        <v>162</v>
      </c>
      <c r="AU350" s="225" t="s">
        <v>91</v>
      </c>
      <c r="AY350" s="18" t="s">
        <v>159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8" t="s">
        <v>89</v>
      </c>
      <c r="BK350" s="226">
        <f>ROUND(I350*H350,2)</f>
        <v>0</v>
      </c>
      <c r="BL350" s="18" t="s">
        <v>167</v>
      </c>
      <c r="BM350" s="225" t="s">
        <v>443</v>
      </c>
    </row>
    <row r="351" s="2" customFormat="1">
      <c r="A351" s="40"/>
      <c r="B351" s="41"/>
      <c r="C351" s="42"/>
      <c r="D351" s="227" t="s">
        <v>169</v>
      </c>
      <c r="E351" s="42"/>
      <c r="F351" s="228" t="s">
        <v>444</v>
      </c>
      <c r="G351" s="42"/>
      <c r="H351" s="42"/>
      <c r="I351" s="229"/>
      <c r="J351" s="42"/>
      <c r="K351" s="42"/>
      <c r="L351" s="46"/>
      <c r="M351" s="230"/>
      <c r="N351" s="231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8" t="s">
        <v>169</v>
      </c>
      <c r="AU351" s="18" t="s">
        <v>91</v>
      </c>
    </row>
    <row r="352" s="13" customFormat="1">
      <c r="A352" s="13"/>
      <c r="B352" s="232"/>
      <c r="C352" s="233"/>
      <c r="D352" s="234" t="s">
        <v>171</v>
      </c>
      <c r="E352" s="235" t="s">
        <v>44</v>
      </c>
      <c r="F352" s="236" t="s">
        <v>172</v>
      </c>
      <c r="G352" s="233"/>
      <c r="H352" s="235" t="s">
        <v>44</v>
      </c>
      <c r="I352" s="237"/>
      <c r="J352" s="233"/>
      <c r="K352" s="233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171</v>
      </c>
      <c r="AU352" s="242" t="s">
        <v>91</v>
      </c>
      <c r="AV352" s="13" t="s">
        <v>89</v>
      </c>
      <c r="AW352" s="13" t="s">
        <v>42</v>
      </c>
      <c r="AX352" s="13" t="s">
        <v>82</v>
      </c>
      <c r="AY352" s="242" t="s">
        <v>159</v>
      </c>
    </row>
    <row r="353" s="14" customFormat="1">
      <c r="A353" s="14"/>
      <c r="B353" s="243"/>
      <c r="C353" s="244"/>
      <c r="D353" s="234" t="s">
        <v>171</v>
      </c>
      <c r="E353" s="245" t="s">
        <v>44</v>
      </c>
      <c r="F353" s="246" t="s">
        <v>439</v>
      </c>
      <c r="G353" s="244"/>
      <c r="H353" s="247">
        <v>461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3" t="s">
        <v>171</v>
      </c>
      <c r="AU353" s="253" t="s">
        <v>91</v>
      </c>
      <c r="AV353" s="14" t="s">
        <v>91</v>
      </c>
      <c r="AW353" s="14" t="s">
        <v>42</v>
      </c>
      <c r="AX353" s="14" t="s">
        <v>89</v>
      </c>
      <c r="AY353" s="253" t="s">
        <v>159</v>
      </c>
    </row>
    <row r="354" s="2" customFormat="1" ht="16.5" customHeight="1">
      <c r="A354" s="40"/>
      <c r="B354" s="41"/>
      <c r="C354" s="214" t="s">
        <v>445</v>
      </c>
      <c r="D354" s="214" t="s">
        <v>162</v>
      </c>
      <c r="E354" s="215" t="s">
        <v>446</v>
      </c>
      <c r="F354" s="216" t="s">
        <v>447</v>
      </c>
      <c r="G354" s="217" t="s">
        <v>238</v>
      </c>
      <c r="H354" s="218">
        <v>10.300000000000001</v>
      </c>
      <c r="I354" s="219"/>
      <c r="J354" s="220">
        <f>ROUND(I354*H354,2)</f>
        <v>0</v>
      </c>
      <c r="K354" s="216" t="s">
        <v>166</v>
      </c>
      <c r="L354" s="46"/>
      <c r="M354" s="221" t="s">
        <v>44</v>
      </c>
      <c r="N354" s="222" t="s">
        <v>53</v>
      </c>
      <c r="O354" s="86"/>
      <c r="P354" s="223">
        <f>O354*H354</f>
        <v>0</v>
      </c>
      <c r="Q354" s="223">
        <v>0</v>
      </c>
      <c r="R354" s="223">
        <f>Q354*H354</f>
        <v>0</v>
      </c>
      <c r="S354" s="223">
        <v>0</v>
      </c>
      <c r="T354" s="224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5" t="s">
        <v>167</v>
      </c>
      <c r="AT354" s="225" t="s">
        <v>162</v>
      </c>
      <c r="AU354" s="225" t="s">
        <v>91</v>
      </c>
      <c r="AY354" s="18" t="s">
        <v>159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8" t="s">
        <v>89</v>
      </c>
      <c r="BK354" s="226">
        <f>ROUND(I354*H354,2)</f>
        <v>0</v>
      </c>
      <c r="BL354" s="18" t="s">
        <v>167</v>
      </c>
      <c r="BM354" s="225" t="s">
        <v>448</v>
      </c>
    </row>
    <row r="355" s="2" customFormat="1">
      <c r="A355" s="40"/>
      <c r="B355" s="41"/>
      <c r="C355" s="42"/>
      <c r="D355" s="227" t="s">
        <v>169</v>
      </c>
      <c r="E355" s="42"/>
      <c r="F355" s="228" t="s">
        <v>449</v>
      </c>
      <c r="G355" s="42"/>
      <c r="H355" s="42"/>
      <c r="I355" s="229"/>
      <c r="J355" s="42"/>
      <c r="K355" s="42"/>
      <c r="L355" s="46"/>
      <c r="M355" s="230"/>
      <c r="N355" s="231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8" t="s">
        <v>169</v>
      </c>
      <c r="AU355" s="18" t="s">
        <v>91</v>
      </c>
    </row>
    <row r="356" s="13" customFormat="1">
      <c r="A356" s="13"/>
      <c r="B356" s="232"/>
      <c r="C356" s="233"/>
      <c r="D356" s="234" t="s">
        <v>171</v>
      </c>
      <c r="E356" s="235" t="s">
        <v>44</v>
      </c>
      <c r="F356" s="236" t="s">
        <v>172</v>
      </c>
      <c r="G356" s="233"/>
      <c r="H356" s="235" t="s">
        <v>44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171</v>
      </c>
      <c r="AU356" s="242" t="s">
        <v>91</v>
      </c>
      <c r="AV356" s="13" t="s">
        <v>89</v>
      </c>
      <c r="AW356" s="13" t="s">
        <v>42</v>
      </c>
      <c r="AX356" s="13" t="s">
        <v>82</v>
      </c>
      <c r="AY356" s="242" t="s">
        <v>159</v>
      </c>
    </row>
    <row r="357" s="14" customFormat="1">
      <c r="A357" s="14"/>
      <c r="B357" s="243"/>
      <c r="C357" s="244"/>
      <c r="D357" s="234" t="s">
        <v>171</v>
      </c>
      <c r="E357" s="245" t="s">
        <v>44</v>
      </c>
      <c r="F357" s="246" t="s">
        <v>450</v>
      </c>
      <c r="G357" s="244"/>
      <c r="H357" s="247">
        <v>10.300000000000001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171</v>
      </c>
      <c r="AU357" s="253" t="s">
        <v>91</v>
      </c>
      <c r="AV357" s="14" t="s">
        <v>91</v>
      </c>
      <c r="AW357" s="14" t="s">
        <v>42</v>
      </c>
      <c r="AX357" s="14" t="s">
        <v>89</v>
      </c>
      <c r="AY357" s="253" t="s">
        <v>159</v>
      </c>
    </row>
    <row r="358" s="2" customFormat="1" ht="16.5" customHeight="1">
      <c r="A358" s="40"/>
      <c r="B358" s="41"/>
      <c r="C358" s="254" t="s">
        <v>451</v>
      </c>
      <c r="D358" s="254" t="s">
        <v>173</v>
      </c>
      <c r="E358" s="255" t="s">
        <v>452</v>
      </c>
      <c r="F358" s="256" t="s">
        <v>453</v>
      </c>
      <c r="G358" s="257" t="s">
        <v>238</v>
      </c>
      <c r="H358" s="258">
        <v>11.33</v>
      </c>
      <c r="I358" s="259"/>
      <c r="J358" s="260">
        <f>ROUND(I358*H358,2)</f>
        <v>0</v>
      </c>
      <c r="K358" s="256" t="s">
        <v>44</v>
      </c>
      <c r="L358" s="261"/>
      <c r="M358" s="262" t="s">
        <v>44</v>
      </c>
      <c r="N358" s="263" t="s">
        <v>53</v>
      </c>
      <c r="O358" s="86"/>
      <c r="P358" s="223">
        <f>O358*H358</f>
        <v>0</v>
      </c>
      <c r="Q358" s="223">
        <v>0.00087000000000000001</v>
      </c>
      <c r="R358" s="223">
        <f>Q358*H358</f>
        <v>0.0098571000000000006</v>
      </c>
      <c r="S358" s="223">
        <v>0</v>
      </c>
      <c r="T358" s="224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25" t="s">
        <v>176</v>
      </c>
      <c r="AT358" s="225" t="s">
        <v>173</v>
      </c>
      <c r="AU358" s="225" t="s">
        <v>91</v>
      </c>
      <c r="AY358" s="18" t="s">
        <v>159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8" t="s">
        <v>89</v>
      </c>
      <c r="BK358" s="226">
        <f>ROUND(I358*H358,2)</f>
        <v>0</v>
      </c>
      <c r="BL358" s="18" t="s">
        <v>167</v>
      </c>
      <c r="BM358" s="225" t="s">
        <v>454</v>
      </c>
    </row>
    <row r="359" s="13" customFormat="1">
      <c r="A359" s="13"/>
      <c r="B359" s="232"/>
      <c r="C359" s="233"/>
      <c r="D359" s="234" t="s">
        <v>171</v>
      </c>
      <c r="E359" s="235" t="s">
        <v>44</v>
      </c>
      <c r="F359" s="236" t="s">
        <v>172</v>
      </c>
      <c r="G359" s="233"/>
      <c r="H359" s="235" t="s">
        <v>44</v>
      </c>
      <c r="I359" s="237"/>
      <c r="J359" s="233"/>
      <c r="K359" s="233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171</v>
      </c>
      <c r="AU359" s="242" t="s">
        <v>91</v>
      </c>
      <c r="AV359" s="13" t="s">
        <v>89</v>
      </c>
      <c r="AW359" s="13" t="s">
        <v>42</v>
      </c>
      <c r="AX359" s="13" t="s">
        <v>82</v>
      </c>
      <c r="AY359" s="242" t="s">
        <v>159</v>
      </c>
    </row>
    <row r="360" s="14" customFormat="1">
      <c r="A360" s="14"/>
      <c r="B360" s="243"/>
      <c r="C360" s="244"/>
      <c r="D360" s="234" t="s">
        <v>171</v>
      </c>
      <c r="E360" s="245" t="s">
        <v>44</v>
      </c>
      <c r="F360" s="246" t="s">
        <v>450</v>
      </c>
      <c r="G360" s="244"/>
      <c r="H360" s="247">
        <v>10.300000000000001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3" t="s">
        <v>171</v>
      </c>
      <c r="AU360" s="253" t="s">
        <v>91</v>
      </c>
      <c r="AV360" s="14" t="s">
        <v>91</v>
      </c>
      <c r="AW360" s="14" t="s">
        <v>42</v>
      </c>
      <c r="AX360" s="14" t="s">
        <v>89</v>
      </c>
      <c r="AY360" s="253" t="s">
        <v>159</v>
      </c>
    </row>
    <row r="361" s="14" customFormat="1">
      <c r="A361" s="14"/>
      <c r="B361" s="243"/>
      <c r="C361" s="244"/>
      <c r="D361" s="234" t="s">
        <v>171</v>
      </c>
      <c r="E361" s="244"/>
      <c r="F361" s="246" t="s">
        <v>455</v>
      </c>
      <c r="G361" s="244"/>
      <c r="H361" s="247">
        <v>11.33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3" t="s">
        <v>171</v>
      </c>
      <c r="AU361" s="253" t="s">
        <v>91</v>
      </c>
      <c r="AV361" s="14" t="s">
        <v>91</v>
      </c>
      <c r="AW361" s="14" t="s">
        <v>4</v>
      </c>
      <c r="AX361" s="14" t="s">
        <v>89</v>
      </c>
      <c r="AY361" s="253" t="s">
        <v>159</v>
      </c>
    </row>
    <row r="362" s="2" customFormat="1" ht="21.75" customHeight="1">
      <c r="A362" s="40"/>
      <c r="B362" s="41"/>
      <c r="C362" s="214" t="s">
        <v>456</v>
      </c>
      <c r="D362" s="214" t="s">
        <v>162</v>
      </c>
      <c r="E362" s="215" t="s">
        <v>457</v>
      </c>
      <c r="F362" s="216" t="s">
        <v>458</v>
      </c>
      <c r="G362" s="217" t="s">
        <v>238</v>
      </c>
      <c r="H362" s="218">
        <v>30</v>
      </c>
      <c r="I362" s="219"/>
      <c r="J362" s="220">
        <f>ROUND(I362*H362,2)</f>
        <v>0</v>
      </c>
      <c r="K362" s="216" t="s">
        <v>166</v>
      </c>
      <c r="L362" s="46"/>
      <c r="M362" s="221" t="s">
        <v>44</v>
      </c>
      <c r="N362" s="222" t="s">
        <v>53</v>
      </c>
      <c r="O362" s="86"/>
      <c r="P362" s="223">
        <f>O362*H362</f>
        <v>0</v>
      </c>
      <c r="Q362" s="223">
        <v>0</v>
      </c>
      <c r="R362" s="223">
        <f>Q362*H362</f>
        <v>0</v>
      </c>
      <c r="S362" s="223">
        <v>0</v>
      </c>
      <c r="T362" s="224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5" t="s">
        <v>167</v>
      </c>
      <c r="AT362" s="225" t="s">
        <v>162</v>
      </c>
      <c r="AU362" s="225" t="s">
        <v>91</v>
      </c>
      <c r="AY362" s="18" t="s">
        <v>159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8" t="s">
        <v>89</v>
      </c>
      <c r="BK362" s="226">
        <f>ROUND(I362*H362,2)</f>
        <v>0</v>
      </c>
      <c r="BL362" s="18" t="s">
        <v>167</v>
      </c>
      <c r="BM362" s="225" t="s">
        <v>459</v>
      </c>
    </row>
    <row r="363" s="2" customFormat="1">
      <c r="A363" s="40"/>
      <c r="B363" s="41"/>
      <c r="C363" s="42"/>
      <c r="D363" s="227" t="s">
        <v>169</v>
      </c>
      <c r="E363" s="42"/>
      <c r="F363" s="228" t="s">
        <v>460</v>
      </c>
      <c r="G363" s="42"/>
      <c r="H363" s="42"/>
      <c r="I363" s="229"/>
      <c r="J363" s="42"/>
      <c r="K363" s="42"/>
      <c r="L363" s="46"/>
      <c r="M363" s="230"/>
      <c r="N363" s="231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8" t="s">
        <v>169</v>
      </c>
      <c r="AU363" s="18" t="s">
        <v>91</v>
      </c>
    </row>
    <row r="364" s="13" customFormat="1">
      <c r="A364" s="13"/>
      <c r="B364" s="232"/>
      <c r="C364" s="233"/>
      <c r="D364" s="234" t="s">
        <v>171</v>
      </c>
      <c r="E364" s="235" t="s">
        <v>44</v>
      </c>
      <c r="F364" s="236" t="s">
        <v>172</v>
      </c>
      <c r="G364" s="233"/>
      <c r="H364" s="235" t="s">
        <v>44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2" t="s">
        <v>171</v>
      </c>
      <c r="AU364" s="242" t="s">
        <v>91</v>
      </c>
      <c r="AV364" s="13" t="s">
        <v>89</v>
      </c>
      <c r="AW364" s="13" t="s">
        <v>42</v>
      </c>
      <c r="AX364" s="13" t="s">
        <v>82</v>
      </c>
      <c r="AY364" s="242" t="s">
        <v>159</v>
      </c>
    </row>
    <row r="365" s="14" customFormat="1">
      <c r="A365" s="14"/>
      <c r="B365" s="243"/>
      <c r="C365" s="244"/>
      <c r="D365" s="234" t="s">
        <v>171</v>
      </c>
      <c r="E365" s="245" t="s">
        <v>44</v>
      </c>
      <c r="F365" s="246" t="s">
        <v>461</v>
      </c>
      <c r="G365" s="244"/>
      <c r="H365" s="247">
        <v>30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3" t="s">
        <v>171</v>
      </c>
      <c r="AU365" s="253" t="s">
        <v>91</v>
      </c>
      <c r="AV365" s="14" t="s">
        <v>91</v>
      </c>
      <c r="AW365" s="14" t="s">
        <v>42</v>
      </c>
      <c r="AX365" s="14" t="s">
        <v>89</v>
      </c>
      <c r="AY365" s="253" t="s">
        <v>159</v>
      </c>
    </row>
    <row r="366" s="2" customFormat="1" ht="16.5" customHeight="1">
      <c r="A366" s="40"/>
      <c r="B366" s="41"/>
      <c r="C366" s="254" t="s">
        <v>462</v>
      </c>
      <c r="D366" s="254" t="s">
        <v>173</v>
      </c>
      <c r="E366" s="255" t="s">
        <v>463</v>
      </c>
      <c r="F366" s="256" t="s">
        <v>464</v>
      </c>
      <c r="G366" s="257" t="s">
        <v>238</v>
      </c>
      <c r="H366" s="258">
        <v>30</v>
      </c>
      <c r="I366" s="259"/>
      <c r="J366" s="260">
        <f>ROUND(I366*H366,2)</f>
        <v>0</v>
      </c>
      <c r="K366" s="256" t="s">
        <v>44</v>
      </c>
      <c r="L366" s="261"/>
      <c r="M366" s="262" t="s">
        <v>44</v>
      </c>
      <c r="N366" s="263" t="s">
        <v>53</v>
      </c>
      <c r="O366" s="86"/>
      <c r="P366" s="223">
        <f>O366*H366</f>
        <v>0</v>
      </c>
      <c r="Q366" s="223">
        <v>0.00020000000000000001</v>
      </c>
      <c r="R366" s="223">
        <f>Q366*H366</f>
        <v>0.0060000000000000001</v>
      </c>
      <c r="S366" s="223">
        <v>0</v>
      </c>
      <c r="T366" s="224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5" t="s">
        <v>176</v>
      </c>
      <c r="AT366" s="225" t="s">
        <v>173</v>
      </c>
      <c r="AU366" s="225" t="s">
        <v>91</v>
      </c>
      <c r="AY366" s="18" t="s">
        <v>159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8" t="s">
        <v>89</v>
      </c>
      <c r="BK366" s="226">
        <f>ROUND(I366*H366,2)</f>
        <v>0</v>
      </c>
      <c r="BL366" s="18" t="s">
        <v>167</v>
      </c>
      <c r="BM366" s="225" t="s">
        <v>465</v>
      </c>
    </row>
    <row r="367" s="13" customFormat="1">
      <c r="A367" s="13"/>
      <c r="B367" s="232"/>
      <c r="C367" s="233"/>
      <c r="D367" s="234" t="s">
        <v>171</v>
      </c>
      <c r="E367" s="235" t="s">
        <v>44</v>
      </c>
      <c r="F367" s="236" t="s">
        <v>172</v>
      </c>
      <c r="G367" s="233"/>
      <c r="H367" s="235" t="s">
        <v>44</v>
      </c>
      <c r="I367" s="237"/>
      <c r="J367" s="233"/>
      <c r="K367" s="233"/>
      <c r="L367" s="238"/>
      <c r="M367" s="239"/>
      <c r="N367" s="240"/>
      <c r="O367" s="240"/>
      <c r="P367" s="240"/>
      <c r="Q367" s="240"/>
      <c r="R367" s="240"/>
      <c r="S367" s="240"/>
      <c r="T367" s="24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2" t="s">
        <v>171</v>
      </c>
      <c r="AU367" s="242" t="s">
        <v>91</v>
      </c>
      <c r="AV367" s="13" t="s">
        <v>89</v>
      </c>
      <c r="AW367" s="13" t="s">
        <v>42</v>
      </c>
      <c r="AX367" s="13" t="s">
        <v>82</v>
      </c>
      <c r="AY367" s="242" t="s">
        <v>159</v>
      </c>
    </row>
    <row r="368" s="14" customFormat="1">
      <c r="A368" s="14"/>
      <c r="B368" s="243"/>
      <c r="C368" s="244"/>
      <c r="D368" s="234" t="s">
        <v>171</v>
      </c>
      <c r="E368" s="245" t="s">
        <v>44</v>
      </c>
      <c r="F368" s="246" t="s">
        <v>461</v>
      </c>
      <c r="G368" s="244"/>
      <c r="H368" s="247">
        <v>30</v>
      </c>
      <c r="I368" s="248"/>
      <c r="J368" s="244"/>
      <c r="K368" s="244"/>
      <c r="L368" s="249"/>
      <c r="M368" s="250"/>
      <c r="N368" s="251"/>
      <c r="O368" s="251"/>
      <c r="P368" s="251"/>
      <c r="Q368" s="251"/>
      <c r="R368" s="251"/>
      <c r="S368" s="251"/>
      <c r="T368" s="25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3" t="s">
        <v>171</v>
      </c>
      <c r="AU368" s="253" t="s">
        <v>91</v>
      </c>
      <c r="AV368" s="14" t="s">
        <v>91</v>
      </c>
      <c r="AW368" s="14" t="s">
        <v>42</v>
      </c>
      <c r="AX368" s="14" t="s">
        <v>89</v>
      </c>
      <c r="AY368" s="253" t="s">
        <v>159</v>
      </c>
    </row>
    <row r="369" s="2" customFormat="1" ht="16.5" customHeight="1">
      <c r="A369" s="40"/>
      <c r="B369" s="41"/>
      <c r="C369" s="214" t="s">
        <v>466</v>
      </c>
      <c r="D369" s="214" t="s">
        <v>162</v>
      </c>
      <c r="E369" s="215" t="s">
        <v>467</v>
      </c>
      <c r="F369" s="216" t="s">
        <v>468</v>
      </c>
      <c r="G369" s="217" t="s">
        <v>238</v>
      </c>
      <c r="H369" s="218">
        <v>36.5</v>
      </c>
      <c r="I369" s="219"/>
      <c r="J369" s="220">
        <f>ROUND(I369*H369,2)</f>
        <v>0</v>
      </c>
      <c r="K369" s="216" t="s">
        <v>166</v>
      </c>
      <c r="L369" s="46"/>
      <c r="M369" s="221" t="s">
        <v>44</v>
      </c>
      <c r="N369" s="222" t="s">
        <v>53</v>
      </c>
      <c r="O369" s="86"/>
      <c r="P369" s="223">
        <f>O369*H369</f>
        <v>0</v>
      </c>
      <c r="Q369" s="223">
        <v>0</v>
      </c>
      <c r="R369" s="223">
        <f>Q369*H369</f>
        <v>0</v>
      </c>
      <c r="S369" s="223">
        <v>0</v>
      </c>
      <c r="T369" s="224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5" t="s">
        <v>167</v>
      </c>
      <c r="AT369" s="225" t="s">
        <v>162</v>
      </c>
      <c r="AU369" s="225" t="s">
        <v>91</v>
      </c>
      <c r="AY369" s="18" t="s">
        <v>159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8" t="s">
        <v>89</v>
      </c>
      <c r="BK369" s="226">
        <f>ROUND(I369*H369,2)</f>
        <v>0</v>
      </c>
      <c r="BL369" s="18" t="s">
        <v>167</v>
      </c>
      <c r="BM369" s="225" t="s">
        <v>469</v>
      </c>
    </row>
    <row r="370" s="2" customFormat="1">
      <c r="A370" s="40"/>
      <c r="B370" s="41"/>
      <c r="C370" s="42"/>
      <c r="D370" s="227" t="s">
        <v>169</v>
      </c>
      <c r="E370" s="42"/>
      <c r="F370" s="228" t="s">
        <v>470</v>
      </c>
      <c r="G370" s="42"/>
      <c r="H370" s="42"/>
      <c r="I370" s="229"/>
      <c r="J370" s="42"/>
      <c r="K370" s="42"/>
      <c r="L370" s="46"/>
      <c r="M370" s="230"/>
      <c r="N370" s="231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8" t="s">
        <v>169</v>
      </c>
      <c r="AU370" s="18" t="s">
        <v>91</v>
      </c>
    </row>
    <row r="371" s="13" customFormat="1">
      <c r="A371" s="13"/>
      <c r="B371" s="232"/>
      <c r="C371" s="233"/>
      <c r="D371" s="234" t="s">
        <v>171</v>
      </c>
      <c r="E371" s="235" t="s">
        <v>44</v>
      </c>
      <c r="F371" s="236" t="s">
        <v>172</v>
      </c>
      <c r="G371" s="233"/>
      <c r="H371" s="235" t="s">
        <v>44</v>
      </c>
      <c r="I371" s="237"/>
      <c r="J371" s="233"/>
      <c r="K371" s="233"/>
      <c r="L371" s="238"/>
      <c r="M371" s="239"/>
      <c r="N371" s="240"/>
      <c r="O371" s="240"/>
      <c r="P371" s="240"/>
      <c r="Q371" s="240"/>
      <c r="R371" s="240"/>
      <c r="S371" s="240"/>
      <c r="T371" s="24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2" t="s">
        <v>171</v>
      </c>
      <c r="AU371" s="242" t="s">
        <v>91</v>
      </c>
      <c r="AV371" s="13" t="s">
        <v>89</v>
      </c>
      <c r="AW371" s="13" t="s">
        <v>42</v>
      </c>
      <c r="AX371" s="13" t="s">
        <v>82</v>
      </c>
      <c r="AY371" s="242" t="s">
        <v>159</v>
      </c>
    </row>
    <row r="372" s="14" customFormat="1">
      <c r="A372" s="14"/>
      <c r="B372" s="243"/>
      <c r="C372" s="244"/>
      <c r="D372" s="234" t="s">
        <v>171</v>
      </c>
      <c r="E372" s="245" t="s">
        <v>44</v>
      </c>
      <c r="F372" s="246" t="s">
        <v>471</v>
      </c>
      <c r="G372" s="244"/>
      <c r="H372" s="247">
        <v>36.5</v>
      </c>
      <c r="I372" s="248"/>
      <c r="J372" s="244"/>
      <c r="K372" s="244"/>
      <c r="L372" s="249"/>
      <c r="M372" s="250"/>
      <c r="N372" s="251"/>
      <c r="O372" s="251"/>
      <c r="P372" s="251"/>
      <c r="Q372" s="251"/>
      <c r="R372" s="251"/>
      <c r="S372" s="251"/>
      <c r="T372" s="25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3" t="s">
        <v>171</v>
      </c>
      <c r="AU372" s="253" t="s">
        <v>91</v>
      </c>
      <c r="AV372" s="14" t="s">
        <v>91</v>
      </c>
      <c r="AW372" s="14" t="s">
        <v>42</v>
      </c>
      <c r="AX372" s="14" t="s">
        <v>89</v>
      </c>
      <c r="AY372" s="253" t="s">
        <v>159</v>
      </c>
    </row>
    <row r="373" s="2" customFormat="1" ht="21.75" customHeight="1">
      <c r="A373" s="40"/>
      <c r="B373" s="41"/>
      <c r="C373" s="254" t="s">
        <v>472</v>
      </c>
      <c r="D373" s="254" t="s">
        <v>173</v>
      </c>
      <c r="E373" s="255" t="s">
        <v>473</v>
      </c>
      <c r="F373" s="256" t="s">
        <v>474</v>
      </c>
      <c r="G373" s="257" t="s">
        <v>238</v>
      </c>
      <c r="H373" s="258">
        <v>36.5</v>
      </c>
      <c r="I373" s="259"/>
      <c r="J373" s="260">
        <f>ROUND(I373*H373,2)</f>
        <v>0</v>
      </c>
      <c r="K373" s="256" t="s">
        <v>166</v>
      </c>
      <c r="L373" s="261"/>
      <c r="M373" s="262" t="s">
        <v>44</v>
      </c>
      <c r="N373" s="263" t="s">
        <v>53</v>
      </c>
      <c r="O373" s="86"/>
      <c r="P373" s="223">
        <f>O373*H373</f>
        <v>0</v>
      </c>
      <c r="Q373" s="223">
        <v>0.0013500000000000001</v>
      </c>
      <c r="R373" s="223">
        <f>Q373*H373</f>
        <v>0.049274999999999999</v>
      </c>
      <c r="S373" s="223">
        <v>0</v>
      </c>
      <c r="T373" s="224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25" t="s">
        <v>176</v>
      </c>
      <c r="AT373" s="225" t="s">
        <v>173</v>
      </c>
      <c r="AU373" s="225" t="s">
        <v>91</v>
      </c>
      <c r="AY373" s="18" t="s">
        <v>159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8" t="s">
        <v>89</v>
      </c>
      <c r="BK373" s="226">
        <f>ROUND(I373*H373,2)</f>
        <v>0</v>
      </c>
      <c r="BL373" s="18" t="s">
        <v>167</v>
      </c>
      <c r="BM373" s="225" t="s">
        <v>475</v>
      </c>
    </row>
    <row r="374" s="13" customFormat="1">
      <c r="A374" s="13"/>
      <c r="B374" s="232"/>
      <c r="C374" s="233"/>
      <c r="D374" s="234" t="s">
        <v>171</v>
      </c>
      <c r="E374" s="235" t="s">
        <v>44</v>
      </c>
      <c r="F374" s="236" t="s">
        <v>172</v>
      </c>
      <c r="G374" s="233"/>
      <c r="H374" s="235" t="s">
        <v>44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171</v>
      </c>
      <c r="AU374" s="242" t="s">
        <v>91</v>
      </c>
      <c r="AV374" s="13" t="s">
        <v>89</v>
      </c>
      <c r="AW374" s="13" t="s">
        <v>42</v>
      </c>
      <c r="AX374" s="13" t="s">
        <v>82</v>
      </c>
      <c r="AY374" s="242" t="s">
        <v>159</v>
      </c>
    </row>
    <row r="375" s="14" customFormat="1">
      <c r="A375" s="14"/>
      <c r="B375" s="243"/>
      <c r="C375" s="244"/>
      <c r="D375" s="234" t="s">
        <v>171</v>
      </c>
      <c r="E375" s="245" t="s">
        <v>44</v>
      </c>
      <c r="F375" s="246" t="s">
        <v>471</v>
      </c>
      <c r="G375" s="244"/>
      <c r="H375" s="247">
        <v>36.5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3" t="s">
        <v>171</v>
      </c>
      <c r="AU375" s="253" t="s">
        <v>91</v>
      </c>
      <c r="AV375" s="14" t="s">
        <v>91</v>
      </c>
      <c r="AW375" s="14" t="s">
        <v>42</v>
      </c>
      <c r="AX375" s="14" t="s">
        <v>89</v>
      </c>
      <c r="AY375" s="253" t="s">
        <v>159</v>
      </c>
    </row>
    <row r="376" s="2" customFormat="1" ht="16.5" customHeight="1">
      <c r="A376" s="40"/>
      <c r="B376" s="41"/>
      <c r="C376" s="214" t="s">
        <v>476</v>
      </c>
      <c r="D376" s="214" t="s">
        <v>162</v>
      </c>
      <c r="E376" s="215" t="s">
        <v>477</v>
      </c>
      <c r="F376" s="216" t="s">
        <v>478</v>
      </c>
      <c r="G376" s="217" t="s">
        <v>238</v>
      </c>
      <c r="H376" s="218">
        <v>24.5</v>
      </c>
      <c r="I376" s="219"/>
      <c r="J376" s="220">
        <f>ROUND(I376*H376,2)</f>
        <v>0</v>
      </c>
      <c r="K376" s="216" t="s">
        <v>166</v>
      </c>
      <c r="L376" s="46"/>
      <c r="M376" s="221" t="s">
        <v>44</v>
      </c>
      <c r="N376" s="222" t="s">
        <v>53</v>
      </c>
      <c r="O376" s="86"/>
      <c r="P376" s="223">
        <f>O376*H376</f>
        <v>0</v>
      </c>
      <c r="Q376" s="223">
        <v>0</v>
      </c>
      <c r="R376" s="223">
        <f>Q376*H376</f>
        <v>0</v>
      </c>
      <c r="S376" s="223">
        <v>0</v>
      </c>
      <c r="T376" s="224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25" t="s">
        <v>251</v>
      </c>
      <c r="AT376" s="225" t="s">
        <v>162</v>
      </c>
      <c r="AU376" s="225" t="s">
        <v>91</v>
      </c>
      <c r="AY376" s="18" t="s">
        <v>159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8" t="s">
        <v>89</v>
      </c>
      <c r="BK376" s="226">
        <f>ROUND(I376*H376,2)</f>
        <v>0</v>
      </c>
      <c r="BL376" s="18" t="s">
        <v>251</v>
      </c>
      <c r="BM376" s="225" t="s">
        <v>479</v>
      </c>
    </row>
    <row r="377" s="2" customFormat="1">
      <c r="A377" s="40"/>
      <c r="B377" s="41"/>
      <c r="C377" s="42"/>
      <c r="D377" s="227" t="s">
        <v>169</v>
      </c>
      <c r="E377" s="42"/>
      <c r="F377" s="228" t="s">
        <v>480</v>
      </c>
      <c r="G377" s="42"/>
      <c r="H377" s="42"/>
      <c r="I377" s="229"/>
      <c r="J377" s="42"/>
      <c r="K377" s="42"/>
      <c r="L377" s="46"/>
      <c r="M377" s="230"/>
      <c r="N377" s="231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8" t="s">
        <v>169</v>
      </c>
      <c r="AU377" s="18" t="s">
        <v>91</v>
      </c>
    </row>
    <row r="378" s="13" customFormat="1">
      <c r="A378" s="13"/>
      <c r="B378" s="232"/>
      <c r="C378" s="233"/>
      <c r="D378" s="234" t="s">
        <v>171</v>
      </c>
      <c r="E378" s="235" t="s">
        <v>44</v>
      </c>
      <c r="F378" s="236" t="s">
        <v>172</v>
      </c>
      <c r="G378" s="233"/>
      <c r="H378" s="235" t="s">
        <v>44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171</v>
      </c>
      <c r="AU378" s="242" t="s">
        <v>91</v>
      </c>
      <c r="AV378" s="13" t="s">
        <v>89</v>
      </c>
      <c r="AW378" s="13" t="s">
        <v>42</v>
      </c>
      <c r="AX378" s="13" t="s">
        <v>82</v>
      </c>
      <c r="AY378" s="242" t="s">
        <v>159</v>
      </c>
    </row>
    <row r="379" s="14" customFormat="1">
      <c r="A379" s="14"/>
      <c r="B379" s="243"/>
      <c r="C379" s="244"/>
      <c r="D379" s="234" t="s">
        <v>171</v>
      </c>
      <c r="E379" s="245" t="s">
        <v>44</v>
      </c>
      <c r="F379" s="246" t="s">
        <v>481</v>
      </c>
      <c r="G379" s="244"/>
      <c r="H379" s="247">
        <v>24.5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3" t="s">
        <v>171</v>
      </c>
      <c r="AU379" s="253" t="s">
        <v>91</v>
      </c>
      <c r="AV379" s="14" t="s">
        <v>91</v>
      </c>
      <c r="AW379" s="14" t="s">
        <v>42</v>
      </c>
      <c r="AX379" s="14" t="s">
        <v>89</v>
      </c>
      <c r="AY379" s="253" t="s">
        <v>159</v>
      </c>
    </row>
    <row r="380" s="2" customFormat="1" ht="16.5" customHeight="1">
      <c r="A380" s="40"/>
      <c r="B380" s="41"/>
      <c r="C380" s="254" t="s">
        <v>482</v>
      </c>
      <c r="D380" s="254" t="s">
        <v>173</v>
      </c>
      <c r="E380" s="255" t="s">
        <v>483</v>
      </c>
      <c r="F380" s="256" t="s">
        <v>484</v>
      </c>
      <c r="G380" s="257" t="s">
        <v>238</v>
      </c>
      <c r="H380" s="258">
        <v>24.5</v>
      </c>
      <c r="I380" s="259"/>
      <c r="J380" s="260">
        <f>ROUND(I380*H380,2)</f>
        <v>0</v>
      </c>
      <c r="K380" s="256" t="s">
        <v>44</v>
      </c>
      <c r="L380" s="261"/>
      <c r="M380" s="262" t="s">
        <v>44</v>
      </c>
      <c r="N380" s="263" t="s">
        <v>53</v>
      </c>
      <c r="O380" s="86"/>
      <c r="P380" s="223">
        <f>O380*H380</f>
        <v>0</v>
      </c>
      <c r="Q380" s="223">
        <v>0</v>
      </c>
      <c r="R380" s="223">
        <f>Q380*H380</f>
        <v>0</v>
      </c>
      <c r="S380" s="223">
        <v>0</v>
      </c>
      <c r="T380" s="224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25" t="s">
        <v>341</v>
      </c>
      <c r="AT380" s="225" t="s">
        <v>173</v>
      </c>
      <c r="AU380" s="225" t="s">
        <v>91</v>
      </c>
      <c r="AY380" s="18" t="s">
        <v>159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8" t="s">
        <v>89</v>
      </c>
      <c r="BK380" s="226">
        <f>ROUND(I380*H380,2)</f>
        <v>0</v>
      </c>
      <c r="BL380" s="18" t="s">
        <v>251</v>
      </c>
      <c r="BM380" s="225" t="s">
        <v>485</v>
      </c>
    </row>
    <row r="381" s="13" customFormat="1">
      <c r="A381" s="13"/>
      <c r="B381" s="232"/>
      <c r="C381" s="233"/>
      <c r="D381" s="234" t="s">
        <v>171</v>
      </c>
      <c r="E381" s="235" t="s">
        <v>44</v>
      </c>
      <c r="F381" s="236" t="s">
        <v>172</v>
      </c>
      <c r="G381" s="233"/>
      <c r="H381" s="235" t="s">
        <v>44</v>
      </c>
      <c r="I381" s="237"/>
      <c r="J381" s="233"/>
      <c r="K381" s="233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171</v>
      </c>
      <c r="AU381" s="242" t="s">
        <v>91</v>
      </c>
      <c r="AV381" s="13" t="s">
        <v>89</v>
      </c>
      <c r="AW381" s="13" t="s">
        <v>42</v>
      </c>
      <c r="AX381" s="13" t="s">
        <v>82</v>
      </c>
      <c r="AY381" s="242" t="s">
        <v>159</v>
      </c>
    </row>
    <row r="382" s="14" customFormat="1">
      <c r="A382" s="14"/>
      <c r="B382" s="243"/>
      <c r="C382" s="244"/>
      <c r="D382" s="234" t="s">
        <v>171</v>
      </c>
      <c r="E382" s="245" t="s">
        <v>44</v>
      </c>
      <c r="F382" s="246" t="s">
        <v>481</v>
      </c>
      <c r="G382" s="244"/>
      <c r="H382" s="247">
        <v>24.5</v>
      </c>
      <c r="I382" s="248"/>
      <c r="J382" s="244"/>
      <c r="K382" s="244"/>
      <c r="L382" s="249"/>
      <c r="M382" s="250"/>
      <c r="N382" s="251"/>
      <c r="O382" s="251"/>
      <c r="P382" s="251"/>
      <c r="Q382" s="251"/>
      <c r="R382" s="251"/>
      <c r="S382" s="251"/>
      <c r="T382" s="25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3" t="s">
        <v>171</v>
      </c>
      <c r="AU382" s="253" t="s">
        <v>91</v>
      </c>
      <c r="AV382" s="14" t="s">
        <v>91</v>
      </c>
      <c r="AW382" s="14" t="s">
        <v>42</v>
      </c>
      <c r="AX382" s="14" t="s">
        <v>89</v>
      </c>
      <c r="AY382" s="253" t="s">
        <v>159</v>
      </c>
    </row>
    <row r="383" s="2" customFormat="1" ht="16.5" customHeight="1">
      <c r="A383" s="40"/>
      <c r="B383" s="41"/>
      <c r="C383" s="214" t="s">
        <v>486</v>
      </c>
      <c r="D383" s="214" t="s">
        <v>162</v>
      </c>
      <c r="E383" s="215" t="s">
        <v>487</v>
      </c>
      <c r="F383" s="216" t="s">
        <v>488</v>
      </c>
      <c r="G383" s="217" t="s">
        <v>238</v>
      </c>
      <c r="H383" s="218">
        <v>20</v>
      </c>
      <c r="I383" s="219"/>
      <c r="J383" s="220">
        <f>ROUND(I383*H383,2)</f>
        <v>0</v>
      </c>
      <c r="K383" s="216" t="s">
        <v>44</v>
      </c>
      <c r="L383" s="46"/>
      <c r="M383" s="221" t="s">
        <v>44</v>
      </c>
      <c r="N383" s="222" t="s">
        <v>53</v>
      </c>
      <c r="O383" s="86"/>
      <c r="P383" s="223">
        <f>O383*H383</f>
        <v>0</v>
      </c>
      <c r="Q383" s="223">
        <v>0</v>
      </c>
      <c r="R383" s="223">
        <f>Q383*H383</f>
        <v>0</v>
      </c>
      <c r="S383" s="223">
        <v>0</v>
      </c>
      <c r="T383" s="224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25" t="s">
        <v>167</v>
      </c>
      <c r="AT383" s="225" t="s">
        <v>162</v>
      </c>
      <c r="AU383" s="225" t="s">
        <v>91</v>
      </c>
      <c r="AY383" s="18" t="s">
        <v>159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8" t="s">
        <v>89</v>
      </c>
      <c r="BK383" s="226">
        <f>ROUND(I383*H383,2)</f>
        <v>0</v>
      </c>
      <c r="BL383" s="18" t="s">
        <v>167</v>
      </c>
      <c r="BM383" s="225" t="s">
        <v>489</v>
      </c>
    </row>
    <row r="384" s="13" customFormat="1">
      <c r="A384" s="13"/>
      <c r="B384" s="232"/>
      <c r="C384" s="233"/>
      <c r="D384" s="234" t="s">
        <v>171</v>
      </c>
      <c r="E384" s="235" t="s">
        <v>44</v>
      </c>
      <c r="F384" s="236" t="s">
        <v>172</v>
      </c>
      <c r="G384" s="233"/>
      <c r="H384" s="235" t="s">
        <v>44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171</v>
      </c>
      <c r="AU384" s="242" t="s">
        <v>91</v>
      </c>
      <c r="AV384" s="13" t="s">
        <v>89</v>
      </c>
      <c r="AW384" s="13" t="s">
        <v>42</v>
      </c>
      <c r="AX384" s="13" t="s">
        <v>82</v>
      </c>
      <c r="AY384" s="242" t="s">
        <v>159</v>
      </c>
    </row>
    <row r="385" s="14" customFormat="1">
      <c r="A385" s="14"/>
      <c r="B385" s="243"/>
      <c r="C385" s="244"/>
      <c r="D385" s="234" t="s">
        <v>171</v>
      </c>
      <c r="E385" s="245" t="s">
        <v>44</v>
      </c>
      <c r="F385" s="246" t="s">
        <v>277</v>
      </c>
      <c r="G385" s="244"/>
      <c r="H385" s="247">
        <v>20</v>
      </c>
      <c r="I385" s="248"/>
      <c r="J385" s="244"/>
      <c r="K385" s="244"/>
      <c r="L385" s="249"/>
      <c r="M385" s="250"/>
      <c r="N385" s="251"/>
      <c r="O385" s="251"/>
      <c r="P385" s="251"/>
      <c r="Q385" s="251"/>
      <c r="R385" s="251"/>
      <c r="S385" s="251"/>
      <c r="T385" s="25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3" t="s">
        <v>171</v>
      </c>
      <c r="AU385" s="253" t="s">
        <v>91</v>
      </c>
      <c r="AV385" s="14" t="s">
        <v>91</v>
      </c>
      <c r="AW385" s="14" t="s">
        <v>42</v>
      </c>
      <c r="AX385" s="14" t="s">
        <v>89</v>
      </c>
      <c r="AY385" s="253" t="s">
        <v>159</v>
      </c>
    </row>
    <row r="386" s="2" customFormat="1" ht="24.15" customHeight="1">
      <c r="A386" s="40"/>
      <c r="B386" s="41"/>
      <c r="C386" s="214" t="s">
        <v>490</v>
      </c>
      <c r="D386" s="214" t="s">
        <v>162</v>
      </c>
      <c r="E386" s="215" t="s">
        <v>491</v>
      </c>
      <c r="F386" s="216" t="s">
        <v>492</v>
      </c>
      <c r="G386" s="217" t="s">
        <v>371</v>
      </c>
      <c r="H386" s="218">
        <v>16.672000000000001</v>
      </c>
      <c r="I386" s="219"/>
      <c r="J386" s="220">
        <f>ROUND(I386*H386,2)</f>
        <v>0</v>
      </c>
      <c r="K386" s="216" t="s">
        <v>166</v>
      </c>
      <c r="L386" s="46"/>
      <c r="M386" s="221" t="s">
        <v>44</v>
      </c>
      <c r="N386" s="222" t="s">
        <v>53</v>
      </c>
      <c r="O386" s="86"/>
      <c r="P386" s="223">
        <f>O386*H386</f>
        <v>0</v>
      </c>
      <c r="Q386" s="223">
        <v>0</v>
      </c>
      <c r="R386" s="223">
        <f>Q386*H386</f>
        <v>0</v>
      </c>
      <c r="S386" s="223">
        <v>1.8</v>
      </c>
      <c r="T386" s="224">
        <f>S386*H386</f>
        <v>30.009600000000002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25" t="s">
        <v>167</v>
      </c>
      <c r="AT386" s="225" t="s">
        <v>162</v>
      </c>
      <c r="AU386" s="225" t="s">
        <v>91</v>
      </c>
      <c r="AY386" s="18" t="s">
        <v>159</v>
      </c>
      <c r="BE386" s="226">
        <f>IF(N386="základní",J386,0)</f>
        <v>0</v>
      </c>
      <c r="BF386" s="226">
        <f>IF(N386="snížená",J386,0)</f>
        <v>0</v>
      </c>
      <c r="BG386" s="226">
        <f>IF(N386="zákl. přenesená",J386,0)</f>
        <v>0</v>
      </c>
      <c r="BH386" s="226">
        <f>IF(N386="sníž. přenesená",J386,0)</f>
        <v>0</v>
      </c>
      <c r="BI386" s="226">
        <f>IF(N386="nulová",J386,0)</f>
        <v>0</v>
      </c>
      <c r="BJ386" s="18" t="s">
        <v>89</v>
      </c>
      <c r="BK386" s="226">
        <f>ROUND(I386*H386,2)</f>
        <v>0</v>
      </c>
      <c r="BL386" s="18" t="s">
        <v>167</v>
      </c>
      <c r="BM386" s="225" t="s">
        <v>493</v>
      </c>
    </row>
    <row r="387" s="2" customFormat="1">
      <c r="A387" s="40"/>
      <c r="B387" s="41"/>
      <c r="C387" s="42"/>
      <c r="D387" s="227" t="s">
        <v>169</v>
      </c>
      <c r="E387" s="42"/>
      <c r="F387" s="228" t="s">
        <v>494</v>
      </c>
      <c r="G387" s="42"/>
      <c r="H387" s="42"/>
      <c r="I387" s="229"/>
      <c r="J387" s="42"/>
      <c r="K387" s="42"/>
      <c r="L387" s="46"/>
      <c r="M387" s="230"/>
      <c r="N387" s="231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8" t="s">
        <v>169</v>
      </c>
      <c r="AU387" s="18" t="s">
        <v>91</v>
      </c>
    </row>
    <row r="388" s="13" customFormat="1">
      <c r="A388" s="13"/>
      <c r="B388" s="232"/>
      <c r="C388" s="233"/>
      <c r="D388" s="234" t="s">
        <v>171</v>
      </c>
      <c r="E388" s="235" t="s">
        <v>44</v>
      </c>
      <c r="F388" s="236" t="s">
        <v>172</v>
      </c>
      <c r="G388" s="233"/>
      <c r="H388" s="235" t="s">
        <v>44</v>
      </c>
      <c r="I388" s="237"/>
      <c r="J388" s="233"/>
      <c r="K388" s="233"/>
      <c r="L388" s="238"/>
      <c r="M388" s="239"/>
      <c r="N388" s="240"/>
      <c r="O388" s="240"/>
      <c r="P388" s="240"/>
      <c r="Q388" s="240"/>
      <c r="R388" s="240"/>
      <c r="S388" s="240"/>
      <c r="T388" s="24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2" t="s">
        <v>171</v>
      </c>
      <c r="AU388" s="242" t="s">
        <v>91</v>
      </c>
      <c r="AV388" s="13" t="s">
        <v>89</v>
      </c>
      <c r="AW388" s="13" t="s">
        <v>42</v>
      </c>
      <c r="AX388" s="13" t="s">
        <v>82</v>
      </c>
      <c r="AY388" s="242" t="s">
        <v>159</v>
      </c>
    </row>
    <row r="389" s="14" customFormat="1">
      <c r="A389" s="14"/>
      <c r="B389" s="243"/>
      <c r="C389" s="244"/>
      <c r="D389" s="234" t="s">
        <v>171</v>
      </c>
      <c r="E389" s="245" t="s">
        <v>44</v>
      </c>
      <c r="F389" s="246" t="s">
        <v>495</v>
      </c>
      <c r="G389" s="244"/>
      <c r="H389" s="247">
        <v>16.672000000000001</v>
      </c>
      <c r="I389" s="248"/>
      <c r="J389" s="244"/>
      <c r="K389" s="244"/>
      <c r="L389" s="249"/>
      <c r="M389" s="250"/>
      <c r="N389" s="251"/>
      <c r="O389" s="251"/>
      <c r="P389" s="251"/>
      <c r="Q389" s="251"/>
      <c r="R389" s="251"/>
      <c r="S389" s="251"/>
      <c r="T389" s="25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3" t="s">
        <v>171</v>
      </c>
      <c r="AU389" s="253" t="s">
        <v>91</v>
      </c>
      <c r="AV389" s="14" t="s">
        <v>91</v>
      </c>
      <c r="AW389" s="14" t="s">
        <v>42</v>
      </c>
      <c r="AX389" s="14" t="s">
        <v>89</v>
      </c>
      <c r="AY389" s="253" t="s">
        <v>159</v>
      </c>
    </row>
    <row r="390" s="2" customFormat="1" ht="16.5" customHeight="1">
      <c r="A390" s="40"/>
      <c r="B390" s="41"/>
      <c r="C390" s="214" t="s">
        <v>496</v>
      </c>
      <c r="D390" s="214" t="s">
        <v>162</v>
      </c>
      <c r="E390" s="215" t="s">
        <v>497</v>
      </c>
      <c r="F390" s="216" t="s">
        <v>498</v>
      </c>
      <c r="G390" s="217" t="s">
        <v>371</v>
      </c>
      <c r="H390" s="218">
        <v>7.2750000000000004</v>
      </c>
      <c r="I390" s="219"/>
      <c r="J390" s="220">
        <f>ROUND(I390*H390,2)</f>
        <v>0</v>
      </c>
      <c r="K390" s="216" t="s">
        <v>166</v>
      </c>
      <c r="L390" s="46"/>
      <c r="M390" s="221" t="s">
        <v>44</v>
      </c>
      <c r="N390" s="222" t="s">
        <v>53</v>
      </c>
      <c r="O390" s="86"/>
      <c r="P390" s="223">
        <f>O390*H390</f>
        <v>0</v>
      </c>
      <c r="Q390" s="223">
        <v>0</v>
      </c>
      <c r="R390" s="223">
        <f>Q390*H390</f>
        <v>0</v>
      </c>
      <c r="S390" s="223">
        <v>2.2000000000000002</v>
      </c>
      <c r="T390" s="224">
        <f>S390*H390</f>
        <v>16.005000000000003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25" t="s">
        <v>167</v>
      </c>
      <c r="AT390" s="225" t="s">
        <v>162</v>
      </c>
      <c r="AU390" s="225" t="s">
        <v>91</v>
      </c>
      <c r="AY390" s="18" t="s">
        <v>159</v>
      </c>
      <c r="BE390" s="226">
        <f>IF(N390="základní",J390,0)</f>
        <v>0</v>
      </c>
      <c r="BF390" s="226">
        <f>IF(N390="snížená",J390,0)</f>
        <v>0</v>
      </c>
      <c r="BG390" s="226">
        <f>IF(N390="zákl. přenesená",J390,0)</f>
        <v>0</v>
      </c>
      <c r="BH390" s="226">
        <f>IF(N390="sníž. přenesená",J390,0)</f>
        <v>0</v>
      </c>
      <c r="BI390" s="226">
        <f>IF(N390="nulová",J390,0)</f>
        <v>0</v>
      </c>
      <c r="BJ390" s="18" t="s">
        <v>89</v>
      </c>
      <c r="BK390" s="226">
        <f>ROUND(I390*H390,2)</f>
        <v>0</v>
      </c>
      <c r="BL390" s="18" t="s">
        <v>167</v>
      </c>
      <c r="BM390" s="225" t="s">
        <v>499</v>
      </c>
    </row>
    <row r="391" s="2" customFormat="1">
      <c r="A391" s="40"/>
      <c r="B391" s="41"/>
      <c r="C391" s="42"/>
      <c r="D391" s="227" t="s">
        <v>169</v>
      </c>
      <c r="E391" s="42"/>
      <c r="F391" s="228" t="s">
        <v>500</v>
      </c>
      <c r="G391" s="42"/>
      <c r="H391" s="42"/>
      <c r="I391" s="229"/>
      <c r="J391" s="42"/>
      <c r="K391" s="42"/>
      <c r="L391" s="46"/>
      <c r="M391" s="230"/>
      <c r="N391" s="231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8" t="s">
        <v>169</v>
      </c>
      <c r="AU391" s="18" t="s">
        <v>91</v>
      </c>
    </row>
    <row r="392" s="13" customFormat="1">
      <c r="A392" s="13"/>
      <c r="B392" s="232"/>
      <c r="C392" s="233"/>
      <c r="D392" s="234" t="s">
        <v>171</v>
      </c>
      <c r="E392" s="235" t="s">
        <v>44</v>
      </c>
      <c r="F392" s="236" t="s">
        <v>172</v>
      </c>
      <c r="G392" s="233"/>
      <c r="H392" s="235" t="s">
        <v>44</v>
      </c>
      <c r="I392" s="237"/>
      <c r="J392" s="233"/>
      <c r="K392" s="233"/>
      <c r="L392" s="238"/>
      <c r="M392" s="239"/>
      <c r="N392" s="240"/>
      <c r="O392" s="240"/>
      <c r="P392" s="240"/>
      <c r="Q392" s="240"/>
      <c r="R392" s="240"/>
      <c r="S392" s="240"/>
      <c r="T392" s="24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2" t="s">
        <v>171</v>
      </c>
      <c r="AU392" s="242" t="s">
        <v>91</v>
      </c>
      <c r="AV392" s="13" t="s">
        <v>89</v>
      </c>
      <c r="AW392" s="13" t="s">
        <v>42</v>
      </c>
      <c r="AX392" s="13" t="s">
        <v>82</v>
      </c>
      <c r="AY392" s="242" t="s">
        <v>159</v>
      </c>
    </row>
    <row r="393" s="14" customFormat="1">
      <c r="A393" s="14"/>
      <c r="B393" s="243"/>
      <c r="C393" s="244"/>
      <c r="D393" s="234" t="s">
        <v>171</v>
      </c>
      <c r="E393" s="245" t="s">
        <v>44</v>
      </c>
      <c r="F393" s="246" t="s">
        <v>501</v>
      </c>
      <c r="G393" s="244"/>
      <c r="H393" s="247">
        <v>7.2750000000000004</v>
      </c>
      <c r="I393" s="248"/>
      <c r="J393" s="244"/>
      <c r="K393" s="244"/>
      <c r="L393" s="249"/>
      <c r="M393" s="250"/>
      <c r="N393" s="251"/>
      <c r="O393" s="251"/>
      <c r="P393" s="251"/>
      <c r="Q393" s="251"/>
      <c r="R393" s="251"/>
      <c r="S393" s="251"/>
      <c r="T393" s="25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3" t="s">
        <v>171</v>
      </c>
      <c r="AU393" s="253" t="s">
        <v>91</v>
      </c>
      <c r="AV393" s="14" t="s">
        <v>91</v>
      </c>
      <c r="AW393" s="14" t="s">
        <v>42</v>
      </c>
      <c r="AX393" s="14" t="s">
        <v>89</v>
      </c>
      <c r="AY393" s="253" t="s">
        <v>159</v>
      </c>
    </row>
    <row r="394" s="2" customFormat="1" ht="16.5" customHeight="1">
      <c r="A394" s="40"/>
      <c r="B394" s="41"/>
      <c r="C394" s="214" t="s">
        <v>502</v>
      </c>
      <c r="D394" s="214" t="s">
        <v>162</v>
      </c>
      <c r="E394" s="215" t="s">
        <v>503</v>
      </c>
      <c r="F394" s="216" t="s">
        <v>504</v>
      </c>
      <c r="G394" s="217" t="s">
        <v>217</v>
      </c>
      <c r="H394" s="218">
        <v>396.41000000000002</v>
      </c>
      <c r="I394" s="219"/>
      <c r="J394" s="220">
        <f>ROUND(I394*H394,2)</f>
        <v>0</v>
      </c>
      <c r="K394" s="216" t="s">
        <v>166</v>
      </c>
      <c r="L394" s="46"/>
      <c r="M394" s="221" t="s">
        <v>44</v>
      </c>
      <c r="N394" s="222" t="s">
        <v>53</v>
      </c>
      <c r="O394" s="86"/>
      <c r="P394" s="223">
        <f>O394*H394</f>
        <v>0</v>
      </c>
      <c r="Q394" s="223">
        <v>0</v>
      </c>
      <c r="R394" s="223">
        <f>Q394*H394</f>
        <v>0</v>
      </c>
      <c r="S394" s="223">
        <v>0</v>
      </c>
      <c r="T394" s="224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25" t="s">
        <v>167</v>
      </c>
      <c r="AT394" s="225" t="s">
        <v>162</v>
      </c>
      <c r="AU394" s="225" t="s">
        <v>91</v>
      </c>
      <c r="AY394" s="18" t="s">
        <v>159</v>
      </c>
      <c r="BE394" s="226">
        <f>IF(N394="základní",J394,0)</f>
        <v>0</v>
      </c>
      <c r="BF394" s="226">
        <f>IF(N394="snížená",J394,0)</f>
        <v>0</v>
      </c>
      <c r="BG394" s="226">
        <f>IF(N394="zákl. přenesená",J394,0)</f>
        <v>0</v>
      </c>
      <c r="BH394" s="226">
        <f>IF(N394="sníž. přenesená",J394,0)</f>
        <v>0</v>
      </c>
      <c r="BI394" s="226">
        <f>IF(N394="nulová",J394,0)</f>
        <v>0</v>
      </c>
      <c r="BJ394" s="18" t="s">
        <v>89</v>
      </c>
      <c r="BK394" s="226">
        <f>ROUND(I394*H394,2)</f>
        <v>0</v>
      </c>
      <c r="BL394" s="18" t="s">
        <v>167</v>
      </c>
      <c r="BM394" s="225" t="s">
        <v>505</v>
      </c>
    </row>
    <row r="395" s="2" customFormat="1">
      <c r="A395" s="40"/>
      <c r="B395" s="41"/>
      <c r="C395" s="42"/>
      <c r="D395" s="227" t="s">
        <v>169</v>
      </c>
      <c r="E395" s="42"/>
      <c r="F395" s="228" t="s">
        <v>506</v>
      </c>
      <c r="G395" s="42"/>
      <c r="H395" s="42"/>
      <c r="I395" s="229"/>
      <c r="J395" s="42"/>
      <c r="K395" s="42"/>
      <c r="L395" s="46"/>
      <c r="M395" s="230"/>
      <c r="N395" s="231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8" t="s">
        <v>169</v>
      </c>
      <c r="AU395" s="18" t="s">
        <v>91</v>
      </c>
    </row>
    <row r="396" s="13" customFormat="1">
      <c r="A396" s="13"/>
      <c r="B396" s="232"/>
      <c r="C396" s="233"/>
      <c r="D396" s="234" t="s">
        <v>171</v>
      </c>
      <c r="E396" s="235" t="s">
        <v>44</v>
      </c>
      <c r="F396" s="236" t="s">
        <v>172</v>
      </c>
      <c r="G396" s="233"/>
      <c r="H396" s="235" t="s">
        <v>44</v>
      </c>
      <c r="I396" s="237"/>
      <c r="J396" s="233"/>
      <c r="K396" s="233"/>
      <c r="L396" s="238"/>
      <c r="M396" s="239"/>
      <c r="N396" s="240"/>
      <c r="O396" s="240"/>
      <c r="P396" s="240"/>
      <c r="Q396" s="240"/>
      <c r="R396" s="240"/>
      <c r="S396" s="240"/>
      <c r="T396" s="24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2" t="s">
        <v>171</v>
      </c>
      <c r="AU396" s="242" t="s">
        <v>91</v>
      </c>
      <c r="AV396" s="13" t="s">
        <v>89</v>
      </c>
      <c r="AW396" s="13" t="s">
        <v>42</v>
      </c>
      <c r="AX396" s="13" t="s">
        <v>82</v>
      </c>
      <c r="AY396" s="242" t="s">
        <v>159</v>
      </c>
    </row>
    <row r="397" s="14" customFormat="1">
      <c r="A397" s="14"/>
      <c r="B397" s="243"/>
      <c r="C397" s="244"/>
      <c r="D397" s="234" t="s">
        <v>171</v>
      </c>
      <c r="E397" s="245" t="s">
        <v>44</v>
      </c>
      <c r="F397" s="246" t="s">
        <v>399</v>
      </c>
      <c r="G397" s="244"/>
      <c r="H397" s="247">
        <v>396.41000000000002</v>
      </c>
      <c r="I397" s="248"/>
      <c r="J397" s="244"/>
      <c r="K397" s="244"/>
      <c r="L397" s="249"/>
      <c r="M397" s="250"/>
      <c r="N397" s="251"/>
      <c r="O397" s="251"/>
      <c r="P397" s="251"/>
      <c r="Q397" s="251"/>
      <c r="R397" s="251"/>
      <c r="S397" s="251"/>
      <c r="T397" s="25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3" t="s">
        <v>171</v>
      </c>
      <c r="AU397" s="253" t="s">
        <v>91</v>
      </c>
      <c r="AV397" s="14" t="s">
        <v>91</v>
      </c>
      <c r="AW397" s="14" t="s">
        <v>42</v>
      </c>
      <c r="AX397" s="14" t="s">
        <v>89</v>
      </c>
      <c r="AY397" s="253" t="s">
        <v>159</v>
      </c>
    </row>
    <row r="398" s="2" customFormat="1" ht="16.5" customHeight="1">
      <c r="A398" s="40"/>
      <c r="B398" s="41"/>
      <c r="C398" s="214" t="s">
        <v>507</v>
      </c>
      <c r="D398" s="214" t="s">
        <v>162</v>
      </c>
      <c r="E398" s="215" t="s">
        <v>508</v>
      </c>
      <c r="F398" s="216" t="s">
        <v>509</v>
      </c>
      <c r="G398" s="217" t="s">
        <v>217</v>
      </c>
      <c r="H398" s="218">
        <v>792.82000000000005</v>
      </c>
      <c r="I398" s="219"/>
      <c r="J398" s="220">
        <f>ROUND(I398*H398,2)</f>
        <v>0</v>
      </c>
      <c r="K398" s="216" t="s">
        <v>166</v>
      </c>
      <c r="L398" s="46"/>
      <c r="M398" s="221" t="s">
        <v>44</v>
      </c>
      <c r="N398" s="222" t="s">
        <v>53</v>
      </c>
      <c r="O398" s="86"/>
      <c r="P398" s="223">
        <f>O398*H398</f>
        <v>0</v>
      </c>
      <c r="Q398" s="223">
        <v>0</v>
      </c>
      <c r="R398" s="223">
        <f>Q398*H398</f>
        <v>0</v>
      </c>
      <c r="S398" s="223">
        <v>0</v>
      </c>
      <c r="T398" s="224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25" t="s">
        <v>167</v>
      </c>
      <c r="AT398" s="225" t="s">
        <v>162</v>
      </c>
      <c r="AU398" s="225" t="s">
        <v>91</v>
      </c>
      <c r="AY398" s="18" t="s">
        <v>159</v>
      </c>
      <c r="BE398" s="226">
        <f>IF(N398="základní",J398,0)</f>
        <v>0</v>
      </c>
      <c r="BF398" s="226">
        <f>IF(N398="snížená",J398,0)</f>
        <v>0</v>
      </c>
      <c r="BG398" s="226">
        <f>IF(N398="zákl. přenesená",J398,0)</f>
        <v>0</v>
      </c>
      <c r="BH398" s="226">
        <f>IF(N398="sníž. přenesená",J398,0)</f>
        <v>0</v>
      </c>
      <c r="BI398" s="226">
        <f>IF(N398="nulová",J398,0)</f>
        <v>0</v>
      </c>
      <c r="BJ398" s="18" t="s">
        <v>89</v>
      </c>
      <c r="BK398" s="226">
        <f>ROUND(I398*H398,2)</f>
        <v>0</v>
      </c>
      <c r="BL398" s="18" t="s">
        <v>167</v>
      </c>
      <c r="BM398" s="225" t="s">
        <v>510</v>
      </c>
    </row>
    <row r="399" s="2" customFormat="1">
      <c r="A399" s="40"/>
      <c r="B399" s="41"/>
      <c r="C399" s="42"/>
      <c r="D399" s="227" t="s">
        <v>169</v>
      </c>
      <c r="E399" s="42"/>
      <c r="F399" s="228" t="s">
        <v>511</v>
      </c>
      <c r="G399" s="42"/>
      <c r="H399" s="42"/>
      <c r="I399" s="229"/>
      <c r="J399" s="42"/>
      <c r="K399" s="42"/>
      <c r="L399" s="46"/>
      <c r="M399" s="230"/>
      <c r="N399" s="231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8" t="s">
        <v>169</v>
      </c>
      <c r="AU399" s="18" t="s">
        <v>91</v>
      </c>
    </row>
    <row r="400" s="13" customFormat="1">
      <c r="A400" s="13"/>
      <c r="B400" s="232"/>
      <c r="C400" s="233"/>
      <c r="D400" s="234" t="s">
        <v>171</v>
      </c>
      <c r="E400" s="235" t="s">
        <v>44</v>
      </c>
      <c r="F400" s="236" t="s">
        <v>172</v>
      </c>
      <c r="G400" s="233"/>
      <c r="H400" s="235" t="s">
        <v>44</v>
      </c>
      <c r="I400" s="237"/>
      <c r="J400" s="233"/>
      <c r="K400" s="233"/>
      <c r="L400" s="238"/>
      <c r="M400" s="239"/>
      <c r="N400" s="240"/>
      <c r="O400" s="240"/>
      <c r="P400" s="240"/>
      <c r="Q400" s="240"/>
      <c r="R400" s="240"/>
      <c r="S400" s="240"/>
      <c r="T400" s="24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2" t="s">
        <v>171</v>
      </c>
      <c r="AU400" s="242" t="s">
        <v>91</v>
      </c>
      <c r="AV400" s="13" t="s">
        <v>89</v>
      </c>
      <c r="AW400" s="13" t="s">
        <v>42</v>
      </c>
      <c r="AX400" s="13" t="s">
        <v>82</v>
      </c>
      <c r="AY400" s="242" t="s">
        <v>159</v>
      </c>
    </row>
    <row r="401" s="14" customFormat="1">
      <c r="A401" s="14"/>
      <c r="B401" s="243"/>
      <c r="C401" s="244"/>
      <c r="D401" s="234" t="s">
        <v>171</v>
      </c>
      <c r="E401" s="245" t="s">
        <v>44</v>
      </c>
      <c r="F401" s="246" t="s">
        <v>399</v>
      </c>
      <c r="G401" s="244"/>
      <c r="H401" s="247">
        <v>396.41000000000002</v>
      </c>
      <c r="I401" s="248"/>
      <c r="J401" s="244"/>
      <c r="K401" s="244"/>
      <c r="L401" s="249"/>
      <c r="M401" s="250"/>
      <c r="N401" s="251"/>
      <c r="O401" s="251"/>
      <c r="P401" s="251"/>
      <c r="Q401" s="251"/>
      <c r="R401" s="251"/>
      <c r="S401" s="251"/>
      <c r="T401" s="25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3" t="s">
        <v>171</v>
      </c>
      <c r="AU401" s="253" t="s">
        <v>91</v>
      </c>
      <c r="AV401" s="14" t="s">
        <v>91</v>
      </c>
      <c r="AW401" s="14" t="s">
        <v>42</v>
      </c>
      <c r="AX401" s="14" t="s">
        <v>89</v>
      </c>
      <c r="AY401" s="253" t="s">
        <v>159</v>
      </c>
    </row>
    <row r="402" s="14" customFormat="1">
      <c r="A402" s="14"/>
      <c r="B402" s="243"/>
      <c r="C402" s="244"/>
      <c r="D402" s="234" t="s">
        <v>171</v>
      </c>
      <c r="E402" s="244"/>
      <c r="F402" s="246" t="s">
        <v>512</v>
      </c>
      <c r="G402" s="244"/>
      <c r="H402" s="247">
        <v>792.82000000000005</v>
      </c>
      <c r="I402" s="248"/>
      <c r="J402" s="244"/>
      <c r="K402" s="244"/>
      <c r="L402" s="249"/>
      <c r="M402" s="250"/>
      <c r="N402" s="251"/>
      <c r="O402" s="251"/>
      <c r="P402" s="251"/>
      <c r="Q402" s="251"/>
      <c r="R402" s="251"/>
      <c r="S402" s="251"/>
      <c r="T402" s="25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3" t="s">
        <v>171</v>
      </c>
      <c r="AU402" s="253" t="s">
        <v>91</v>
      </c>
      <c r="AV402" s="14" t="s">
        <v>91</v>
      </c>
      <c r="AW402" s="14" t="s">
        <v>4</v>
      </c>
      <c r="AX402" s="14" t="s">
        <v>89</v>
      </c>
      <c r="AY402" s="253" t="s">
        <v>159</v>
      </c>
    </row>
    <row r="403" s="2" customFormat="1" ht="24.15" customHeight="1">
      <c r="A403" s="40"/>
      <c r="B403" s="41"/>
      <c r="C403" s="214" t="s">
        <v>513</v>
      </c>
      <c r="D403" s="214" t="s">
        <v>162</v>
      </c>
      <c r="E403" s="215" t="s">
        <v>514</v>
      </c>
      <c r="F403" s="216" t="s">
        <v>515</v>
      </c>
      <c r="G403" s="217" t="s">
        <v>217</v>
      </c>
      <c r="H403" s="218">
        <v>72.75</v>
      </c>
      <c r="I403" s="219"/>
      <c r="J403" s="220">
        <f>ROUND(I403*H403,2)</f>
        <v>0</v>
      </c>
      <c r="K403" s="216" t="s">
        <v>166</v>
      </c>
      <c r="L403" s="46"/>
      <c r="M403" s="221" t="s">
        <v>44</v>
      </c>
      <c r="N403" s="222" t="s">
        <v>53</v>
      </c>
      <c r="O403" s="86"/>
      <c r="P403" s="223">
        <f>O403*H403</f>
        <v>0</v>
      </c>
      <c r="Q403" s="223">
        <v>0</v>
      </c>
      <c r="R403" s="223">
        <f>Q403*H403</f>
        <v>0</v>
      </c>
      <c r="S403" s="223">
        <v>0.089999999999999997</v>
      </c>
      <c r="T403" s="224">
        <f>S403*H403</f>
        <v>6.5474999999999994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25" t="s">
        <v>167</v>
      </c>
      <c r="AT403" s="225" t="s">
        <v>162</v>
      </c>
      <c r="AU403" s="225" t="s">
        <v>91</v>
      </c>
      <c r="AY403" s="18" t="s">
        <v>159</v>
      </c>
      <c r="BE403" s="226">
        <f>IF(N403="základní",J403,0)</f>
        <v>0</v>
      </c>
      <c r="BF403" s="226">
        <f>IF(N403="snížená",J403,0)</f>
        <v>0</v>
      </c>
      <c r="BG403" s="226">
        <f>IF(N403="zákl. přenesená",J403,0)</f>
        <v>0</v>
      </c>
      <c r="BH403" s="226">
        <f>IF(N403="sníž. přenesená",J403,0)</f>
        <v>0</v>
      </c>
      <c r="BI403" s="226">
        <f>IF(N403="nulová",J403,0)</f>
        <v>0</v>
      </c>
      <c r="BJ403" s="18" t="s">
        <v>89</v>
      </c>
      <c r="BK403" s="226">
        <f>ROUND(I403*H403,2)</f>
        <v>0</v>
      </c>
      <c r="BL403" s="18" t="s">
        <v>167</v>
      </c>
      <c r="BM403" s="225" t="s">
        <v>516</v>
      </c>
    </row>
    <row r="404" s="2" customFormat="1">
      <c r="A404" s="40"/>
      <c r="B404" s="41"/>
      <c r="C404" s="42"/>
      <c r="D404" s="227" t="s">
        <v>169</v>
      </c>
      <c r="E404" s="42"/>
      <c r="F404" s="228" t="s">
        <v>517</v>
      </c>
      <c r="G404" s="42"/>
      <c r="H404" s="42"/>
      <c r="I404" s="229"/>
      <c r="J404" s="42"/>
      <c r="K404" s="42"/>
      <c r="L404" s="46"/>
      <c r="M404" s="230"/>
      <c r="N404" s="231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8" t="s">
        <v>169</v>
      </c>
      <c r="AU404" s="18" t="s">
        <v>91</v>
      </c>
    </row>
    <row r="405" s="13" customFormat="1">
      <c r="A405" s="13"/>
      <c r="B405" s="232"/>
      <c r="C405" s="233"/>
      <c r="D405" s="234" t="s">
        <v>171</v>
      </c>
      <c r="E405" s="235" t="s">
        <v>44</v>
      </c>
      <c r="F405" s="236" t="s">
        <v>172</v>
      </c>
      <c r="G405" s="233"/>
      <c r="H405" s="235" t="s">
        <v>44</v>
      </c>
      <c r="I405" s="237"/>
      <c r="J405" s="233"/>
      <c r="K405" s="233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171</v>
      </c>
      <c r="AU405" s="242" t="s">
        <v>91</v>
      </c>
      <c r="AV405" s="13" t="s">
        <v>89</v>
      </c>
      <c r="AW405" s="13" t="s">
        <v>42</v>
      </c>
      <c r="AX405" s="13" t="s">
        <v>82</v>
      </c>
      <c r="AY405" s="242" t="s">
        <v>159</v>
      </c>
    </row>
    <row r="406" s="14" customFormat="1">
      <c r="A406" s="14"/>
      <c r="B406" s="243"/>
      <c r="C406" s="244"/>
      <c r="D406" s="234" t="s">
        <v>171</v>
      </c>
      <c r="E406" s="245" t="s">
        <v>44</v>
      </c>
      <c r="F406" s="246" t="s">
        <v>518</v>
      </c>
      <c r="G406" s="244"/>
      <c r="H406" s="247">
        <v>72.75</v>
      </c>
      <c r="I406" s="248"/>
      <c r="J406" s="244"/>
      <c r="K406" s="244"/>
      <c r="L406" s="249"/>
      <c r="M406" s="250"/>
      <c r="N406" s="251"/>
      <c r="O406" s="251"/>
      <c r="P406" s="251"/>
      <c r="Q406" s="251"/>
      <c r="R406" s="251"/>
      <c r="S406" s="251"/>
      <c r="T406" s="25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3" t="s">
        <v>171</v>
      </c>
      <c r="AU406" s="253" t="s">
        <v>91</v>
      </c>
      <c r="AV406" s="14" t="s">
        <v>91</v>
      </c>
      <c r="AW406" s="14" t="s">
        <v>42</v>
      </c>
      <c r="AX406" s="14" t="s">
        <v>89</v>
      </c>
      <c r="AY406" s="253" t="s">
        <v>159</v>
      </c>
    </row>
    <row r="407" s="2" customFormat="1" ht="16.5" customHeight="1">
      <c r="A407" s="40"/>
      <c r="B407" s="41"/>
      <c r="C407" s="214" t="s">
        <v>519</v>
      </c>
      <c r="D407" s="214" t="s">
        <v>162</v>
      </c>
      <c r="E407" s="215" t="s">
        <v>520</v>
      </c>
      <c r="F407" s="216" t="s">
        <v>521</v>
      </c>
      <c r="G407" s="217" t="s">
        <v>238</v>
      </c>
      <c r="H407" s="218">
        <v>444.17000000000002</v>
      </c>
      <c r="I407" s="219"/>
      <c r="J407" s="220">
        <f>ROUND(I407*H407,2)</f>
        <v>0</v>
      </c>
      <c r="K407" s="216" t="s">
        <v>166</v>
      </c>
      <c r="L407" s="46"/>
      <c r="M407" s="221" t="s">
        <v>44</v>
      </c>
      <c r="N407" s="222" t="s">
        <v>53</v>
      </c>
      <c r="O407" s="86"/>
      <c r="P407" s="223">
        <f>O407*H407</f>
        <v>0</v>
      </c>
      <c r="Q407" s="223">
        <v>0</v>
      </c>
      <c r="R407" s="223">
        <f>Q407*H407</f>
        <v>0</v>
      </c>
      <c r="S407" s="223">
        <v>0.0089999999999999993</v>
      </c>
      <c r="T407" s="224">
        <f>S407*H407</f>
        <v>3.9975299999999998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25" t="s">
        <v>167</v>
      </c>
      <c r="AT407" s="225" t="s">
        <v>162</v>
      </c>
      <c r="AU407" s="225" t="s">
        <v>91</v>
      </c>
      <c r="AY407" s="18" t="s">
        <v>159</v>
      </c>
      <c r="BE407" s="226">
        <f>IF(N407="základní",J407,0)</f>
        <v>0</v>
      </c>
      <c r="BF407" s="226">
        <f>IF(N407="snížená",J407,0)</f>
        <v>0</v>
      </c>
      <c r="BG407" s="226">
        <f>IF(N407="zákl. přenesená",J407,0)</f>
        <v>0</v>
      </c>
      <c r="BH407" s="226">
        <f>IF(N407="sníž. přenesená",J407,0)</f>
        <v>0</v>
      </c>
      <c r="BI407" s="226">
        <f>IF(N407="nulová",J407,0)</f>
        <v>0</v>
      </c>
      <c r="BJ407" s="18" t="s">
        <v>89</v>
      </c>
      <c r="BK407" s="226">
        <f>ROUND(I407*H407,2)</f>
        <v>0</v>
      </c>
      <c r="BL407" s="18" t="s">
        <v>167</v>
      </c>
      <c r="BM407" s="225" t="s">
        <v>522</v>
      </c>
    </row>
    <row r="408" s="2" customFormat="1">
      <c r="A408" s="40"/>
      <c r="B408" s="41"/>
      <c r="C408" s="42"/>
      <c r="D408" s="227" t="s">
        <v>169</v>
      </c>
      <c r="E408" s="42"/>
      <c r="F408" s="228" t="s">
        <v>523</v>
      </c>
      <c r="G408" s="42"/>
      <c r="H408" s="42"/>
      <c r="I408" s="229"/>
      <c r="J408" s="42"/>
      <c r="K408" s="42"/>
      <c r="L408" s="46"/>
      <c r="M408" s="230"/>
      <c r="N408" s="231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8" t="s">
        <v>169</v>
      </c>
      <c r="AU408" s="18" t="s">
        <v>91</v>
      </c>
    </row>
    <row r="409" s="13" customFormat="1">
      <c r="A409" s="13"/>
      <c r="B409" s="232"/>
      <c r="C409" s="233"/>
      <c r="D409" s="234" t="s">
        <v>171</v>
      </c>
      <c r="E409" s="235" t="s">
        <v>44</v>
      </c>
      <c r="F409" s="236" t="s">
        <v>172</v>
      </c>
      <c r="G409" s="233"/>
      <c r="H409" s="235" t="s">
        <v>44</v>
      </c>
      <c r="I409" s="237"/>
      <c r="J409" s="233"/>
      <c r="K409" s="233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171</v>
      </c>
      <c r="AU409" s="242" t="s">
        <v>91</v>
      </c>
      <c r="AV409" s="13" t="s">
        <v>89</v>
      </c>
      <c r="AW409" s="13" t="s">
        <v>42</v>
      </c>
      <c r="AX409" s="13" t="s">
        <v>82</v>
      </c>
      <c r="AY409" s="242" t="s">
        <v>159</v>
      </c>
    </row>
    <row r="410" s="14" customFormat="1">
      <c r="A410" s="14"/>
      <c r="B410" s="243"/>
      <c r="C410" s="244"/>
      <c r="D410" s="234" t="s">
        <v>171</v>
      </c>
      <c r="E410" s="245" t="s">
        <v>44</v>
      </c>
      <c r="F410" s="246" t="s">
        <v>524</v>
      </c>
      <c r="G410" s="244"/>
      <c r="H410" s="247">
        <v>444.17000000000002</v>
      </c>
      <c r="I410" s="248"/>
      <c r="J410" s="244"/>
      <c r="K410" s="244"/>
      <c r="L410" s="249"/>
      <c r="M410" s="250"/>
      <c r="N410" s="251"/>
      <c r="O410" s="251"/>
      <c r="P410" s="251"/>
      <c r="Q410" s="251"/>
      <c r="R410" s="251"/>
      <c r="S410" s="251"/>
      <c r="T410" s="25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3" t="s">
        <v>171</v>
      </c>
      <c r="AU410" s="253" t="s">
        <v>91</v>
      </c>
      <c r="AV410" s="14" t="s">
        <v>91</v>
      </c>
      <c r="AW410" s="14" t="s">
        <v>42</v>
      </c>
      <c r="AX410" s="14" t="s">
        <v>89</v>
      </c>
      <c r="AY410" s="253" t="s">
        <v>159</v>
      </c>
    </row>
    <row r="411" s="2" customFormat="1" ht="21.75" customHeight="1">
      <c r="A411" s="40"/>
      <c r="B411" s="41"/>
      <c r="C411" s="214" t="s">
        <v>525</v>
      </c>
      <c r="D411" s="214" t="s">
        <v>162</v>
      </c>
      <c r="E411" s="215" t="s">
        <v>526</v>
      </c>
      <c r="F411" s="216" t="s">
        <v>527</v>
      </c>
      <c r="G411" s="217" t="s">
        <v>371</v>
      </c>
      <c r="H411" s="218">
        <v>7.2750000000000004</v>
      </c>
      <c r="I411" s="219"/>
      <c r="J411" s="220">
        <f>ROUND(I411*H411,2)</f>
        <v>0</v>
      </c>
      <c r="K411" s="216" t="s">
        <v>166</v>
      </c>
      <c r="L411" s="46"/>
      <c r="M411" s="221" t="s">
        <v>44</v>
      </c>
      <c r="N411" s="222" t="s">
        <v>53</v>
      </c>
      <c r="O411" s="86"/>
      <c r="P411" s="223">
        <f>O411*H411</f>
        <v>0</v>
      </c>
      <c r="Q411" s="223">
        <v>0</v>
      </c>
      <c r="R411" s="223">
        <f>Q411*H411</f>
        <v>0</v>
      </c>
      <c r="S411" s="223">
        <v>1.3999999999999999</v>
      </c>
      <c r="T411" s="224">
        <f>S411*H411</f>
        <v>10.185000000000001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25" t="s">
        <v>167</v>
      </c>
      <c r="AT411" s="225" t="s">
        <v>162</v>
      </c>
      <c r="AU411" s="225" t="s">
        <v>91</v>
      </c>
      <c r="AY411" s="18" t="s">
        <v>159</v>
      </c>
      <c r="BE411" s="226">
        <f>IF(N411="základní",J411,0)</f>
        <v>0</v>
      </c>
      <c r="BF411" s="226">
        <f>IF(N411="snížená",J411,0)</f>
        <v>0</v>
      </c>
      <c r="BG411" s="226">
        <f>IF(N411="zákl. přenesená",J411,0)</f>
        <v>0</v>
      </c>
      <c r="BH411" s="226">
        <f>IF(N411="sníž. přenesená",J411,0)</f>
        <v>0</v>
      </c>
      <c r="BI411" s="226">
        <f>IF(N411="nulová",J411,0)</f>
        <v>0</v>
      </c>
      <c r="BJ411" s="18" t="s">
        <v>89</v>
      </c>
      <c r="BK411" s="226">
        <f>ROUND(I411*H411,2)</f>
        <v>0</v>
      </c>
      <c r="BL411" s="18" t="s">
        <v>167</v>
      </c>
      <c r="BM411" s="225" t="s">
        <v>528</v>
      </c>
    </row>
    <row r="412" s="2" customFormat="1">
      <c r="A412" s="40"/>
      <c r="B412" s="41"/>
      <c r="C412" s="42"/>
      <c r="D412" s="227" t="s">
        <v>169</v>
      </c>
      <c r="E412" s="42"/>
      <c r="F412" s="228" t="s">
        <v>529</v>
      </c>
      <c r="G412" s="42"/>
      <c r="H412" s="42"/>
      <c r="I412" s="229"/>
      <c r="J412" s="42"/>
      <c r="K412" s="42"/>
      <c r="L412" s="46"/>
      <c r="M412" s="230"/>
      <c r="N412" s="231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8" t="s">
        <v>169</v>
      </c>
      <c r="AU412" s="18" t="s">
        <v>91</v>
      </c>
    </row>
    <row r="413" s="13" customFormat="1">
      <c r="A413" s="13"/>
      <c r="B413" s="232"/>
      <c r="C413" s="233"/>
      <c r="D413" s="234" t="s">
        <v>171</v>
      </c>
      <c r="E413" s="235" t="s">
        <v>44</v>
      </c>
      <c r="F413" s="236" t="s">
        <v>172</v>
      </c>
      <c r="G413" s="233"/>
      <c r="H413" s="235" t="s">
        <v>44</v>
      </c>
      <c r="I413" s="237"/>
      <c r="J413" s="233"/>
      <c r="K413" s="233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171</v>
      </c>
      <c r="AU413" s="242" t="s">
        <v>91</v>
      </c>
      <c r="AV413" s="13" t="s">
        <v>89</v>
      </c>
      <c r="AW413" s="13" t="s">
        <v>42</v>
      </c>
      <c r="AX413" s="13" t="s">
        <v>82</v>
      </c>
      <c r="AY413" s="242" t="s">
        <v>159</v>
      </c>
    </row>
    <row r="414" s="14" customFormat="1">
      <c r="A414" s="14"/>
      <c r="B414" s="243"/>
      <c r="C414" s="244"/>
      <c r="D414" s="234" t="s">
        <v>171</v>
      </c>
      <c r="E414" s="245" t="s">
        <v>44</v>
      </c>
      <c r="F414" s="246" t="s">
        <v>501</v>
      </c>
      <c r="G414" s="244"/>
      <c r="H414" s="247">
        <v>7.2750000000000004</v>
      </c>
      <c r="I414" s="248"/>
      <c r="J414" s="244"/>
      <c r="K414" s="244"/>
      <c r="L414" s="249"/>
      <c r="M414" s="250"/>
      <c r="N414" s="251"/>
      <c r="O414" s="251"/>
      <c r="P414" s="251"/>
      <c r="Q414" s="251"/>
      <c r="R414" s="251"/>
      <c r="S414" s="251"/>
      <c r="T414" s="25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3" t="s">
        <v>171</v>
      </c>
      <c r="AU414" s="253" t="s">
        <v>91</v>
      </c>
      <c r="AV414" s="14" t="s">
        <v>91</v>
      </c>
      <c r="AW414" s="14" t="s">
        <v>42</v>
      </c>
      <c r="AX414" s="14" t="s">
        <v>89</v>
      </c>
      <c r="AY414" s="253" t="s">
        <v>159</v>
      </c>
    </row>
    <row r="415" s="2" customFormat="1" ht="33" customHeight="1">
      <c r="A415" s="40"/>
      <c r="B415" s="41"/>
      <c r="C415" s="214" t="s">
        <v>530</v>
      </c>
      <c r="D415" s="214" t="s">
        <v>162</v>
      </c>
      <c r="E415" s="215" t="s">
        <v>531</v>
      </c>
      <c r="F415" s="216" t="s">
        <v>532</v>
      </c>
      <c r="G415" s="217" t="s">
        <v>217</v>
      </c>
      <c r="H415" s="218">
        <v>3.6749999999999998</v>
      </c>
      <c r="I415" s="219"/>
      <c r="J415" s="220">
        <f>ROUND(I415*H415,2)</f>
        <v>0</v>
      </c>
      <c r="K415" s="216" t="s">
        <v>166</v>
      </c>
      <c r="L415" s="46"/>
      <c r="M415" s="221" t="s">
        <v>44</v>
      </c>
      <c r="N415" s="222" t="s">
        <v>53</v>
      </c>
      <c r="O415" s="86"/>
      <c r="P415" s="223">
        <f>O415*H415</f>
        <v>0</v>
      </c>
      <c r="Q415" s="223">
        <v>0</v>
      </c>
      <c r="R415" s="223">
        <f>Q415*H415</f>
        <v>0</v>
      </c>
      <c r="S415" s="223">
        <v>0.27500000000000002</v>
      </c>
      <c r="T415" s="224">
        <f>S415*H415</f>
        <v>1.0106250000000001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25" t="s">
        <v>167</v>
      </c>
      <c r="AT415" s="225" t="s">
        <v>162</v>
      </c>
      <c r="AU415" s="225" t="s">
        <v>91</v>
      </c>
      <c r="AY415" s="18" t="s">
        <v>159</v>
      </c>
      <c r="BE415" s="226">
        <f>IF(N415="základní",J415,0)</f>
        <v>0</v>
      </c>
      <c r="BF415" s="226">
        <f>IF(N415="snížená",J415,0)</f>
        <v>0</v>
      </c>
      <c r="BG415" s="226">
        <f>IF(N415="zákl. přenesená",J415,0)</f>
        <v>0</v>
      </c>
      <c r="BH415" s="226">
        <f>IF(N415="sníž. přenesená",J415,0)</f>
        <v>0</v>
      </c>
      <c r="BI415" s="226">
        <f>IF(N415="nulová",J415,0)</f>
        <v>0</v>
      </c>
      <c r="BJ415" s="18" t="s">
        <v>89</v>
      </c>
      <c r="BK415" s="226">
        <f>ROUND(I415*H415,2)</f>
        <v>0</v>
      </c>
      <c r="BL415" s="18" t="s">
        <v>167</v>
      </c>
      <c r="BM415" s="225" t="s">
        <v>533</v>
      </c>
    </row>
    <row r="416" s="2" customFormat="1">
      <c r="A416" s="40"/>
      <c r="B416" s="41"/>
      <c r="C416" s="42"/>
      <c r="D416" s="227" t="s">
        <v>169</v>
      </c>
      <c r="E416" s="42"/>
      <c r="F416" s="228" t="s">
        <v>534</v>
      </c>
      <c r="G416" s="42"/>
      <c r="H416" s="42"/>
      <c r="I416" s="229"/>
      <c r="J416" s="42"/>
      <c r="K416" s="42"/>
      <c r="L416" s="46"/>
      <c r="M416" s="230"/>
      <c r="N416" s="231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8" t="s">
        <v>169</v>
      </c>
      <c r="AU416" s="18" t="s">
        <v>91</v>
      </c>
    </row>
    <row r="417" s="13" customFormat="1">
      <c r="A417" s="13"/>
      <c r="B417" s="232"/>
      <c r="C417" s="233"/>
      <c r="D417" s="234" t="s">
        <v>171</v>
      </c>
      <c r="E417" s="235" t="s">
        <v>44</v>
      </c>
      <c r="F417" s="236" t="s">
        <v>172</v>
      </c>
      <c r="G417" s="233"/>
      <c r="H417" s="235" t="s">
        <v>44</v>
      </c>
      <c r="I417" s="237"/>
      <c r="J417" s="233"/>
      <c r="K417" s="233"/>
      <c r="L417" s="238"/>
      <c r="M417" s="239"/>
      <c r="N417" s="240"/>
      <c r="O417" s="240"/>
      <c r="P417" s="240"/>
      <c r="Q417" s="240"/>
      <c r="R417" s="240"/>
      <c r="S417" s="240"/>
      <c r="T417" s="24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2" t="s">
        <v>171</v>
      </c>
      <c r="AU417" s="242" t="s">
        <v>91</v>
      </c>
      <c r="AV417" s="13" t="s">
        <v>89</v>
      </c>
      <c r="AW417" s="13" t="s">
        <v>42</v>
      </c>
      <c r="AX417" s="13" t="s">
        <v>82</v>
      </c>
      <c r="AY417" s="242" t="s">
        <v>159</v>
      </c>
    </row>
    <row r="418" s="14" customFormat="1">
      <c r="A418" s="14"/>
      <c r="B418" s="243"/>
      <c r="C418" s="244"/>
      <c r="D418" s="234" t="s">
        <v>171</v>
      </c>
      <c r="E418" s="245" t="s">
        <v>44</v>
      </c>
      <c r="F418" s="246" t="s">
        <v>535</v>
      </c>
      <c r="G418" s="244"/>
      <c r="H418" s="247">
        <v>3.6749999999999998</v>
      </c>
      <c r="I418" s="248"/>
      <c r="J418" s="244"/>
      <c r="K418" s="244"/>
      <c r="L418" s="249"/>
      <c r="M418" s="250"/>
      <c r="N418" s="251"/>
      <c r="O418" s="251"/>
      <c r="P418" s="251"/>
      <c r="Q418" s="251"/>
      <c r="R418" s="251"/>
      <c r="S418" s="251"/>
      <c r="T418" s="25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3" t="s">
        <v>171</v>
      </c>
      <c r="AU418" s="253" t="s">
        <v>91</v>
      </c>
      <c r="AV418" s="14" t="s">
        <v>91</v>
      </c>
      <c r="AW418" s="14" t="s">
        <v>42</v>
      </c>
      <c r="AX418" s="14" t="s">
        <v>89</v>
      </c>
      <c r="AY418" s="253" t="s">
        <v>159</v>
      </c>
    </row>
    <row r="419" s="2" customFormat="1" ht="24.15" customHeight="1">
      <c r="A419" s="40"/>
      <c r="B419" s="41"/>
      <c r="C419" s="214" t="s">
        <v>536</v>
      </c>
      <c r="D419" s="214" t="s">
        <v>162</v>
      </c>
      <c r="E419" s="215" t="s">
        <v>537</v>
      </c>
      <c r="F419" s="216" t="s">
        <v>538</v>
      </c>
      <c r="G419" s="217" t="s">
        <v>217</v>
      </c>
      <c r="H419" s="218">
        <v>13.733000000000001</v>
      </c>
      <c r="I419" s="219"/>
      <c r="J419" s="220">
        <f>ROUND(I419*H419,2)</f>
        <v>0</v>
      </c>
      <c r="K419" s="216" t="s">
        <v>166</v>
      </c>
      <c r="L419" s="46"/>
      <c r="M419" s="221" t="s">
        <v>44</v>
      </c>
      <c r="N419" s="222" t="s">
        <v>53</v>
      </c>
      <c r="O419" s="86"/>
      <c r="P419" s="223">
        <f>O419*H419</f>
        <v>0</v>
      </c>
      <c r="Q419" s="223">
        <v>0</v>
      </c>
      <c r="R419" s="223">
        <f>Q419*H419</f>
        <v>0</v>
      </c>
      <c r="S419" s="223">
        <v>0.014999999999999999</v>
      </c>
      <c r="T419" s="224">
        <f>S419*H419</f>
        <v>0.20599500000000001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25" t="s">
        <v>167</v>
      </c>
      <c r="AT419" s="225" t="s">
        <v>162</v>
      </c>
      <c r="AU419" s="225" t="s">
        <v>91</v>
      </c>
      <c r="AY419" s="18" t="s">
        <v>159</v>
      </c>
      <c r="BE419" s="226">
        <f>IF(N419="základní",J419,0)</f>
        <v>0</v>
      </c>
      <c r="BF419" s="226">
        <f>IF(N419="snížená",J419,0)</f>
        <v>0</v>
      </c>
      <c r="BG419" s="226">
        <f>IF(N419="zákl. přenesená",J419,0)</f>
        <v>0</v>
      </c>
      <c r="BH419" s="226">
        <f>IF(N419="sníž. přenesená",J419,0)</f>
        <v>0</v>
      </c>
      <c r="BI419" s="226">
        <f>IF(N419="nulová",J419,0)</f>
        <v>0</v>
      </c>
      <c r="BJ419" s="18" t="s">
        <v>89</v>
      </c>
      <c r="BK419" s="226">
        <f>ROUND(I419*H419,2)</f>
        <v>0</v>
      </c>
      <c r="BL419" s="18" t="s">
        <v>167</v>
      </c>
      <c r="BM419" s="225" t="s">
        <v>539</v>
      </c>
    </row>
    <row r="420" s="2" customFormat="1">
      <c r="A420" s="40"/>
      <c r="B420" s="41"/>
      <c r="C420" s="42"/>
      <c r="D420" s="227" t="s">
        <v>169</v>
      </c>
      <c r="E420" s="42"/>
      <c r="F420" s="228" t="s">
        <v>540</v>
      </c>
      <c r="G420" s="42"/>
      <c r="H420" s="42"/>
      <c r="I420" s="229"/>
      <c r="J420" s="42"/>
      <c r="K420" s="42"/>
      <c r="L420" s="46"/>
      <c r="M420" s="230"/>
      <c r="N420" s="231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8" t="s">
        <v>169</v>
      </c>
      <c r="AU420" s="18" t="s">
        <v>91</v>
      </c>
    </row>
    <row r="421" s="13" customFormat="1">
      <c r="A421" s="13"/>
      <c r="B421" s="232"/>
      <c r="C421" s="233"/>
      <c r="D421" s="234" t="s">
        <v>171</v>
      </c>
      <c r="E421" s="235" t="s">
        <v>44</v>
      </c>
      <c r="F421" s="236" t="s">
        <v>172</v>
      </c>
      <c r="G421" s="233"/>
      <c r="H421" s="235" t="s">
        <v>44</v>
      </c>
      <c r="I421" s="237"/>
      <c r="J421" s="233"/>
      <c r="K421" s="233"/>
      <c r="L421" s="238"/>
      <c r="M421" s="239"/>
      <c r="N421" s="240"/>
      <c r="O421" s="240"/>
      <c r="P421" s="240"/>
      <c r="Q421" s="240"/>
      <c r="R421" s="240"/>
      <c r="S421" s="240"/>
      <c r="T421" s="24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2" t="s">
        <v>171</v>
      </c>
      <c r="AU421" s="242" t="s">
        <v>91</v>
      </c>
      <c r="AV421" s="13" t="s">
        <v>89</v>
      </c>
      <c r="AW421" s="13" t="s">
        <v>42</v>
      </c>
      <c r="AX421" s="13" t="s">
        <v>82</v>
      </c>
      <c r="AY421" s="242" t="s">
        <v>159</v>
      </c>
    </row>
    <row r="422" s="14" customFormat="1">
      <c r="A422" s="14"/>
      <c r="B422" s="243"/>
      <c r="C422" s="244"/>
      <c r="D422" s="234" t="s">
        <v>171</v>
      </c>
      <c r="E422" s="245" t="s">
        <v>44</v>
      </c>
      <c r="F422" s="246" t="s">
        <v>541</v>
      </c>
      <c r="G422" s="244"/>
      <c r="H422" s="247">
        <v>4.1849999999999996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3" t="s">
        <v>171</v>
      </c>
      <c r="AU422" s="253" t="s">
        <v>91</v>
      </c>
      <c r="AV422" s="14" t="s">
        <v>91</v>
      </c>
      <c r="AW422" s="14" t="s">
        <v>42</v>
      </c>
      <c r="AX422" s="14" t="s">
        <v>82</v>
      </c>
      <c r="AY422" s="253" t="s">
        <v>159</v>
      </c>
    </row>
    <row r="423" s="14" customFormat="1">
      <c r="A423" s="14"/>
      <c r="B423" s="243"/>
      <c r="C423" s="244"/>
      <c r="D423" s="234" t="s">
        <v>171</v>
      </c>
      <c r="E423" s="245" t="s">
        <v>44</v>
      </c>
      <c r="F423" s="246" t="s">
        <v>542</v>
      </c>
      <c r="G423" s="244"/>
      <c r="H423" s="247">
        <v>9.548</v>
      </c>
      <c r="I423" s="248"/>
      <c r="J423" s="244"/>
      <c r="K423" s="244"/>
      <c r="L423" s="249"/>
      <c r="M423" s="250"/>
      <c r="N423" s="251"/>
      <c r="O423" s="251"/>
      <c r="P423" s="251"/>
      <c r="Q423" s="251"/>
      <c r="R423" s="251"/>
      <c r="S423" s="251"/>
      <c r="T423" s="252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3" t="s">
        <v>171</v>
      </c>
      <c r="AU423" s="253" t="s">
        <v>91</v>
      </c>
      <c r="AV423" s="14" t="s">
        <v>91</v>
      </c>
      <c r="AW423" s="14" t="s">
        <v>42</v>
      </c>
      <c r="AX423" s="14" t="s">
        <v>82</v>
      </c>
      <c r="AY423" s="253" t="s">
        <v>159</v>
      </c>
    </row>
    <row r="424" s="15" customFormat="1">
      <c r="A424" s="15"/>
      <c r="B424" s="264"/>
      <c r="C424" s="265"/>
      <c r="D424" s="234" t="s">
        <v>171</v>
      </c>
      <c r="E424" s="266" t="s">
        <v>44</v>
      </c>
      <c r="F424" s="267" t="s">
        <v>234</v>
      </c>
      <c r="G424" s="265"/>
      <c r="H424" s="268">
        <v>13.733000000000001</v>
      </c>
      <c r="I424" s="269"/>
      <c r="J424" s="265"/>
      <c r="K424" s="265"/>
      <c r="L424" s="270"/>
      <c r="M424" s="271"/>
      <c r="N424" s="272"/>
      <c r="O424" s="272"/>
      <c r="P424" s="272"/>
      <c r="Q424" s="272"/>
      <c r="R424" s="272"/>
      <c r="S424" s="272"/>
      <c r="T424" s="273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4" t="s">
        <v>171</v>
      </c>
      <c r="AU424" s="274" t="s">
        <v>91</v>
      </c>
      <c r="AV424" s="15" t="s">
        <v>167</v>
      </c>
      <c r="AW424" s="15" t="s">
        <v>42</v>
      </c>
      <c r="AX424" s="15" t="s">
        <v>89</v>
      </c>
      <c r="AY424" s="274" t="s">
        <v>159</v>
      </c>
    </row>
    <row r="425" s="2" customFormat="1" ht="24.15" customHeight="1">
      <c r="A425" s="40"/>
      <c r="B425" s="41"/>
      <c r="C425" s="214" t="s">
        <v>543</v>
      </c>
      <c r="D425" s="214" t="s">
        <v>162</v>
      </c>
      <c r="E425" s="215" t="s">
        <v>544</v>
      </c>
      <c r="F425" s="216" t="s">
        <v>545</v>
      </c>
      <c r="G425" s="217" t="s">
        <v>217</v>
      </c>
      <c r="H425" s="218">
        <v>16.379999999999999</v>
      </c>
      <c r="I425" s="219"/>
      <c r="J425" s="220">
        <f>ROUND(I425*H425,2)</f>
        <v>0</v>
      </c>
      <c r="K425" s="216" t="s">
        <v>166</v>
      </c>
      <c r="L425" s="46"/>
      <c r="M425" s="221" t="s">
        <v>44</v>
      </c>
      <c r="N425" s="222" t="s">
        <v>53</v>
      </c>
      <c r="O425" s="86"/>
      <c r="P425" s="223">
        <f>O425*H425</f>
        <v>0</v>
      </c>
      <c r="Q425" s="223">
        <v>0</v>
      </c>
      <c r="R425" s="223">
        <f>Q425*H425</f>
        <v>0</v>
      </c>
      <c r="S425" s="223">
        <v>0.075999999999999998</v>
      </c>
      <c r="T425" s="224">
        <f>S425*H425</f>
        <v>1.24488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25" t="s">
        <v>167</v>
      </c>
      <c r="AT425" s="225" t="s">
        <v>162</v>
      </c>
      <c r="AU425" s="225" t="s">
        <v>91</v>
      </c>
      <c r="AY425" s="18" t="s">
        <v>159</v>
      </c>
      <c r="BE425" s="226">
        <f>IF(N425="základní",J425,0)</f>
        <v>0</v>
      </c>
      <c r="BF425" s="226">
        <f>IF(N425="snížená",J425,0)</f>
        <v>0</v>
      </c>
      <c r="BG425" s="226">
        <f>IF(N425="zákl. přenesená",J425,0)</f>
        <v>0</v>
      </c>
      <c r="BH425" s="226">
        <f>IF(N425="sníž. přenesená",J425,0)</f>
        <v>0</v>
      </c>
      <c r="BI425" s="226">
        <f>IF(N425="nulová",J425,0)</f>
        <v>0</v>
      </c>
      <c r="BJ425" s="18" t="s">
        <v>89</v>
      </c>
      <c r="BK425" s="226">
        <f>ROUND(I425*H425,2)</f>
        <v>0</v>
      </c>
      <c r="BL425" s="18" t="s">
        <v>167</v>
      </c>
      <c r="BM425" s="225" t="s">
        <v>546</v>
      </c>
    </row>
    <row r="426" s="2" customFormat="1">
      <c r="A426" s="40"/>
      <c r="B426" s="41"/>
      <c r="C426" s="42"/>
      <c r="D426" s="227" t="s">
        <v>169</v>
      </c>
      <c r="E426" s="42"/>
      <c r="F426" s="228" t="s">
        <v>547</v>
      </c>
      <c r="G426" s="42"/>
      <c r="H426" s="42"/>
      <c r="I426" s="229"/>
      <c r="J426" s="42"/>
      <c r="K426" s="42"/>
      <c r="L426" s="46"/>
      <c r="M426" s="230"/>
      <c r="N426" s="231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8" t="s">
        <v>169</v>
      </c>
      <c r="AU426" s="18" t="s">
        <v>91</v>
      </c>
    </row>
    <row r="427" s="13" customFormat="1">
      <c r="A427" s="13"/>
      <c r="B427" s="232"/>
      <c r="C427" s="233"/>
      <c r="D427" s="234" t="s">
        <v>171</v>
      </c>
      <c r="E427" s="235" t="s">
        <v>44</v>
      </c>
      <c r="F427" s="236" t="s">
        <v>172</v>
      </c>
      <c r="G427" s="233"/>
      <c r="H427" s="235" t="s">
        <v>44</v>
      </c>
      <c r="I427" s="237"/>
      <c r="J427" s="233"/>
      <c r="K427" s="233"/>
      <c r="L427" s="238"/>
      <c r="M427" s="239"/>
      <c r="N427" s="240"/>
      <c r="O427" s="240"/>
      <c r="P427" s="240"/>
      <c r="Q427" s="240"/>
      <c r="R427" s="240"/>
      <c r="S427" s="240"/>
      <c r="T427" s="24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2" t="s">
        <v>171</v>
      </c>
      <c r="AU427" s="242" t="s">
        <v>91</v>
      </c>
      <c r="AV427" s="13" t="s">
        <v>89</v>
      </c>
      <c r="AW427" s="13" t="s">
        <v>42</v>
      </c>
      <c r="AX427" s="13" t="s">
        <v>82</v>
      </c>
      <c r="AY427" s="242" t="s">
        <v>159</v>
      </c>
    </row>
    <row r="428" s="14" customFormat="1">
      <c r="A428" s="14"/>
      <c r="B428" s="243"/>
      <c r="C428" s="244"/>
      <c r="D428" s="234" t="s">
        <v>171</v>
      </c>
      <c r="E428" s="245" t="s">
        <v>44</v>
      </c>
      <c r="F428" s="246" t="s">
        <v>548</v>
      </c>
      <c r="G428" s="244"/>
      <c r="H428" s="247">
        <v>5.04</v>
      </c>
      <c r="I428" s="248"/>
      <c r="J428" s="244"/>
      <c r="K428" s="244"/>
      <c r="L428" s="249"/>
      <c r="M428" s="250"/>
      <c r="N428" s="251"/>
      <c r="O428" s="251"/>
      <c r="P428" s="251"/>
      <c r="Q428" s="251"/>
      <c r="R428" s="251"/>
      <c r="S428" s="251"/>
      <c r="T428" s="252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3" t="s">
        <v>171</v>
      </c>
      <c r="AU428" s="253" t="s">
        <v>91</v>
      </c>
      <c r="AV428" s="14" t="s">
        <v>91</v>
      </c>
      <c r="AW428" s="14" t="s">
        <v>42</v>
      </c>
      <c r="AX428" s="14" t="s">
        <v>82</v>
      </c>
      <c r="AY428" s="253" t="s">
        <v>159</v>
      </c>
    </row>
    <row r="429" s="14" customFormat="1">
      <c r="A429" s="14"/>
      <c r="B429" s="243"/>
      <c r="C429" s="244"/>
      <c r="D429" s="234" t="s">
        <v>171</v>
      </c>
      <c r="E429" s="245" t="s">
        <v>44</v>
      </c>
      <c r="F429" s="246" t="s">
        <v>549</v>
      </c>
      <c r="G429" s="244"/>
      <c r="H429" s="247">
        <v>11.34</v>
      </c>
      <c r="I429" s="248"/>
      <c r="J429" s="244"/>
      <c r="K429" s="244"/>
      <c r="L429" s="249"/>
      <c r="M429" s="250"/>
      <c r="N429" s="251"/>
      <c r="O429" s="251"/>
      <c r="P429" s="251"/>
      <c r="Q429" s="251"/>
      <c r="R429" s="251"/>
      <c r="S429" s="251"/>
      <c r="T429" s="25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3" t="s">
        <v>171</v>
      </c>
      <c r="AU429" s="253" t="s">
        <v>91</v>
      </c>
      <c r="AV429" s="14" t="s">
        <v>91</v>
      </c>
      <c r="AW429" s="14" t="s">
        <v>42</v>
      </c>
      <c r="AX429" s="14" t="s">
        <v>82</v>
      </c>
      <c r="AY429" s="253" t="s">
        <v>159</v>
      </c>
    </row>
    <row r="430" s="15" customFormat="1">
      <c r="A430" s="15"/>
      <c r="B430" s="264"/>
      <c r="C430" s="265"/>
      <c r="D430" s="234" t="s">
        <v>171</v>
      </c>
      <c r="E430" s="266" t="s">
        <v>44</v>
      </c>
      <c r="F430" s="267" t="s">
        <v>234</v>
      </c>
      <c r="G430" s="265"/>
      <c r="H430" s="268">
        <v>16.379999999999999</v>
      </c>
      <c r="I430" s="269"/>
      <c r="J430" s="265"/>
      <c r="K430" s="265"/>
      <c r="L430" s="270"/>
      <c r="M430" s="271"/>
      <c r="N430" s="272"/>
      <c r="O430" s="272"/>
      <c r="P430" s="272"/>
      <c r="Q430" s="272"/>
      <c r="R430" s="272"/>
      <c r="S430" s="272"/>
      <c r="T430" s="273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74" t="s">
        <v>171</v>
      </c>
      <c r="AU430" s="274" t="s">
        <v>91</v>
      </c>
      <c r="AV430" s="15" t="s">
        <v>167</v>
      </c>
      <c r="AW430" s="15" t="s">
        <v>42</v>
      </c>
      <c r="AX430" s="15" t="s">
        <v>89</v>
      </c>
      <c r="AY430" s="274" t="s">
        <v>159</v>
      </c>
    </row>
    <row r="431" s="2" customFormat="1" ht="24.15" customHeight="1">
      <c r="A431" s="40"/>
      <c r="B431" s="41"/>
      <c r="C431" s="214" t="s">
        <v>550</v>
      </c>
      <c r="D431" s="214" t="s">
        <v>162</v>
      </c>
      <c r="E431" s="215" t="s">
        <v>551</v>
      </c>
      <c r="F431" s="216" t="s">
        <v>552</v>
      </c>
      <c r="G431" s="217" t="s">
        <v>217</v>
      </c>
      <c r="H431" s="218">
        <v>46.604999999999997</v>
      </c>
      <c r="I431" s="219"/>
      <c r="J431" s="220">
        <f>ROUND(I431*H431,2)</f>
        <v>0</v>
      </c>
      <c r="K431" s="216" t="s">
        <v>166</v>
      </c>
      <c r="L431" s="46"/>
      <c r="M431" s="221" t="s">
        <v>44</v>
      </c>
      <c r="N431" s="222" t="s">
        <v>53</v>
      </c>
      <c r="O431" s="86"/>
      <c r="P431" s="223">
        <f>O431*H431</f>
        <v>0</v>
      </c>
      <c r="Q431" s="223">
        <v>0</v>
      </c>
      <c r="R431" s="223">
        <f>Q431*H431</f>
        <v>0</v>
      </c>
      <c r="S431" s="223">
        <v>0.063</v>
      </c>
      <c r="T431" s="224">
        <f>S431*H431</f>
        <v>2.936115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25" t="s">
        <v>167</v>
      </c>
      <c r="AT431" s="225" t="s">
        <v>162</v>
      </c>
      <c r="AU431" s="225" t="s">
        <v>91</v>
      </c>
      <c r="AY431" s="18" t="s">
        <v>159</v>
      </c>
      <c r="BE431" s="226">
        <f>IF(N431="základní",J431,0)</f>
        <v>0</v>
      </c>
      <c r="BF431" s="226">
        <f>IF(N431="snížená",J431,0)</f>
        <v>0</v>
      </c>
      <c r="BG431" s="226">
        <f>IF(N431="zákl. přenesená",J431,0)</f>
        <v>0</v>
      </c>
      <c r="BH431" s="226">
        <f>IF(N431="sníž. přenesená",J431,0)</f>
        <v>0</v>
      </c>
      <c r="BI431" s="226">
        <f>IF(N431="nulová",J431,0)</f>
        <v>0</v>
      </c>
      <c r="BJ431" s="18" t="s">
        <v>89</v>
      </c>
      <c r="BK431" s="226">
        <f>ROUND(I431*H431,2)</f>
        <v>0</v>
      </c>
      <c r="BL431" s="18" t="s">
        <v>167</v>
      </c>
      <c r="BM431" s="225" t="s">
        <v>553</v>
      </c>
    </row>
    <row r="432" s="2" customFormat="1">
      <c r="A432" s="40"/>
      <c r="B432" s="41"/>
      <c r="C432" s="42"/>
      <c r="D432" s="227" t="s">
        <v>169</v>
      </c>
      <c r="E432" s="42"/>
      <c r="F432" s="228" t="s">
        <v>554</v>
      </c>
      <c r="G432" s="42"/>
      <c r="H432" s="42"/>
      <c r="I432" s="229"/>
      <c r="J432" s="42"/>
      <c r="K432" s="42"/>
      <c r="L432" s="46"/>
      <c r="M432" s="230"/>
      <c r="N432" s="231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8" t="s">
        <v>169</v>
      </c>
      <c r="AU432" s="18" t="s">
        <v>91</v>
      </c>
    </row>
    <row r="433" s="13" customFormat="1">
      <c r="A433" s="13"/>
      <c r="B433" s="232"/>
      <c r="C433" s="233"/>
      <c r="D433" s="234" t="s">
        <v>171</v>
      </c>
      <c r="E433" s="235" t="s">
        <v>44</v>
      </c>
      <c r="F433" s="236" t="s">
        <v>172</v>
      </c>
      <c r="G433" s="233"/>
      <c r="H433" s="235" t="s">
        <v>44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2" t="s">
        <v>171</v>
      </c>
      <c r="AU433" s="242" t="s">
        <v>91</v>
      </c>
      <c r="AV433" s="13" t="s">
        <v>89</v>
      </c>
      <c r="AW433" s="13" t="s">
        <v>42</v>
      </c>
      <c r="AX433" s="13" t="s">
        <v>82</v>
      </c>
      <c r="AY433" s="242" t="s">
        <v>159</v>
      </c>
    </row>
    <row r="434" s="14" customFormat="1">
      <c r="A434" s="14"/>
      <c r="B434" s="243"/>
      <c r="C434" s="244"/>
      <c r="D434" s="234" t="s">
        <v>171</v>
      </c>
      <c r="E434" s="245" t="s">
        <v>44</v>
      </c>
      <c r="F434" s="246" t="s">
        <v>555</v>
      </c>
      <c r="G434" s="244"/>
      <c r="H434" s="247">
        <v>12.6</v>
      </c>
      <c r="I434" s="248"/>
      <c r="J434" s="244"/>
      <c r="K434" s="244"/>
      <c r="L434" s="249"/>
      <c r="M434" s="250"/>
      <c r="N434" s="251"/>
      <c r="O434" s="251"/>
      <c r="P434" s="251"/>
      <c r="Q434" s="251"/>
      <c r="R434" s="251"/>
      <c r="S434" s="251"/>
      <c r="T434" s="25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3" t="s">
        <v>171</v>
      </c>
      <c r="AU434" s="253" t="s">
        <v>91</v>
      </c>
      <c r="AV434" s="14" t="s">
        <v>91</v>
      </c>
      <c r="AW434" s="14" t="s">
        <v>42</v>
      </c>
      <c r="AX434" s="14" t="s">
        <v>82</v>
      </c>
      <c r="AY434" s="253" t="s">
        <v>159</v>
      </c>
    </row>
    <row r="435" s="14" customFormat="1">
      <c r="A435" s="14"/>
      <c r="B435" s="243"/>
      <c r="C435" s="244"/>
      <c r="D435" s="234" t="s">
        <v>171</v>
      </c>
      <c r="E435" s="245" t="s">
        <v>44</v>
      </c>
      <c r="F435" s="246" t="s">
        <v>556</v>
      </c>
      <c r="G435" s="244"/>
      <c r="H435" s="247">
        <v>26.565000000000001</v>
      </c>
      <c r="I435" s="248"/>
      <c r="J435" s="244"/>
      <c r="K435" s="244"/>
      <c r="L435" s="249"/>
      <c r="M435" s="250"/>
      <c r="N435" s="251"/>
      <c r="O435" s="251"/>
      <c r="P435" s="251"/>
      <c r="Q435" s="251"/>
      <c r="R435" s="251"/>
      <c r="S435" s="251"/>
      <c r="T435" s="252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3" t="s">
        <v>171</v>
      </c>
      <c r="AU435" s="253" t="s">
        <v>91</v>
      </c>
      <c r="AV435" s="14" t="s">
        <v>91</v>
      </c>
      <c r="AW435" s="14" t="s">
        <v>42</v>
      </c>
      <c r="AX435" s="14" t="s">
        <v>82</v>
      </c>
      <c r="AY435" s="253" t="s">
        <v>159</v>
      </c>
    </row>
    <row r="436" s="14" customFormat="1">
      <c r="A436" s="14"/>
      <c r="B436" s="243"/>
      <c r="C436" s="244"/>
      <c r="D436" s="234" t="s">
        <v>171</v>
      </c>
      <c r="E436" s="245" t="s">
        <v>44</v>
      </c>
      <c r="F436" s="246" t="s">
        <v>557</v>
      </c>
      <c r="G436" s="244"/>
      <c r="H436" s="247">
        <v>7.4400000000000004</v>
      </c>
      <c r="I436" s="248"/>
      <c r="J436" s="244"/>
      <c r="K436" s="244"/>
      <c r="L436" s="249"/>
      <c r="M436" s="250"/>
      <c r="N436" s="251"/>
      <c r="O436" s="251"/>
      <c r="P436" s="251"/>
      <c r="Q436" s="251"/>
      <c r="R436" s="251"/>
      <c r="S436" s="251"/>
      <c r="T436" s="252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3" t="s">
        <v>171</v>
      </c>
      <c r="AU436" s="253" t="s">
        <v>91</v>
      </c>
      <c r="AV436" s="14" t="s">
        <v>91</v>
      </c>
      <c r="AW436" s="14" t="s">
        <v>42</v>
      </c>
      <c r="AX436" s="14" t="s">
        <v>82</v>
      </c>
      <c r="AY436" s="253" t="s">
        <v>159</v>
      </c>
    </row>
    <row r="437" s="15" customFormat="1">
      <c r="A437" s="15"/>
      <c r="B437" s="264"/>
      <c r="C437" s="265"/>
      <c r="D437" s="234" t="s">
        <v>171</v>
      </c>
      <c r="E437" s="266" t="s">
        <v>44</v>
      </c>
      <c r="F437" s="267" t="s">
        <v>234</v>
      </c>
      <c r="G437" s="265"/>
      <c r="H437" s="268">
        <v>46.604999999999997</v>
      </c>
      <c r="I437" s="269"/>
      <c r="J437" s="265"/>
      <c r="K437" s="265"/>
      <c r="L437" s="270"/>
      <c r="M437" s="271"/>
      <c r="N437" s="272"/>
      <c r="O437" s="272"/>
      <c r="P437" s="272"/>
      <c r="Q437" s="272"/>
      <c r="R437" s="272"/>
      <c r="S437" s="272"/>
      <c r="T437" s="273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74" t="s">
        <v>171</v>
      </c>
      <c r="AU437" s="274" t="s">
        <v>91</v>
      </c>
      <c r="AV437" s="15" t="s">
        <v>167</v>
      </c>
      <c r="AW437" s="15" t="s">
        <v>42</v>
      </c>
      <c r="AX437" s="15" t="s">
        <v>89</v>
      </c>
      <c r="AY437" s="274" t="s">
        <v>159</v>
      </c>
    </row>
    <row r="438" s="2" customFormat="1" ht="24.15" customHeight="1">
      <c r="A438" s="40"/>
      <c r="B438" s="41"/>
      <c r="C438" s="214" t="s">
        <v>558</v>
      </c>
      <c r="D438" s="214" t="s">
        <v>162</v>
      </c>
      <c r="E438" s="215" t="s">
        <v>559</v>
      </c>
      <c r="F438" s="216" t="s">
        <v>560</v>
      </c>
      <c r="G438" s="217" t="s">
        <v>165</v>
      </c>
      <c r="H438" s="218">
        <v>2</v>
      </c>
      <c r="I438" s="219"/>
      <c r="J438" s="220">
        <f>ROUND(I438*H438,2)</f>
        <v>0</v>
      </c>
      <c r="K438" s="216" t="s">
        <v>166</v>
      </c>
      <c r="L438" s="46"/>
      <c r="M438" s="221" t="s">
        <v>44</v>
      </c>
      <c r="N438" s="222" t="s">
        <v>53</v>
      </c>
      <c r="O438" s="86"/>
      <c r="P438" s="223">
        <f>O438*H438</f>
        <v>0</v>
      </c>
      <c r="Q438" s="223">
        <v>0</v>
      </c>
      <c r="R438" s="223">
        <f>Q438*H438</f>
        <v>0</v>
      </c>
      <c r="S438" s="223">
        <v>0.025000000000000001</v>
      </c>
      <c r="T438" s="224">
        <f>S438*H438</f>
        <v>0.050000000000000003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25" t="s">
        <v>167</v>
      </c>
      <c r="AT438" s="225" t="s">
        <v>162</v>
      </c>
      <c r="AU438" s="225" t="s">
        <v>91</v>
      </c>
      <c r="AY438" s="18" t="s">
        <v>159</v>
      </c>
      <c r="BE438" s="226">
        <f>IF(N438="základní",J438,0)</f>
        <v>0</v>
      </c>
      <c r="BF438" s="226">
        <f>IF(N438="snížená",J438,0)</f>
        <v>0</v>
      </c>
      <c r="BG438" s="226">
        <f>IF(N438="zákl. přenesená",J438,0)</f>
        <v>0</v>
      </c>
      <c r="BH438" s="226">
        <f>IF(N438="sníž. přenesená",J438,0)</f>
        <v>0</v>
      </c>
      <c r="BI438" s="226">
        <f>IF(N438="nulová",J438,0)</f>
        <v>0</v>
      </c>
      <c r="BJ438" s="18" t="s">
        <v>89</v>
      </c>
      <c r="BK438" s="226">
        <f>ROUND(I438*H438,2)</f>
        <v>0</v>
      </c>
      <c r="BL438" s="18" t="s">
        <v>167</v>
      </c>
      <c r="BM438" s="225" t="s">
        <v>561</v>
      </c>
    </row>
    <row r="439" s="2" customFormat="1">
      <c r="A439" s="40"/>
      <c r="B439" s="41"/>
      <c r="C439" s="42"/>
      <c r="D439" s="227" t="s">
        <v>169</v>
      </c>
      <c r="E439" s="42"/>
      <c r="F439" s="228" t="s">
        <v>562</v>
      </c>
      <c r="G439" s="42"/>
      <c r="H439" s="42"/>
      <c r="I439" s="229"/>
      <c r="J439" s="42"/>
      <c r="K439" s="42"/>
      <c r="L439" s="46"/>
      <c r="M439" s="230"/>
      <c r="N439" s="231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8" t="s">
        <v>169</v>
      </c>
      <c r="AU439" s="18" t="s">
        <v>91</v>
      </c>
    </row>
    <row r="440" s="13" customFormat="1">
      <c r="A440" s="13"/>
      <c r="B440" s="232"/>
      <c r="C440" s="233"/>
      <c r="D440" s="234" t="s">
        <v>171</v>
      </c>
      <c r="E440" s="235" t="s">
        <v>44</v>
      </c>
      <c r="F440" s="236" t="s">
        <v>172</v>
      </c>
      <c r="G440" s="233"/>
      <c r="H440" s="235" t="s">
        <v>44</v>
      </c>
      <c r="I440" s="237"/>
      <c r="J440" s="233"/>
      <c r="K440" s="233"/>
      <c r="L440" s="238"/>
      <c r="M440" s="239"/>
      <c r="N440" s="240"/>
      <c r="O440" s="240"/>
      <c r="P440" s="240"/>
      <c r="Q440" s="240"/>
      <c r="R440" s="240"/>
      <c r="S440" s="240"/>
      <c r="T440" s="24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2" t="s">
        <v>171</v>
      </c>
      <c r="AU440" s="242" t="s">
        <v>91</v>
      </c>
      <c r="AV440" s="13" t="s">
        <v>89</v>
      </c>
      <c r="AW440" s="13" t="s">
        <v>42</v>
      </c>
      <c r="AX440" s="13" t="s">
        <v>82</v>
      </c>
      <c r="AY440" s="242" t="s">
        <v>159</v>
      </c>
    </row>
    <row r="441" s="14" customFormat="1">
      <c r="A441" s="14"/>
      <c r="B441" s="243"/>
      <c r="C441" s="244"/>
      <c r="D441" s="234" t="s">
        <v>171</v>
      </c>
      <c r="E441" s="245" t="s">
        <v>44</v>
      </c>
      <c r="F441" s="246" t="s">
        <v>91</v>
      </c>
      <c r="G441" s="244"/>
      <c r="H441" s="247">
        <v>2</v>
      </c>
      <c r="I441" s="248"/>
      <c r="J441" s="244"/>
      <c r="K441" s="244"/>
      <c r="L441" s="249"/>
      <c r="M441" s="250"/>
      <c r="N441" s="251"/>
      <c r="O441" s="251"/>
      <c r="P441" s="251"/>
      <c r="Q441" s="251"/>
      <c r="R441" s="251"/>
      <c r="S441" s="251"/>
      <c r="T441" s="25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3" t="s">
        <v>171</v>
      </c>
      <c r="AU441" s="253" t="s">
        <v>91</v>
      </c>
      <c r="AV441" s="14" t="s">
        <v>91</v>
      </c>
      <c r="AW441" s="14" t="s">
        <v>42</v>
      </c>
      <c r="AX441" s="14" t="s">
        <v>89</v>
      </c>
      <c r="AY441" s="253" t="s">
        <v>159</v>
      </c>
    </row>
    <row r="442" s="2" customFormat="1" ht="24.15" customHeight="1">
      <c r="A442" s="40"/>
      <c r="B442" s="41"/>
      <c r="C442" s="214" t="s">
        <v>563</v>
      </c>
      <c r="D442" s="214" t="s">
        <v>162</v>
      </c>
      <c r="E442" s="215" t="s">
        <v>564</v>
      </c>
      <c r="F442" s="216" t="s">
        <v>565</v>
      </c>
      <c r="G442" s="217" t="s">
        <v>165</v>
      </c>
      <c r="H442" s="218">
        <v>9</v>
      </c>
      <c r="I442" s="219"/>
      <c r="J442" s="220">
        <f>ROUND(I442*H442,2)</f>
        <v>0</v>
      </c>
      <c r="K442" s="216" t="s">
        <v>166</v>
      </c>
      <c r="L442" s="46"/>
      <c r="M442" s="221" t="s">
        <v>44</v>
      </c>
      <c r="N442" s="222" t="s">
        <v>53</v>
      </c>
      <c r="O442" s="86"/>
      <c r="P442" s="223">
        <f>O442*H442</f>
        <v>0</v>
      </c>
      <c r="Q442" s="223">
        <v>0</v>
      </c>
      <c r="R442" s="223">
        <f>Q442*H442</f>
        <v>0</v>
      </c>
      <c r="S442" s="223">
        <v>0.069000000000000006</v>
      </c>
      <c r="T442" s="224">
        <f>S442*H442</f>
        <v>0.621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25" t="s">
        <v>167</v>
      </c>
      <c r="AT442" s="225" t="s">
        <v>162</v>
      </c>
      <c r="AU442" s="225" t="s">
        <v>91</v>
      </c>
      <c r="AY442" s="18" t="s">
        <v>159</v>
      </c>
      <c r="BE442" s="226">
        <f>IF(N442="základní",J442,0)</f>
        <v>0</v>
      </c>
      <c r="BF442" s="226">
        <f>IF(N442="snížená",J442,0)</f>
        <v>0</v>
      </c>
      <c r="BG442" s="226">
        <f>IF(N442="zákl. přenesená",J442,0)</f>
        <v>0</v>
      </c>
      <c r="BH442" s="226">
        <f>IF(N442="sníž. přenesená",J442,0)</f>
        <v>0</v>
      </c>
      <c r="BI442" s="226">
        <f>IF(N442="nulová",J442,0)</f>
        <v>0</v>
      </c>
      <c r="BJ442" s="18" t="s">
        <v>89</v>
      </c>
      <c r="BK442" s="226">
        <f>ROUND(I442*H442,2)</f>
        <v>0</v>
      </c>
      <c r="BL442" s="18" t="s">
        <v>167</v>
      </c>
      <c r="BM442" s="225" t="s">
        <v>566</v>
      </c>
    </row>
    <row r="443" s="2" customFormat="1">
      <c r="A443" s="40"/>
      <c r="B443" s="41"/>
      <c r="C443" s="42"/>
      <c r="D443" s="227" t="s">
        <v>169</v>
      </c>
      <c r="E443" s="42"/>
      <c r="F443" s="228" t="s">
        <v>567</v>
      </c>
      <c r="G443" s="42"/>
      <c r="H443" s="42"/>
      <c r="I443" s="229"/>
      <c r="J443" s="42"/>
      <c r="K443" s="42"/>
      <c r="L443" s="46"/>
      <c r="M443" s="230"/>
      <c r="N443" s="231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8" t="s">
        <v>169</v>
      </c>
      <c r="AU443" s="18" t="s">
        <v>91</v>
      </c>
    </row>
    <row r="444" s="13" customFormat="1">
      <c r="A444" s="13"/>
      <c r="B444" s="232"/>
      <c r="C444" s="233"/>
      <c r="D444" s="234" t="s">
        <v>171</v>
      </c>
      <c r="E444" s="235" t="s">
        <v>44</v>
      </c>
      <c r="F444" s="236" t="s">
        <v>172</v>
      </c>
      <c r="G444" s="233"/>
      <c r="H444" s="235" t="s">
        <v>44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2" t="s">
        <v>171</v>
      </c>
      <c r="AU444" s="242" t="s">
        <v>91</v>
      </c>
      <c r="AV444" s="13" t="s">
        <v>89</v>
      </c>
      <c r="AW444" s="13" t="s">
        <v>42</v>
      </c>
      <c r="AX444" s="13" t="s">
        <v>82</v>
      </c>
      <c r="AY444" s="242" t="s">
        <v>159</v>
      </c>
    </row>
    <row r="445" s="14" customFormat="1">
      <c r="A445" s="14"/>
      <c r="B445" s="243"/>
      <c r="C445" s="244"/>
      <c r="D445" s="234" t="s">
        <v>171</v>
      </c>
      <c r="E445" s="245" t="s">
        <v>44</v>
      </c>
      <c r="F445" s="246" t="s">
        <v>204</v>
      </c>
      <c r="G445" s="244"/>
      <c r="H445" s="247">
        <v>9</v>
      </c>
      <c r="I445" s="248"/>
      <c r="J445" s="244"/>
      <c r="K445" s="244"/>
      <c r="L445" s="249"/>
      <c r="M445" s="250"/>
      <c r="N445" s="251"/>
      <c r="O445" s="251"/>
      <c r="P445" s="251"/>
      <c r="Q445" s="251"/>
      <c r="R445" s="251"/>
      <c r="S445" s="251"/>
      <c r="T445" s="25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3" t="s">
        <v>171</v>
      </c>
      <c r="AU445" s="253" t="s">
        <v>91</v>
      </c>
      <c r="AV445" s="14" t="s">
        <v>91</v>
      </c>
      <c r="AW445" s="14" t="s">
        <v>42</v>
      </c>
      <c r="AX445" s="14" t="s">
        <v>89</v>
      </c>
      <c r="AY445" s="253" t="s">
        <v>159</v>
      </c>
    </row>
    <row r="446" s="2" customFormat="1" ht="24.15" customHeight="1">
      <c r="A446" s="40"/>
      <c r="B446" s="41"/>
      <c r="C446" s="214" t="s">
        <v>568</v>
      </c>
      <c r="D446" s="214" t="s">
        <v>162</v>
      </c>
      <c r="E446" s="215" t="s">
        <v>569</v>
      </c>
      <c r="F446" s="216" t="s">
        <v>570</v>
      </c>
      <c r="G446" s="217" t="s">
        <v>238</v>
      </c>
      <c r="H446" s="218">
        <v>13</v>
      </c>
      <c r="I446" s="219"/>
      <c r="J446" s="220">
        <f>ROUND(I446*H446,2)</f>
        <v>0</v>
      </c>
      <c r="K446" s="216" t="s">
        <v>166</v>
      </c>
      <c r="L446" s="46"/>
      <c r="M446" s="221" t="s">
        <v>44</v>
      </c>
      <c r="N446" s="222" t="s">
        <v>53</v>
      </c>
      <c r="O446" s="86"/>
      <c r="P446" s="223">
        <f>O446*H446</f>
        <v>0</v>
      </c>
      <c r="Q446" s="223">
        <v>0</v>
      </c>
      <c r="R446" s="223">
        <f>Q446*H446</f>
        <v>0</v>
      </c>
      <c r="S446" s="223">
        <v>0.040000000000000001</v>
      </c>
      <c r="T446" s="224">
        <f>S446*H446</f>
        <v>0.52000000000000002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25" t="s">
        <v>167</v>
      </c>
      <c r="AT446" s="225" t="s">
        <v>162</v>
      </c>
      <c r="AU446" s="225" t="s">
        <v>91</v>
      </c>
      <c r="AY446" s="18" t="s">
        <v>159</v>
      </c>
      <c r="BE446" s="226">
        <f>IF(N446="základní",J446,0)</f>
        <v>0</v>
      </c>
      <c r="BF446" s="226">
        <f>IF(N446="snížená",J446,0)</f>
        <v>0</v>
      </c>
      <c r="BG446" s="226">
        <f>IF(N446="zákl. přenesená",J446,0)</f>
        <v>0</v>
      </c>
      <c r="BH446" s="226">
        <f>IF(N446="sníž. přenesená",J446,0)</f>
        <v>0</v>
      </c>
      <c r="BI446" s="226">
        <f>IF(N446="nulová",J446,0)</f>
        <v>0</v>
      </c>
      <c r="BJ446" s="18" t="s">
        <v>89</v>
      </c>
      <c r="BK446" s="226">
        <f>ROUND(I446*H446,2)</f>
        <v>0</v>
      </c>
      <c r="BL446" s="18" t="s">
        <v>167</v>
      </c>
      <c r="BM446" s="225" t="s">
        <v>571</v>
      </c>
    </row>
    <row r="447" s="2" customFormat="1">
      <c r="A447" s="40"/>
      <c r="B447" s="41"/>
      <c r="C447" s="42"/>
      <c r="D447" s="227" t="s">
        <v>169</v>
      </c>
      <c r="E447" s="42"/>
      <c r="F447" s="228" t="s">
        <v>572</v>
      </c>
      <c r="G447" s="42"/>
      <c r="H447" s="42"/>
      <c r="I447" s="229"/>
      <c r="J447" s="42"/>
      <c r="K447" s="42"/>
      <c r="L447" s="46"/>
      <c r="M447" s="230"/>
      <c r="N447" s="231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8" t="s">
        <v>169</v>
      </c>
      <c r="AU447" s="18" t="s">
        <v>91</v>
      </c>
    </row>
    <row r="448" s="13" customFormat="1">
      <c r="A448" s="13"/>
      <c r="B448" s="232"/>
      <c r="C448" s="233"/>
      <c r="D448" s="234" t="s">
        <v>171</v>
      </c>
      <c r="E448" s="235" t="s">
        <v>44</v>
      </c>
      <c r="F448" s="236" t="s">
        <v>172</v>
      </c>
      <c r="G448" s="233"/>
      <c r="H448" s="235" t="s">
        <v>44</v>
      </c>
      <c r="I448" s="237"/>
      <c r="J448" s="233"/>
      <c r="K448" s="233"/>
      <c r="L448" s="238"/>
      <c r="M448" s="239"/>
      <c r="N448" s="240"/>
      <c r="O448" s="240"/>
      <c r="P448" s="240"/>
      <c r="Q448" s="240"/>
      <c r="R448" s="240"/>
      <c r="S448" s="240"/>
      <c r="T448" s="24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2" t="s">
        <v>171</v>
      </c>
      <c r="AU448" s="242" t="s">
        <v>91</v>
      </c>
      <c r="AV448" s="13" t="s">
        <v>89</v>
      </c>
      <c r="AW448" s="13" t="s">
        <v>42</v>
      </c>
      <c r="AX448" s="13" t="s">
        <v>82</v>
      </c>
      <c r="AY448" s="242" t="s">
        <v>159</v>
      </c>
    </row>
    <row r="449" s="14" customFormat="1">
      <c r="A449" s="14"/>
      <c r="B449" s="243"/>
      <c r="C449" s="244"/>
      <c r="D449" s="234" t="s">
        <v>171</v>
      </c>
      <c r="E449" s="245" t="s">
        <v>44</v>
      </c>
      <c r="F449" s="246" t="s">
        <v>573</v>
      </c>
      <c r="G449" s="244"/>
      <c r="H449" s="247">
        <v>2</v>
      </c>
      <c r="I449" s="248"/>
      <c r="J449" s="244"/>
      <c r="K449" s="244"/>
      <c r="L449" s="249"/>
      <c r="M449" s="250"/>
      <c r="N449" s="251"/>
      <c r="O449" s="251"/>
      <c r="P449" s="251"/>
      <c r="Q449" s="251"/>
      <c r="R449" s="251"/>
      <c r="S449" s="251"/>
      <c r="T449" s="25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3" t="s">
        <v>171</v>
      </c>
      <c r="AU449" s="253" t="s">
        <v>91</v>
      </c>
      <c r="AV449" s="14" t="s">
        <v>91</v>
      </c>
      <c r="AW449" s="14" t="s">
        <v>42</v>
      </c>
      <c r="AX449" s="14" t="s">
        <v>82</v>
      </c>
      <c r="AY449" s="253" t="s">
        <v>159</v>
      </c>
    </row>
    <row r="450" s="14" customFormat="1">
      <c r="A450" s="14"/>
      <c r="B450" s="243"/>
      <c r="C450" s="244"/>
      <c r="D450" s="234" t="s">
        <v>171</v>
      </c>
      <c r="E450" s="245" t="s">
        <v>44</v>
      </c>
      <c r="F450" s="246" t="s">
        <v>574</v>
      </c>
      <c r="G450" s="244"/>
      <c r="H450" s="247">
        <v>6.25</v>
      </c>
      <c r="I450" s="248"/>
      <c r="J450" s="244"/>
      <c r="K450" s="244"/>
      <c r="L450" s="249"/>
      <c r="M450" s="250"/>
      <c r="N450" s="251"/>
      <c r="O450" s="251"/>
      <c r="P450" s="251"/>
      <c r="Q450" s="251"/>
      <c r="R450" s="251"/>
      <c r="S450" s="251"/>
      <c r="T450" s="25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3" t="s">
        <v>171</v>
      </c>
      <c r="AU450" s="253" t="s">
        <v>91</v>
      </c>
      <c r="AV450" s="14" t="s">
        <v>91</v>
      </c>
      <c r="AW450" s="14" t="s">
        <v>42</v>
      </c>
      <c r="AX450" s="14" t="s">
        <v>82</v>
      </c>
      <c r="AY450" s="253" t="s">
        <v>159</v>
      </c>
    </row>
    <row r="451" s="14" customFormat="1">
      <c r="A451" s="14"/>
      <c r="B451" s="243"/>
      <c r="C451" s="244"/>
      <c r="D451" s="234" t="s">
        <v>171</v>
      </c>
      <c r="E451" s="245" t="s">
        <v>44</v>
      </c>
      <c r="F451" s="246" t="s">
        <v>575</v>
      </c>
      <c r="G451" s="244"/>
      <c r="H451" s="247">
        <v>3</v>
      </c>
      <c r="I451" s="248"/>
      <c r="J451" s="244"/>
      <c r="K451" s="244"/>
      <c r="L451" s="249"/>
      <c r="M451" s="250"/>
      <c r="N451" s="251"/>
      <c r="O451" s="251"/>
      <c r="P451" s="251"/>
      <c r="Q451" s="251"/>
      <c r="R451" s="251"/>
      <c r="S451" s="251"/>
      <c r="T451" s="252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3" t="s">
        <v>171</v>
      </c>
      <c r="AU451" s="253" t="s">
        <v>91</v>
      </c>
      <c r="AV451" s="14" t="s">
        <v>91</v>
      </c>
      <c r="AW451" s="14" t="s">
        <v>42</v>
      </c>
      <c r="AX451" s="14" t="s">
        <v>82</v>
      </c>
      <c r="AY451" s="253" t="s">
        <v>159</v>
      </c>
    </row>
    <row r="452" s="14" customFormat="1">
      <c r="A452" s="14"/>
      <c r="B452" s="243"/>
      <c r="C452" s="244"/>
      <c r="D452" s="234" t="s">
        <v>171</v>
      </c>
      <c r="E452" s="245" t="s">
        <v>44</v>
      </c>
      <c r="F452" s="246" t="s">
        <v>576</v>
      </c>
      <c r="G452" s="244"/>
      <c r="H452" s="247">
        <v>1.75</v>
      </c>
      <c r="I452" s="248"/>
      <c r="J452" s="244"/>
      <c r="K452" s="244"/>
      <c r="L452" s="249"/>
      <c r="M452" s="250"/>
      <c r="N452" s="251"/>
      <c r="O452" s="251"/>
      <c r="P452" s="251"/>
      <c r="Q452" s="251"/>
      <c r="R452" s="251"/>
      <c r="S452" s="251"/>
      <c r="T452" s="25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3" t="s">
        <v>171</v>
      </c>
      <c r="AU452" s="253" t="s">
        <v>91</v>
      </c>
      <c r="AV452" s="14" t="s">
        <v>91</v>
      </c>
      <c r="AW452" s="14" t="s">
        <v>42</v>
      </c>
      <c r="AX452" s="14" t="s">
        <v>82</v>
      </c>
      <c r="AY452" s="253" t="s">
        <v>159</v>
      </c>
    </row>
    <row r="453" s="15" customFormat="1">
      <c r="A453" s="15"/>
      <c r="B453" s="264"/>
      <c r="C453" s="265"/>
      <c r="D453" s="234" t="s">
        <v>171</v>
      </c>
      <c r="E453" s="266" t="s">
        <v>44</v>
      </c>
      <c r="F453" s="267" t="s">
        <v>234</v>
      </c>
      <c r="G453" s="265"/>
      <c r="H453" s="268">
        <v>13</v>
      </c>
      <c r="I453" s="269"/>
      <c r="J453" s="265"/>
      <c r="K453" s="265"/>
      <c r="L453" s="270"/>
      <c r="M453" s="271"/>
      <c r="N453" s="272"/>
      <c r="O453" s="272"/>
      <c r="P453" s="272"/>
      <c r="Q453" s="272"/>
      <c r="R453" s="272"/>
      <c r="S453" s="272"/>
      <c r="T453" s="273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74" t="s">
        <v>171</v>
      </c>
      <c r="AU453" s="274" t="s">
        <v>91</v>
      </c>
      <c r="AV453" s="15" t="s">
        <v>167</v>
      </c>
      <c r="AW453" s="15" t="s">
        <v>42</v>
      </c>
      <c r="AX453" s="15" t="s">
        <v>89</v>
      </c>
      <c r="AY453" s="274" t="s">
        <v>159</v>
      </c>
    </row>
    <row r="454" s="12" customFormat="1" ht="22.8" customHeight="1">
      <c r="A454" s="12"/>
      <c r="B454" s="198"/>
      <c r="C454" s="199"/>
      <c r="D454" s="200" t="s">
        <v>81</v>
      </c>
      <c r="E454" s="212" t="s">
        <v>577</v>
      </c>
      <c r="F454" s="212" t="s">
        <v>578</v>
      </c>
      <c r="G454" s="199"/>
      <c r="H454" s="199"/>
      <c r="I454" s="202"/>
      <c r="J454" s="213">
        <f>BK454</f>
        <v>0</v>
      </c>
      <c r="K454" s="199"/>
      <c r="L454" s="204"/>
      <c r="M454" s="205"/>
      <c r="N454" s="206"/>
      <c r="O454" s="206"/>
      <c r="P454" s="207">
        <f>SUM(P455:P463)</f>
        <v>0</v>
      </c>
      <c r="Q454" s="206"/>
      <c r="R454" s="207">
        <f>SUM(R455:R463)</f>
        <v>0</v>
      </c>
      <c r="S454" s="206"/>
      <c r="T454" s="208">
        <f>SUM(T455:T463)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09" t="s">
        <v>89</v>
      </c>
      <c r="AT454" s="210" t="s">
        <v>81</v>
      </c>
      <c r="AU454" s="210" t="s">
        <v>89</v>
      </c>
      <c r="AY454" s="209" t="s">
        <v>159</v>
      </c>
      <c r="BK454" s="211">
        <f>SUM(BK455:BK463)</f>
        <v>0</v>
      </c>
    </row>
    <row r="455" s="2" customFormat="1" ht="24.15" customHeight="1">
      <c r="A455" s="40"/>
      <c r="B455" s="41"/>
      <c r="C455" s="214" t="s">
        <v>579</v>
      </c>
      <c r="D455" s="214" t="s">
        <v>162</v>
      </c>
      <c r="E455" s="215" t="s">
        <v>580</v>
      </c>
      <c r="F455" s="216" t="s">
        <v>581</v>
      </c>
      <c r="G455" s="217" t="s">
        <v>379</v>
      </c>
      <c r="H455" s="218">
        <v>103.256</v>
      </c>
      <c r="I455" s="219"/>
      <c r="J455" s="220">
        <f>ROUND(I455*H455,2)</f>
        <v>0</v>
      </c>
      <c r="K455" s="216" t="s">
        <v>166</v>
      </c>
      <c r="L455" s="46"/>
      <c r="M455" s="221" t="s">
        <v>44</v>
      </c>
      <c r="N455" s="222" t="s">
        <v>53</v>
      </c>
      <c r="O455" s="86"/>
      <c r="P455" s="223">
        <f>O455*H455</f>
        <v>0</v>
      </c>
      <c r="Q455" s="223">
        <v>0</v>
      </c>
      <c r="R455" s="223">
        <f>Q455*H455</f>
        <v>0</v>
      </c>
      <c r="S455" s="223">
        <v>0</v>
      </c>
      <c r="T455" s="224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25" t="s">
        <v>167</v>
      </c>
      <c r="AT455" s="225" t="s">
        <v>162</v>
      </c>
      <c r="AU455" s="225" t="s">
        <v>91</v>
      </c>
      <c r="AY455" s="18" t="s">
        <v>159</v>
      </c>
      <c r="BE455" s="226">
        <f>IF(N455="základní",J455,0)</f>
        <v>0</v>
      </c>
      <c r="BF455" s="226">
        <f>IF(N455="snížená",J455,0)</f>
        <v>0</v>
      </c>
      <c r="BG455" s="226">
        <f>IF(N455="zákl. přenesená",J455,0)</f>
        <v>0</v>
      </c>
      <c r="BH455" s="226">
        <f>IF(N455="sníž. přenesená",J455,0)</f>
        <v>0</v>
      </c>
      <c r="BI455" s="226">
        <f>IF(N455="nulová",J455,0)</f>
        <v>0</v>
      </c>
      <c r="BJ455" s="18" t="s">
        <v>89</v>
      </c>
      <c r="BK455" s="226">
        <f>ROUND(I455*H455,2)</f>
        <v>0</v>
      </c>
      <c r="BL455" s="18" t="s">
        <v>167</v>
      </c>
      <c r="BM455" s="225" t="s">
        <v>582</v>
      </c>
    </row>
    <row r="456" s="2" customFormat="1">
      <c r="A456" s="40"/>
      <c r="B456" s="41"/>
      <c r="C456" s="42"/>
      <c r="D456" s="227" t="s">
        <v>169</v>
      </c>
      <c r="E456" s="42"/>
      <c r="F456" s="228" t="s">
        <v>583</v>
      </c>
      <c r="G456" s="42"/>
      <c r="H456" s="42"/>
      <c r="I456" s="229"/>
      <c r="J456" s="42"/>
      <c r="K456" s="42"/>
      <c r="L456" s="46"/>
      <c r="M456" s="230"/>
      <c r="N456" s="231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8" t="s">
        <v>169</v>
      </c>
      <c r="AU456" s="18" t="s">
        <v>91</v>
      </c>
    </row>
    <row r="457" s="2" customFormat="1" ht="21.75" customHeight="1">
      <c r="A457" s="40"/>
      <c r="B457" s="41"/>
      <c r="C457" s="214" t="s">
        <v>584</v>
      </c>
      <c r="D457" s="214" t="s">
        <v>162</v>
      </c>
      <c r="E457" s="215" t="s">
        <v>585</v>
      </c>
      <c r="F457" s="216" t="s">
        <v>586</v>
      </c>
      <c r="G457" s="217" t="s">
        <v>379</v>
      </c>
      <c r="H457" s="218">
        <v>103.256</v>
      </c>
      <c r="I457" s="219"/>
      <c r="J457" s="220">
        <f>ROUND(I457*H457,2)</f>
        <v>0</v>
      </c>
      <c r="K457" s="216" t="s">
        <v>166</v>
      </c>
      <c r="L457" s="46"/>
      <c r="M457" s="221" t="s">
        <v>44</v>
      </c>
      <c r="N457" s="222" t="s">
        <v>53</v>
      </c>
      <c r="O457" s="86"/>
      <c r="P457" s="223">
        <f>O457*H457</f>
        <v>0</v>
      </c>
      <c r="Q457" s="223">
        <v>0</v>
      </c>
      <c r="R457" s="223">
        <f>Q457*H457</f>
        <v>0</v>
      </c>
      <c r="S457" s="223">
        <v>0</v>
      </c>
      <c r="T457" s="224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25" t="s">
        <v>167</v>
      </c>
      <c r="AT457" s="225" t="s">
        <v>162</v>
      </c>
      <c r="AU457" s="225" t="s">
        <v>91</v>
      </c>
      <c r="AY457" s="18" t="s">
        <v>159</v>
      </c>
      <c r="BE457" s="226">
        <f>IF(N457="základní",J457,0)</f>
        <v>0</v>
      </c>
      <c r="BF457" s="226">
        <f>IF(N457="snížená",J457,0)</f>
        <v>0</v>
      </c>
      <c r="BG457" s="226">
        <f>IF(N457="zákl. přenesená",J457,0)</f>
        <v>0</v>
      </c>
      <c r="BH457" s="226">
        <f>IF(N457="sníž. přenesená",J457,0)</f>
        <v>0</v>
      </c>
      <c r="BI457" s="226">
        <f>IF(N457="nulová",J457,0)</f>
        <v>0</v>
      </c>
      <c r="BJ457" s="18" t="s">
        <v>89</v>
      </c>
      <c r="BK457" s="226">
        <f>ROUND(I457*H457,2)</f>
        <v>0</v>
      </c>
      <c r="BL457" s="18" t="s">
        <v>167</v>
      </c>
      <c r="BM457" s="225" t="s">
        <v>587</v>
      </c>
    </row>
    <row r="458" s="2" customFormat="1">
      <c r="A458" s="40"/>
      <c r="B458" s="41"/>
      <c r="C458" s="42"/>
      <c r="D458" s="227" t="s">
        <v>169</v>
      </c>
      <c r="E458" s="42"/>
      <c r="F458" s="228" t="s">
        <v>588</v>
      </c>
      <c r="G458" s="42"/>
      <c r="H458" s="42"/>
      <c r="I458" s="229"/>
      <c r="J458" s="42"/>
      <c r="K458" s="42"/>
      <c r="L458" s="46"/>
      <c r="M458" s="230"/>
      <c r="N458" s="231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8" t="s">
        <v>169</v>
      </c>
      <c r="AU458" s="18" t="s">
        <v>91</v>
      </c>
    </row>
    <row r="459" s="2" customFormat="1" ht="24.15" customHeight="1">
      <c r="A459" s="40"/>
      <c r="B459" s="41"/>
      <c r="C459" s="214" t="s">
        <v>589</v>
      </c>
      <c r="D459" s="214" t="s">
        <v>162</v>
      </c>
      <c r="E459" s="215" t="s">
        <v>590</v>
      </c>
      <c r="F459" s="216" t="s">
        <v>591</v>
      </c>
      <c r="G459" s="217" t="s">
        <v>379</v>
      </c>
      <c r="H459" s="218">
        <v>929.30399999999997</v>
      </c>
      <c r="I459" s="219"/>
      <c r="J459" s="220">
        <f>ROUND(I459*H459,2)</f>
        <v>0</v>
      </c>
      <c r="K459" s="216" t="s">
        <v>166</v>
      </c>
      <c r="L459" s="46"/>
      <c r="M459" s="221" t="s">
        <v>44</v>
      </c>
      <c r="N459" s="222" t="s">
        <v>53</v>
      </c>
      <c r="O459" s="86"/>
      <c r="P459" s="223">
        <f>O459*H459</f>
        <v>0</v>
      </c>
      <c r="Q459" s="223">
        <v>0</v>
      </c>
      <c r="R459" s="223">
        <f>Q459*H459</f>
        <v>0</v>
      </c>
      <c r="S459" s="223">
        <v>0</v>
      </c>
      <c r="T459" s="224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25" t="s">
        <v>167</v>
      </c>
      <c r="AT459" s="225" t="s">
        <v>162</v>
      </c>
      <c r="AU459" s="225" t="s">
        <v>91</v>
      </c>
      <c r="AY459" s="18" t="s">
        <v>159</v>
      </c>
      <c r="BE459" s="226">
        <f>IF(N459="základní",J459,0)</f>
        <v>0</v>
      </c>
      <c r="BF459" s="226">
        <f>IF(N459="snížená",J459,0)</f>
        <v>0</v>
      </c>
      <c r="BG459" s="226">
        <f>IF(N459="zákl. přenesená",J459,0)</f>
        <v>0</v>
      </c>
      <c r="BH459" s="226">
        <f>IF(N459="sníž. přenesená",J459,0)</f>
        <v>0</v>
      </c>
      <c r="BI459" s="226">
        <f>IF(N459="nulová",J459,0)</f>
        <v>0</v>
      </c>
      <c r="BJ459" s="18" t="s">
        <v>89</v>
      </c>
      <c r="BK459" s="226">
        <f>ROUND(I459*H459,2)</f>
        <v>0</v>
      </c>
      <c r="BL459" s="18" t="s">
        <v>167</v>
      </c>
      <c r="BM459" s="225" t="s">
        <v>592</v>
      </c>
    </row>
    <row r="460" s="2" customFormat="1">
      <c r="A460" s="40"/>
      <c r="B460" s="41"/>
      <c r="C460" s="42"/>
      <c r="D460" s="227" t="s">
        <v>169</v>
      </c>
      <c r="E460" s="42"/>
      <c r="F460" s="228" t="s">
        <v>593</v>
      </c>
      <c r="G460" s="42"/>
      <c r="H460" s="42"/>
      <c r="I460" s="229"/>
      <c r="J460" s="42"/>
      <c r="K460" s="42"/>
      <c r="L460" s="46"/>
      <c r="M460" s="230"/>
      <c r="N460" s="231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8" t="s">
        <v>169</v>
      </c>
      <c r="AU460" s="18" t="s">
        <v>91</v>
      </c>
    </row>
    <row r="461" s="14" customFormat="1">
      <c r="A461" s="14"/>
      <c r="B461" s="243"/>
      <c r="C461" s="244"/>
      <c r="D461" s="234" t="s">
        <v>171</v>
      </c>
      <c r="E461" s="244"/>
      <c r="F461" s="246" t="s">
        <v>594</v>
      </c>
      <c r="G461" s="244"/>
      <c r="H461" s="247">
        <v>929.30399999999997</v>
      </c>
      <c r="I461" s="248"/>
      <c r="J461" s="244"/>
      <c r="K461" s="244"/>
      <c r="L461" s="249"/>
      <c r="M461" s="250"/>
      <c r="N461" s="251"/>
      <c r="O461" s="251"/>
      <c r="P461" s="251"/>
      <c r="Q461" s="251"/>
      <c r="R461" s="251"/>
      <c r="S461" s="251"/>
      <c r="T461" s="252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3" t="s">
        <v>171</v>
      </c>
      <c r="AU461" s="253" t="s">
        <v>91</v>
      </c>
      <c r="AV461" s="14" t="s">
        <v>91</v>
      </c>
      <c r="AW461" s="14" t="s">
        <v>4</v>
      </c>
      <c r="AX461" s="14" t="s">
        <v>89</v>
      </c>
      <c r="AY461" s="253" t="s">
        <v>159</v>
      </c>
    </row>
    <row r="462" s="2" customFormat="1" ht="24.15" customHeight="1">
      <c r="A462" s="40"/>
      <c r="B462" s="41"/>
      <c r="C462" s="214" t="s">
        <v>595</v>
      </c>
      <c r="D462" s="214" t="s">
        <v>162</v>
      </c>
      <c r="E462" s="215" t="s">
        <v>596</v>
      </c>
      <c r="F462" s="216" t="s">
        <v>597</v>
      </c>
      <c r="G462" s="217" t="s">
        <v>379</v>
      </c>
      <c r="H462" s="218">
        <v>103.256</v>
      </c>
      <c r="I462" s="219"/>
      <c r="J462" s="220">
        <f>ROUND(I462*H462,2)</f>
        <v>0</v>
      </c>
      <c r="K462" s="216" t="s">
        <v>166</v>
      </c>
      <c r="L462" s="46"/>
      <c r="M462" s="221" t="s">
        <v>44</v>
      </c>
      <c r="N462" s="222" t="s">
        <v>53</v>
      </c>
      <c r="O462" s="86"/>
      <c r="P462" s="223">
        <f>O462*H462</f>
        <v>0</v>
      </c>
      <c r="Q462" s="223">
        <v>0</v>
      </c>
      <c r="R462" s="223">
        <f>Q462*H462</f>
        <v>0</v>
      </c>
      <c r="S462" s="223">
        <v>0</v>
      </c>
      <c r="T462" s="224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25" t="s">
        <v>167</v>
      </c>
      <c r="AT462" s="225" t="s">
        <v>162</v>
      </c>
      <c r="AU462" s="225" t="s">
        <v>91</v>
      </c>
      <c r="AY462" s="18" t="s">
        <v>159</v>
      </c>
      <c r="BE462" s="226">
        <f>IF(N462="základní",J462,0)</f>
        <v>0</v>
      </c>
      <c r="BF462" s="226">
        <f>IF(N462="snížená",J462,0)</f>
        <v>0</v>
      </c>
      <c r="BG462" s="226">
        <f>IF(N462="zákl. přenesená",J462,0)</f>
        <v>0</v>
      </c>
      <c r="BH462" s="226">
        <f>IF(N462="sníž. přenesená",J462,0)</f>
        <v>0</v>
      </c>
      <c r="BI462" s="226">
        <f>IF(N462="nulová",J462,0)</f>
        <v>0</v>
      </c>
      <c r="BJ462" s="18" t="s">
        <v>89</v>
      </c>
      <c r="BK462" s="226">
        <f>ROUND(I462*H462,2)</f>
        <v>0</v>
      </c>
      <c r="BL462" s="18" t="s">
        <v>167</v>
      </c>
      <c r="BM462" s="225" t="s">
        <v>598</v>
      </c>
    </row>
    <row r="463" s="2" customFormat="1">
      <c r="A463" s="40"/>
      <c r="B463" s="41"/>
      <c r="C463" s="42"/>
      <c r="D463" s="227" t="s">
        <v>169</v>
      </c>
      <c r="E463" s="42"/>
      <c r="F463" s="228" t="s">
        <v>599</v>
      </c>
      <c r="G463" s="42"/>
      <c r="H463" s="42"/>
      <c r="I463" s="229"/>
      <c r="J463" s="42"/>
      <c r="K463" s="42"/>
      <c r="L463" s="46"/>
      <c r="M463" s="230"/>
      <c r="N463" s="231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8" t="s">
        <v>169</v>
      </c>
      <c r="AU463" s="18" t="s">
        <v>91</v>
      </c>
    </row>
    <row r="464" s="12" customFormat="1" ht="22.8" customHeight="1">
      <c r="A464" s="12"/>
      <c r="B464" s="198"/>
      <c r="C464" s="199"/>
      <c r="D464" s="200" t="s">
        <v>81</v>
      </c>
      <c r="E464" s="212" t="s">
        <v>600</v>
      </c>
      <c r="F464" s="212" t="s">
        <v>601</v>
      </c>
      <c r="G464" s="199"/>
      <c r="H464" s="199"/>
      <c r="I464" s="202"/>
      <c r="J464" s="213">
        <f>BK464</f>
        <v>0</v>
      </c>
      <c r="K464" s="199"/>
      <c r="L464" s="204"/>
      <c r="M464" s="205"/>
      <c r="N464" s="206"/>
      <c r="O464" s="206"/>
      <c r="P464" s="207">
        <f>SUM(P465:P466)</f>
        <v>0</v>
      </c>
      <c r="Q464" s="206"/>
      <c r="R464" s="207">
        <f>SUM(R465:R466)</f>
        <v>0</v>
      </c>
      <c r="S464" s="206"/>
      <c r="T464" s="208">
        <f>SUM(T465:T466)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09" t="s">
        <v>89</v>
      </c>
      <c r="AT464" s="210" t="s">
        <v>81</v>
      </c>
      <c r="AU464" s="210" t="s">
        <v>89</v>
      </c>
      <c r="AY464" s="209" t="s">
        <v>159</v>
      </c>
      <c r="BK464" s="211">
        <f>SUM(BK465:BK466)</f>
        <v>0</v>
      </c>
    </row>
    <row r="465" s="2" customFormat="1" ht="33" customHeight="1">
      <c r="A465" s="40"/>
      <c r="B465" s="41"/>
      <c r="C465" s="214" t="s">
        <v>602</v>
      </c>
      <c r="D465" s="214" t="s">
        <v>162</v>
      </c>
      <c r="E465" s="215" t="s">
        <v>603</v>
      </c>
      <c r="F465" s="216" t="s">
        <v>604</v>
      </c>
      <c r="G465" s="217" t="s">
        <v>379</v>
      </c>
      <c r="H465" s="218">
        <v>90.679000000000002</v>
      </c>
      <c r="I465" s="219"/>
      <c r="J465" s="220">
        <f>ROUND(I465*H465,2)</f>
        <v>0</v>
      </c>
      <c r="K465" s="216" t="s">
        <v>166</v>
      </c>
      <c r="L465" s="46"/>
      <c r="M465" s="221" t="s">
        <v>44</v>
      </c>
      <c r="N465" s="222" t="s">
        <v>53</v>
      </c>
      <c r="O465" s="86"/>
      <c r="P465" s="223">
        <f>O465*H465</f>
        <v>0</v>
      </c>
      <c r="Q465" s="223">
        <v>0</v>
      </c>
      <c r="R465" s="223">
        <f>Q465*H465</f>
        <v>0</v>
      </c>
      <c r="S465" s="223">
        <v>0</v>
      </c>
      <c r="T465" s="224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25" t="s">
        <v>167</v>
      </c>
      <c r="AT465" s="225" t="s">
        <v>162</v>
      </c>
      <c r="AU465" s="225" t="s">
        <v>91</v>
      </c>
      <c r="AY465" s="18" t="s">
        <v>159</v>
      </c>
      <c r="BE465" s="226">
        <f>IF(N465="základní",J465,0)</f>
        <v>0</v>
      </c>
      <c r="BF465" s="226">
        <f>IF(N465="snížená",J465,0)</f>
        <v>0</v>
      </c>
      <c r="BG465" s="226">
        <f>IF(N465="zákl. přenesená",J465,0)</f>
        <v>0</v>
      </c>
      <c r="BH465" s="226">
        <f>IF(N465="sníž. přenesená",J465,0)</f>
        <v>0</v>
      </c>
      <c r="BI465" s="226">
        <f>IF(N465="nulová",J465,0)</f>
        <v>0</v>
      </c>
      <c r="BJ465" s="18" t="s">
        <v>89</v>
      </c>
      <c r="BK465" s="226">
        <f>ROUND(I465*H465,2)</f>
        <v>0</v>
      </c>
      <c r="BL465" s="18" t="s">
        <v>167</v>
      </c>
      <c r="BM465" s="225" t="s">
        <v>605</v>
      </c>
    </row>
    <row r="466" s="2" customFormat="1">
      <c r="A466" s="40"/>
      <c r="B466" s="41"/>
      <c r="C466" s="42"/>
      <c r="D466" s="227" t="s">
        <v>169</v>
      </c>
      <c r="E466" s="42"/>
      <c r="F466" s="228" t="s">
        <v>606</v>
      </c>
      <c r="G466" s="42"/>
      <c r="H466" s="42"/>
      <c r="I466" s="229"/>
      <c r="J466" s="42"/>
      <c r="K466" s="42"/>
      <c r="L466" s="46"/>
      <c r="M466" s="230"/>
      <c r="N466" s="231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8" t="s">
        <v>169</v>
      </c>
      <c r="AU466" s="18" t="s">
        <v>91</v>
      </c>
    </row>
    <row r="467" s="12" customFormat="1" ht="25.92" customHeight="1">
      <c r="A467" s="12"/>
      <c r="B467" s="198"/>
      <c r="C467" s="199"/>
      <c r="D467" s="200" t="s">
        <v>81</v>
      </c>
      <c r="E467" s="201" t="s">
        <v>607</v>
      </c>
      <c r="F467" s="201" t="s">
        <v>608</v>
      </c>
      <c r="G467" s="199"/>
      <c r="H467" s="199"/>
      <c r="I467" s="202"/>
      <c r="J467" s="203">
        <f>BK467</f>
        <v>0</v>
      </c>
      <c r="K467" s="199"/>
      <c r="L467" s="204"/>
      <c r="M467" s="205"/>
      <c r="N467" s="206"/>
      <c r="O467" s="206"/>
      <c r="P467" s="207">
        <f>P468+P484+P500+P560+P569+P577+P671+P684+P866+P908+P939+P1026+P1063+P1096+P1140</f>
        <v>0</v>
      </c>
      <c r="Q467" s="206"/>
      <c r="R467" s="207">
        <f>R468+R484+R500+R560+R569+R577+R671+R684+R866+R908+R939+R1026+R1063+R1096+R1140</f>
        <v>18.6759275</v>
      </c>
      <c r="S467" s="206"/>
      <c r="T467" s="208">
        <f>T468+T484+T500+T560+T569+T577+T671+T684+T866+T908+T939+T1026+T1063+T1096+T1140</f>
        <v>29.922305000000001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09" t="s">
        <v>91</v>
      </c>
      <c r="AT467" s="210" t="s">
        <v>81</v>
      </c>
      <c r="AU467" s="210" t="s">
        <v>82</v>
      </c>
      <c r="AY467" s="209" t="s">
        <v>159</v>
      </c>
      <c r="BK467" s="211">
        <f>BK468+BK484+BK500+BK560+BK569+BK577+BK671+BK684+BK866+BK908+BK939+BK1026+BK1063+BK1096+BK1140</f>
        <v>0</v>
      </c>
    </row>
    <row r="468" s="12" customFormat="1" ht="22.8" customHeight="1">
      <c r="A468" s="12"/>
      <c r="B468" s="198"/>
      <c r="C468" s="199"/>
      <c r="D468" s="200" t="s">
        <v>81</v>
      </c>
      <c r="E468" s="212" t="s">
        <v>609</v>
      </c>
      <c r="F468" s="212" t="s">
        <v>610</v>
      </c>
      <c r="G468" s="199"/>
      <c r="H468" s="199"/>
      <c r="I468" s="202"/>
      <c r="J468" s="213">
        <f>BK468</f>
        <v>0</v>
      </c>
      <c r="K468" s="199"/>
      <c r="L468" s="204"/>
      <c r="M468" s="205"/>
      <c r="N468" s="206"/>
      <c r="O468" s="206"/>
      <c r="P468" s="207">
        <f>SUM(P469:P483)</f>
        <v>0</v>
      </c>
      <c r="Q468" s="206"/>
      <c r="R468" s="207">
        <f>SUM(R469:R483)</f>
        <v>0.42410999999999999</v>
      </c>
      <c r="S468" s="206"/>
      <c r="T468" s="208">
        <f>SUM(T469:T483)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09" t="s">
        <v>91</v>
      </c>
      <c r="AT468" s="210" t="s">
        <v>81</v>
      </c>
      <c r="AU468" s="210" t="s">
        <v>89</v>
      </c>
      <c r="AY468" s="209" t="s">
        <v>159</v>
      </c>
      <c r="BK468" s="211">
        <f>SUM(BK469:BK483)</f>
        <v>0</v>
      </c>
    </row>
    <row r="469" s="2" customFormat="1" ht="16.5" customHeight="1">
      <c r="A469" s="40"/>
      <c r="B469" s="41"/>
      <c r="C469" s="214" t="s">
        <v>611</v>
      </c>
      <c r="D469" s="214" t="s">
        <v>162</v>
      </c>
      <c r="E469" s="215" t="s">
        <v>612</v>
      </c>
      <c r="F469" s="216" t="s">
        <v>613</v>
      </c>
      <c r="G469" s="217" t="s">
        <v>217</v>
      </c>
      <c r="H469" s="218">
        <v>235.55000000000001</v>
      </c>
      <c r="I469" s="219"/>
      <c r="J469" s="220">
        <f>ROUND(I469*H469,2)</f>
        <v>0</v>
      </c>
      <c r="K469" s="216" t="s">
        <v>166</v>
      </c>
      <c r="L469" s="46"/>
      <c r="M469" s="221" t="s">
        <v>44</v>
      </c>
      <c r="N469" s="222" t="s">
        <v>53</v>
      </c>
      <c r="O469" s="86"/>
      <c r="P469" s="223">
        <f>O469*H469</f>
        <v>0</v>
      </c>
      <c r="Q469" s="223">
        <v>0.00029999999999999997</v>
      </c>
      <c r="R469" s="223">
        <f>Q469*H469</f>
        <v>0.070664999999999992</v>
      </c>
      <c r="S469" s="223">
        <v>0</v>
      </c>
      <c r="T469" s="224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25" t="s">
        <v>251</v>
      </c>
      <c r="AT469" s="225" t="s">
        <v>162</v>
      </c>
      <c r="AU469" s="225" t="s">
        <v>91</v>
      </c>
      <c r="AY469" s="18" t="s">
        <v>159</v>
      </c>
      <c r="BE469" s="226">
        <f>IF(N469="základní",J469,0)</f>
        <v>0</v>
      </c>
      <c r="BF469" s="226">
        <f>IF(N469="snížená",J469,0)</f>
        <v>0</v>
      </c>
      <c r="BG469" s="226">
        <f>IF(N469="zákl. přenesená",J469,0)</f>
        <v>0</v>
      </c>
      <c r="BH469" s="226">
        <f>IF(N469="sníž. přenesená",J469,0)</f>
        <v>0</v>
      </c>
      <c r="BI469" s="226">
        <f>IF(N469="nulová",J469,0)</f>
        <v>0</v>
      </c>
      <c r="BJ469" s="18" t="s">
        <v>89</v>
      </c>
      <c r="BK469" s="226">
        <f>ROUND(I469*H469,2)</f>
        <v>0</v>
      </c>
      <c r="BL469" s="18" t="s">
        <v>251</v>
      </c>
      <c r="BM469" s="225" t="s">
        <v>614</v>
      </c>
    </row>
    <row r="470" s="2" customFormat="1">
      <c r="A470" s="40"/>
      <c r="B470" s="41"/>
      <c r="C470" s="42"/>
      <c r="D470" s="227" t="s">
        <v>169</v>
      </c>
      <c r="E470" s="42"/>
      <c r="F470" s="228" t="s">
        <v>615</v>
      </c>
      <c r="G470" s="42"/>
      <c r="H470" s="42"/>
      <c r="I470" s="229"/>
      <c r="J470" s="42"/>
      <c r="K470" s="42"/>
      <c r="L470" s="46"/>
      <c r="M470" s="230"/>
      <c r="N470" s="231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8" t="s">
        <v>169</v>
      </c>
      <c r="AU470" s="18" t="s">
        <v>91</v>
      </c>
    </row>
    <row r="471" s="13" customFormat="1">
      <c r="A471" s="13"/>
      <c r="B471" s="232"/>
      <c r="C471" s="233"/>
      <c r="D471" s="234" t="s">
        <v>171</v>
      </c>
      <c r="E471" s="235" t="s">
        <v>44</v>
      </c>
      <c r="F471" s="236" t="s">
        <v>172</v>
      </c>
      <c r="G471" s="233"/>
      <c r="H471" s="235" t="s">
        <v>44</v>
      </c>
      <c r="I471" s="237"/>
      <c r="J471" s="233"/>
      <c r="K471" s="233"/>
      <c r="L471" s="238"/>
      <c r="M471" s="239"/>
      <c r="N471" s="240"/>
      <c r="O471" s="240"/>
      <c r="P471" s="240"/>
      <c r="Q471" s="240"/>
      <c r="R471" s="240"/>
      <c r="S471" s="240"/>
      <c r="T471" s="24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2" t="s">
        <v>171</v>
      </c>
      <c r="AU471" s="242" t="s">
        <v>91</v>
      </c>
      <c r="AV471" s="13" t="s">
        <v>89</v>
      </c>
      <c r="AW471" s="13" t="s">
        <v>42</v>
      </c>
      <c r="AX471" s="13" t="s">
        <v>82</v>
      </c>
      <c r="AY471" s="242" t="s">
        <v>159</v>
      </c>
    </row>
    <row r="472" s="14" customFormat="1">
      <c r="A472" s="14"/>
      <c r="B472" s="243"/>
      <c r="C472" s="244"/>
      <c r="D472" s="234" t="s">
        <v>171</v>
      </c>
      <c r="E472" s="245" t="s">
        <v>44</v>
      </c>
      <c r="F472" s="246" t="s">
        <v>616</v>
      </c>
      <c r="G472" s="244"/>
      <c r="H472" s="247">
        <v>235.55000000000001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3" t="s">
        <v>171</v>
      </c>
      <c r="AU472" s="253" t="s">
        <v>91</v>
      </c>
      <c r="AV472" s="14" t="s">
        <v>91</v>
      </c>
      <c r="AW472" s="14" t="s">
        <v>42</v>
      </c>
      <c r="AX472" s="14" t="s">
        <v>89</v>
      </c>
      <c r="AY472" s="253" t="s">
        <v>159</v>
      </c>
    </row>
    <row r="473" s="2" customFormat="1" ht="24.15" customHeight="1">
      <c r="A473" s="40"/>
      <c r="B473" s="41"/>
      <c r="C473" s="214" t="s">
        <v>617</v>
      </c>
      <c r="D473" s="214" t="s">
        <v>162</v>
      </c>
      <c r="E473" s="215" t="s">
        <v>618</v>
      </c>
      <c r="F473" s="216" t="s">
        <v>619</v>
      </c>
      <c r="G473" s="217" t="s">
        <v>217</v>
      </c>
      <c r="H473" s="218">
        <v>235.55000000000001</v>
      </c>
      <c r="I473" s="219"/>
      <c r="J473" s="220">
        <f>ROUND(I473*H473,2)</f>
        <v>0</v>
      </c>
      <c r="K473" s="216" t="s">
        <v>166</v>
      </c>
      <c r="L473" s="46"/>
      <c r="M473" s="221" t="s">
        <v>44</v>
      </c>
      <c r="N473" s="222" t="s">
        <v>53</v>
      </c>
      <c r="O473" s="86"/>
      <c r="P473" s="223">
        <f>O473*H473</f>
        <v>0</v>
      </c>
      <c r="Q473" s="223">
        <v>0</v>
      </c>
      <c r="R473" s="223">
        <f>Q473*H473</f>
        <v>0</v>
      </c>
      <c r="S473" s="223">
        <v>0</v>
      </c>
      <c r="T473" s="224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25" t="s">
        <v>251</v>
      </c>
      <c r="AT473" s="225" t="s">
        <v>162</v>
      </c>
      <c r="AU473" s="225" t="s">
        <v>91</v>
      </c>
      <c r="AY473" s="18" t="s">
        <v>159</v>
      </c>
      <c r="BE473" s="226">
        <f>IF(N473="základní",J473,0)</f>
        <v>0</v>
      </c>
      <c r="BF473" s="226">
        <f>IF(N473="snížená",J473,0)</f>
        <v>0</v>
      </c>
      <c r="BG473" s="226">
        <f>IF(N473="zákl. přenesená",J473,0)</f>
        <v>0</v>
      </c>
      <c r="BH473" s="226">
        <f>IF(N473="sníž. přenesená",J473,0)</f>
        <v>0</v>
      </c>
      <c r="BI473" s="226">
        <f>IF(N473="nulová",J473,0)</f>
        <v>0</v>
      </c>
      <c r="BJ473" s="18" t="s">
        <v>89</v>
      </c>
      <c r="BK473" s="226">
        <f>ROUND(I473*H473,2)</f>
        <v>0</v>
      </c>
      <c r="BL473" s="18" t="s">
        <v>251</v>
      </c>
      <c r="BM473" s="225" t="s">
        <v>620</v>
      </c>
    </row>
    <row r="474" s="2" customFormat="1">
      <c r="A474" s="40"/>
      <c r="B474" s="41"/>
      <c r="C474" s="42"/>
      <c r="D474" s="227" t="s">
        <v>169</v>
      </c>
      <c r="E474" s="42"/>
      <c r="F474" s="228" t="s">
        <v>621</v>
      </c>
      <c r="G474" s="42"/>
      <c r="H474" s="42"/>
      <c r="I474" s="229"/>
      <c r="J474" s="42"/>
      <c r="K474" s="42"/>
      <c r="L474" s="46"/>
      <c r="M474" s="230"/>
      <c r="N474" s="231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8" t="s">
        <v>169</v>
      </c>
      <c r="AU474" s="18" t="s">
        <v>91</v>
      </c>
    </row>
    <row r="475" s="13" customFormat="1">
      <c r="A475" s="13"/>
      <c r="B475" s="232"/>
      <c r="C475" s="233"/>
      <c r="D475" s="234" t="s">
        <v>171</v>
      </c>
      <c r="E475" s="235" t="s">
        <v>44</v>
      </c>
      <c r="F475" s="236" t="s">
        <v>172</v>
      </c>
      <c r="G475" s="233"/>
      <c r="H475" s="235" t="s">
        <v>44</v>
      </c>
      <c r="I475" s="237"/>
      <c r="J475" s="233"/>
      <c r="K475" s="233"/>
      <c r="L475" s="238"/>
      <c r="M475" s="239"/>
      <c r="N475" s="240"/>
      <c r="O475" s="240"/>
      <c r="P475" s="240"/>
      <c r="Q475" s="240"/>
      <c r="R475" s="240"/>
      <c r="S475" s="240"/>
      <c r="T475" s="24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2" t="s">
        <v>171</v>
      </c>
      <c r="AU475" s="242" t="s">
        <v>91</v>
      </c>
      <c r="AV475" s="13" t="s">
        <v>89</v>
      </c>
      <c r="AW475" s="13" t="s">
        <v>42</v>
      </c>
      <c r="AX475" s="13" t="s">
        <v>82</v>
      </c>
      <c r="AY475" s="242" t="s">
        <v>159</v>
      </c>
    </row>
    <row r="476" s="14" customFormat="1">
      <c r="A476" s="14"/>
      <c r="B476" s="243"/>
      <c r="C476" s="244"/>
      <c r="D476" s="234" t="s">
        <v>171</v>
      </c>
      <c r="E476" s="245" t="s">
        <v>44</v>
      </c>
      <c r="F476" s="246" t="s">
        <v>616</v>
      </c>
      <c r="G476" s="244"/>
      <c r="H476" s="247">
        <v>235.55000000000001</v>
      </c>
      <c r="I476" s="248"/>
      <c r="J476" s="244"/>
      <c r="K476" s="244"/>
      <c r="L476" s="249"/>
      <c r="M476" s="250"/>
      <c r="N476" s="251"/>
      <c r="O476" s="251"/>
      <c r="P476" s="251"/>
      <c r="Q476" s="251"/>
      <c r="R476" s="251"/>
      <c r="S476" s="251"/>
      <c r="T476" s="25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3" t="s">
        <v>171</v>
      </c>
      <c r="AU476" s="253" t="s">
        <v>91</v>
      </c>
      <c r="AV476" s="14" t="s">
        <v>91</v>
      </c>
      <c r="AW476" s="14" t="s">
        <v>42</v>
      </c>
      <c r="AX476" s="14" t="s">
        <v>89</v>
      </c>
      <c r="AY476" s="253" t="s">
        <v>159</v>
      </c>
    </row>
    <row r="477" s="2" customFormat="1" ht="16.5" customHeight="1">
      <c r="A477" s="40"/>
      <c r="B477" s="41"/>
      <c r="C477" s="254" t="s">
        <v>622</v>
      </c>
      <c r="D477" s="254" t="s">
        <v>173</v>
      </c>
      <c r="E477" s="255" t="s">
        <v>623</v>
      </c>
      <c r="F477" s="256" t="s">
        <v>624</v>
      </c>
      <c r="G477" s="257" t="s">
        <v>625</v>
      </c>
      <c r="H477" s="258">
        <v>353.32499999999999</v>
      </c>
      <c r="I477" s="259"/>
      <c r="J477" s="260">
        <f>ROUND(I477*H477,2)</f>
        <v>0</v>
      </c>
      <c r="K477" s="256" t="s">
        <v>166</v>
      </c>
      <c r="L477" s="261"/>
      <c r="M477" s="262" t="s">
        <v>44</v>
      </c>
      <c r="N477" s="263" t="s">
        <v>53</v>
      </c>
      <c r="O477" s="86"/>
      <c r="P477" s="223">
        <f>O477*H477</f>
        <v>0</v>
      </c>
      <c r="Q477" s="223">
        <v>0.001</v>
      </c>
      <c r="R477" s="223">
        <f>Q477*H477</f>
        <v>0.353325</v>
      </c>
      <c r="S477" s="223">
        <v>0</v>
      </c>
      <c r="T477" s="224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25" t="s">
        <v>176</v>
      </c>
      <c r="AT477" s="225" t="s">
        <v>173</v>
      </c>
      <c r="AU477" s="225" t="s">
        <v>91</v>
      </c>
      <c r="AY477" s="18" t="s">
        <v>159</v>
      </c>
      <c r="BE477" s="226">
        <f>IF(N477="základní",J477,0)</f>
        <v>0</v>
      </c>
      <c r="BF477" s="226">
        <f>IF(N477="snížená",J477,0)</f>
        <v>0</v>
      </c>
      <c r="BG477" s="226">
        <f>IF(N477="zákl. přenesená",J477,0)</f>
        <v>0</v>
      </c>
      <c r="BH477" s="226">
        <f>IF(N477="sníž. přenesená",J477,0)</f>
        <v>0</v>
      </c>
      <c r="BI477" s="226">
        <f>IF(N477="nulová",J477,0)</f>
        <v>0</v>
      </c>
      <c r="BJ477" s="18" t="s">
        <v>89</v>
      </c>
      <c r="BK477" s="226">
        <f>ROUND(I477*H477,2)</f>
        <v>0</v>
      </c>
      <c r="BL477" s="18" t="s">
        <v>167</v>
      </c>
      <c r="BM477" s="225" t="s">
        <v>626</v>
      </c>
    </row>
    <row r="478" s="13" customFormat="1">
      <c r="A478" s="13"/>
      <c r="B478" s="232"/>
      <c r="C478" s="233"/>
      <c r="D478" s="234" t="s">
        <v>171</v>
      </c>
      <c r="E478" s="235" t="s">
        <v>44</v>
      </c>
      <c r="F478" s="236" t="s">
        <v>172</v>
      </c>
      <c r="G478" s="233"/>
      <c r="H478" s="235" t="s">
        <v>44</v>
      </c>
      <c r="I478" s="237"/>
      <c r="J478" s="233"/>
      <c r="K478" s="233"/>
      <c r="L478" s="238"/>
      <c r="M478" s="239"/>
      <c r="N478" s="240"/>
      <c r="O478" s="240"/>
      <c r="P478" s="240"/>
      <c r="Q478" s="240"/>
      <c r="R478" s="240"/>
      <c r="S478" s="240"/>
      <c r="T478" s="24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2" t="s">
        <v>171</v>
      </c>
      <c r="AU478" s="242" t="s">
        <v>91</v>
      </c>
      <c r="AV478" s="13" t="s">
        <v>89</v>
      </c>
      <c r="AW478" s="13" t="s">
        <v>42</v>
      </c>
      <c r="AX478" s="13" t="s">
        <v>82</v>
      </c>
      <c r="AY478" s="242" t="s">
        <v>159</v>
      </c>
    </row>
    <row r="479" s="14" customFormat="1">
      <c r="A479" s="14"/>
      <c r="B479" s="243"/>
      <c r="C479" s="244"/>
      <c r="D479" s="234" t="s">
        <v>171</v>
      </c>
      <c r="E479" s="245" t="s">
        <v>44</v>
      </c>
      <c r="F479" s="246" t="s">
        <v>616</v>
      </c>
      <c r="G479" s="244"/>
      <c r="H479" s="247">
        <v>235.55000000000001</v>
      </c>
      <c r="I479" s="248"/>
      <c r="J479" s="244"/>
      <c r="K479" s="244"/>
      <c r="L479" s="249"/>
      <c r="M479" s="250"/>
      <c r="N479" s="251"/>
      <c r="O479" s="251"/>
      <c r="P479" s="251"/>
      <c r="Q479" s="251"/>
      <c r="R479" s="251"/>
      <c r="S479" s="251"/>
      <c r="T479" s="252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3" t="s">
        <v>171</v>
      </c>
      <c r="AU479" s="253" t="s">
        <v>91</v>
      </c>
      <c r="AV479" s="14" t="s">
        <v>91</v>
      </c>
      <c r="AW479" s="14" t="s">
        <v>42</v>
      </c>
      <c r="AX479" s="14" t="s">
        <v>89</v>
      </c>
      <c r="AY479" s="253" t="s">
        <v>159</v>
      </c>
    </row>
    <row r="480" s="14" customFormat="1">
      <c r="A480" s="14"/>
      <c r="B480" s="243"/>
      <c r="C480" s="244"/>
      <c r="D480" s="234" t="s">
        <v>171</v>
      </c>
      <c r="E480" s="244"/>
      <c r="F480" s="246" t="s">
        <v>627</v>
      </c>
      <c r="G480" s="244"/>
      <c r="H480" s="247">
        <v>353.32499999999999</v>
      </c>
      <c r="I480" s="248"/>
      <c r="J480" s="244"/>
      <c r="K480" s="244"/>
      <c r="L480" s="249"/>
      <c r="M480" s="250"/>
      <c r="N480" s="251"/>
      <c r="O480" s="251"/>
      <c r="P480" s="251"/>
      <c r="Q480" s="251"/>
      <c r="R480" s="251"/>
      <c r="S480" s="251"/>
      <c r="T480" s="25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3" t="s">
        <v>171</v>
      </c>
      <c r="AU480" s="253" t="s">
        <v>91</v>
      </c>
      <c r="AV480" s="14" t="s">
        <v>91</v>
      </c>
      <c r="AW480" s="14" t="s">
        <v>4</v>
      </c>
      <c r="AX480" s="14" t="s">
        <v>89</v>
      </c>
      <c r="AY480" s="253" t="s">
        <v>159</v>
      </c>
    </row>
    <row r="481" s="2" customFormat="1" ht="16.5" customHeight="1">
      <c r="A481" s="40"/>
      <c r="B481" s="41"/>
      <c r="C481" s="254" t="s">
        <v>628</v>
      </c>
      <c r="D481" s="254" t="s">
        <v>173</v>
      </c>
      <c r="E481" s="255" t="s">
        <v>629</v>
      </c>
      <c r="F481" s="256" t="s">
        <v>630</v>
      </c>
      <c r="G481" s="257" t="s">
        <v>165</v>
      </c>
      <c r="H481" s="258">
        <v>3</v>
      </c>
      <c r="I481" s="259"/>
      <c r="J481" s="260">
        <f>ROUND(I481*H481,2)</f>
        <v>0</v>
      </c>
      <c r="K481" s="256" t="s">
        <v>44</v>
      </c>
      <c r="L481" s="261"/>
      <c r="M481" s="262" t="s">
        <v>44</v>
      </c>
      <c r="N481" s="263" t="s">
        <v>53</v>
      </c>
      <c r="O481" s="86"/>
      <c r="P481" s="223">
        <f>O481*H481</f>
        <v>0</v>
      </c>
      <c r="Q481" s="223">
        <v>4.0000000000000003E-05</v>
      </c>
      <c r="R481" s="223">
        <f>Q481*H481</f>
        <v>0.00012000000000000002</v>
      </c>
      <c r="S481" s="223">
        <v>0</v>
      </c>
      <c r="T481" s="224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25" t="s">
        <v>341</v>
      </c>
      <c r="AT481" s="225" t="s">
        <v>173</v>
      </c>
      <c r="AU481" s="225" t="s">
        <v>91</v>
      </c>
      <c r="AY481" s="18" t="s">
        <v>159</v>
      </c>
      <c r="BE481" s="226">
        <f>IF(N481="základní",J481,0)</f>
        <v>0</v>
      </c>
      <c r="BF481" s="226">
        <f>IF(N481="snížená",J481,0)</f>
        <v>0</v>
      </c>
      <c r="BG481" s="226">
        <f>IF(N481="zákl. přenesená",J481,0)</f>
        <v>0</v>
      </c>
      <c r="BH481" s="226">
        <f>IF(N481="sníž. přenesená",J481,0)</f>
        <v>0</v>
      </c>
      <c r="BI481" s="226">
        <f>IF(N481="nulová",J481,0)</f>
        <v>0</v>
      </c>
      <c r="BJ481" s="18" t="s">
        <v>89</v>
      </c>
      <c r="BK481" s="226">
        <f>ROUND(I481*H481,2)</f>
        <v>0</v>
      </c>
      <c r="BL481" s="18" t="s">
        <v>251</v>
      </c>
      <c r="BM481" s="225" t="s">
        <v>631</v>
      </c>
    </row>
    <row r="482" s="13" customFormat="1">
      <c r="A482" s="13"/>
      <c r="B482" s="232"/>
      <c r="C482" s="233"/>
      <c r="D482" s="234" t="s">
        <v>171</v>
      </c>
      <c r="E482" s="235" t="s">
        <v>44</v>
      </c>
      <c r="F482" s="236" t="s">
        <v>172</v>
      </c>
      <c r="G482" s="233"/>
      <c r="H482" s="235" t="s">
        <v>44</v>
      </c>
      <c r="I482" s="237"/>
      <c r="J482" s="233"/>
      <c r="K482" s="233"/>
      <c r="L482" s="238"/>
      <c r="M482" s="239"/>
      <c r="N482" s="240"/>
      <c r="O482" s="240"/>
      <c r="P482" s="240"/>
      <c r="Q482" s="240"/>
      <c r="R482" s="240"/>
      <c r="S482" s="240"/>
      <c r="T482" s="241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2" t="s">
        <v>171</v>
      </c>
      <c r="AU482" s="242" t="s">
        <v>91</v>
      </c>
      <c r="AV482" s="13" t="s">
        <v>89</v>
      </c>
      <c r="AW482" s="13" t="s">
        <v>42</v>
      </c>
      <c r="AX482" s="13" t="s">
        <v>82</v>
      </c>
      <c r="AY482" s="242" t="s">
        <v>159</v>
      </c>
    </row>
    <row r="483" s="14" customFormat="1">
      <c r="A483" s="14"/>
      <c r="B483" s="243"/>
      <c r="C483" s="244"/>
      <c r="D483" s="234" t="s">
        <v>171</v>
      </c>
      <c r="E483" s="245" t="s">
        <v>44</v>
      </c>
      <c r="F483" s="246" t="s">
        <v>160</v>
      </c>
      <c r="G483" s="244"/>
      <c r="H483" s="247">
        <v>3</v>
      </c>
      <c r="I483" s="248"/>
      <c r="J483" s="244"/>
      <c r="K483" s="244"/>
      <c r="L483" s="249"/>
      <c r="M483" s="250"/>
      <c r="N483" s="251"/>
      <c r="O483" s="251"/>
      <c r="P483" s="251"/>
      <c r="Q483" s="251"/>
      <c r="R483" s="251"/>
      <c r="S483" s="251"/>
      <c r="T483" s="252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3" t="s">
        <v>171</v>
      </c>
      <c r="AU483" s="253" t="s">
        <v>91</v>
      </c>
      <c r="AV483" s="14" t="s">
        <v>91</v>
      </c>
      <c r="AW483" s="14" t="s">
        <v>42</v>
      </c>
      <c r="AX483" s="14" t="s">
        <v>89</v>
      </c>
      <c r="AY483" s="253" t="s">
        <v>159</v>
      </c>
    </row>
    <row r="484" s="12" customFormat="1" ht="22.8" customHeight="1">
      <c r="A484" s="12"/>
      <c r="B484" s="198"/>
      <c r="C484" s="199"/>
      <c r="D484" s="200" t="s">
        <v>81</v>
      </c>
      <c r="E484" s="212" t="s">
        <v>632</v>
      </c>
      <c r="F484" s="212" t="s">
        <v>633</v>
      </c>
      <c r="G484" s="199"/>
      <c r="H484" s="199"/>
      <c r="I484" s="202"/>
      <c r="J484" s="213">
        <f>BK484</f>
        <v>0</v>
      </c>
      <c r="K484" s="199"/>
      <c r="L484" s="204"/>
      <c r="M484" s="205"/>
      <c r="N484" s="206"/>
      <c r="O484" s="206"/>
      <c r="P484" s="207">
        <f>SUM(P485:P499)</f>
        <v>0</v>
      </c>
      <c r="Q484" s="206"/>
      <c r="R484" s="207">
        <f>SUM(R485:R499)</f>
        <v>0.21837099999999998</v>
      </c>
      <c r="S484" s="206"/>
      <c r="T484" s="208">
        <f>SUM(T485:T499)</f>
        <v>0</v>
      </c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R484" s="209" t="s">
        <v>91</v>
      </c>
      <c r="AT484" s="210" t="s">
        <v>81</v>
      </c>
      <c r="AU484" s="210" t="s">
        <v>89</v>
      </c>
      <c r="AY484" s="209" t="s">
        <v>159</v>
      </c>
      <c r="BK484" s="211">
        <f>SUM(BK485:BK499)</f>
        <v>0</v>
      </c>
    </row>
    <row r="485" s="2" customFormat="1" ht="24.15" customHeight="1">
      <c r="A485" s="40"/>
      <c r="B485" s="41"/>
      <c r="C485" s="214" t="s">
        <v>634</v>
      </c>
      <c r="D485" s="214" t="s">
        <v>162</v>
      </c>
      <c r="E485" s="215" t="s">
        <v>635</v>
      </c>
      <c r="F485" s="216" t="s">
        <v>636</v>
      </c>
      <c r="G485" s="217" t="s">
        <v>217</v>
      </c>
      <c r="H485" s="218">
        <v>64.349999999999994</v>
      </c>
      <c r="I485" s="219"/>
      <c r="J485" s="220">
        <f>ROUND(I485*H485,2)</f>
        <v>0</v>
      </c>
      <c r="K485" s="216" t="s">
        <v>166</v>
      </c>
      <c r="L485" s="46"/>
      <c r="M485" s="221" t="s">
        <v>44</v>
      </c>
      <c r="N485" s="222" t="s">
        <v>53</v>
      </c>
      <c r="O485" s="86"/>
      <c r="P485" s="223">
        <f>O485*H485</f>
        <v>0</v>
      </c>
      <c r="Q485" s="223">
        <v>0</v>
      </c>
      <c r="R485" s="223">
        <f>Q485*H485</f>
        <v>0</v>
      </c>
      <c r="S485" s="223">
        <v>0</v>
      </c>
      <c r="T485" s="224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25" t="s">
        <v>251</v>
      </c>
      <c r="AT485" s="225" t="s">
        <v>162</v>
      </c>
      <c r="AU485" s="225" t="s">
        <v>91</v>
      </c>
      <c r="AY485" s="18" t="s">
        <v>159</v>
      </c>
      <c r="BE485" s="226">
        <f>IF(N485="základní",J485,0)</f>
        <v>0</v>
      </c>
      <c r="BF485" s="226">
        <f>IF(N485="snížená",J485,0)</f>
        <v>0</v>
      </c>
      <c r="BG485" s="226">
        <f>IF(N485="zákl. přenesená",J485,0)</f>
        <v>0</v>
      </c>
      <c r="BH485" s="226">
        <f>IF(N485="sníž. přenesená",J485,0)</f>
        <v>0</v>
      </c>
      <c r="BI485" s="226">
        <f>IF(N485="nulová",J485,0)</f>
        <v>0</v>
      </c>
      <c r="BJ485" s="18" t="s">
        <v>89</v>
      </c>
      <c r="BK485" s="226">
        <f>ROUND(I485*H485,2)</f>
        <v>0</v>
      </c>
      <c r="BL485" s="18" t="s">
        <v>251</v>
      </c>
      <c r="BM485" s="225" t="s">
        <v>637</v>
      </c>
    </row>
    <row r="486" s="2" customFormat="1">
      <c r="A486" s="40"/>
      <c r="B486" s="41"/>
      <c r="C486" s="42"/>
      <c r="D486" s="227" t="s">
        <v>169</v>
      </c>
      <c r="E486" s="42"/>
      <c r="F486" s="228" t="s">
        <v>638</v>
      </c>
      <c r="G486" s="42"/>
      <c r="H486" s="42"/>
      <c r="I486" s="229"/>
      <c r="J486" s="42"/>
      <c r="K486" s="42"/>
      <c r="L486" s="46"/>
      <c r="M486" s="230"/>
      <c r="N486" s="231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8" t="s">
        <v>169</v>
      </c>
      <c r="AU486" s="18" t="s">
        <v>91</v>
      </c>
    </row>
    <row r="487" s="13" customFormat="1">
      <c r="A487" s="13"/>
      <c r="B487" s="232"/>
      <c r="C487" s="233"/>
      <c r="D487" s="234" t="s">
        <v>171</v>
      </c>
      <c r="E487" s="235" t="s">
        <v>44</v>
      </c>
      <c r="F487" s="236" t="s">
        <v>172</v>
      </c>
      <c r="G487" s="233"/>
      <c r="H487" s="235" t="s">
        <v>44</v>
      </c>
      <c r="I487" s="237"/>
      <c r="J487" s="233"/>
      <c r="K487" s="233"/>
      <c r="L487" s="238"/>
      <c r="M487" s="239"/>
      <c r="N487" s="240"/>
      <c r="O487" s="240"/>
      <c r="P487" s="240"/>
      <c r="Q487" s="240"/>
      <c r="R487" s="240"/>
      <c r="S487" s="240"/>
      <c r="T487" s="24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2" t="s">
        <v>171</v>
      </c>
      <c r="AU487" s="242" t="s">
        <v>91</v>
      </c>
      <c r="AV487" s="13" t="s">
        <v>89</v>
      </c>
      <c r="AW487" s="13" t="s">
        <v>42</v>
      </c>
      <c r="AX487" s="13" t="s">
        <v>82</v>
      </c>
      <c r="AY487" s="242" t="s">
        <v>159</v>
      </c>
    </row>
    <row r="488" s="14" customFormat="1">
      <c r="A488" s="14"/>
      <c r="B488" s="243"/>
      <c r="C488" s="244"/>
      <c r="D488" s="234" t="s">
        <v>171</v>
      </c>
      <c r="E488" s="245" t="s">
        <v>44</v>
      </c>
      <c r="F488" s="246" t="s">
        <v>388</v>
      </c>
      <c r="G488" s="244"/>
      <c r="H488" s="247">
        <v>64.349999999999994</v>
      </c>
      <c r="I488" s="248"/>
      <c r="J488" s="244"/>
      <c r="K488" s="244"/>
      <c r="L488" s="249"/>
      <c r="M488" s="250"/>
      <c r="N488" s="251"/>
      <c r="O488" s="251"/>
      <c r="P488" s="251"/>
      <c r="Q488" s="251"/>
      <c r="R488" s="251"/>
      <c r="S488" s="251"/>
      <c r="T488" s="25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3" t="s">
        <v>171</v>
      </c>
      <c r="AU488" s="253" t="s">
        <v>91</v>
      </c>
      <c r="AV488" s="14" t="s">
        <v>91</v>
      </c>
      <c r="AW488" s="14" t="s">
        <v>42</v>
      </c>
      <c r="AX488" s="14" t="s">
        <v>89</v>
      </c>
      <c r="AY488" s="253" t="s">
        <v>159</v>
      </c>
    </row>
    <row r="489" s="2" customFormat="1" ht="16.5" customHeight="1">
      <c r="A489" s="40"/>
      <c r="B489" s="41"/>
      <c r="C489" s="254" t="s">
        <v>639</v>
      </c>
      <c r="D489" s="254" t="s">
        <v>173</v>
      </c>
      <c r="E489" s="255" t="s">
        <v>640</v>
      </c>
      <c r="F489" s="256" t="s">
        <v>641</v>
      </c>
      <c r="G489" s="257" t="s">
        <v>217</v>
      </c>
      <c r="H489" s="258">
        <v>141.56999999999999</v>
      </c>
      <c r="I489" s="259"/>
      <c r="J489" s="260">
        <f>ROUND(I489*H489,2)</f>
        <v>0</v>
      </c>
      <c r="K489" s="256" t="s">
        <v>166</v>
      </c>
      <c r="L489" s="261"/>
      <c r="M489" s="262" t="s">
        <v>44</v>
      </c>
      <c r="N489" s="263" t="s">
        <v>53</v>
      </c>
      <c r="O489" s="86"/>
      <c r="P489" s="223">
        <f>O489*H489</f>
        <v>0</v>
      </c>
      <c r="Q489" s="223">
        <v>0.0015</v>
      </c>
      <c r="R489" s="223">
        <f>Q489*H489</f>
        <v>0.21235499999999999</v>
      </c>
      <c r="S489" s="223">
        <v>0</v>
      </c>
      <c r="T489" s="224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25" t="s">
        <v>341</v>
      </c>
      <c r="AT489" s="225" t="s">
        <v>173</v>
      </c>
      <c r="AU489" s="225" t="s">
        <v>91</v>
      </c>
      <c r="AY489" s="18" t="s">
        <v>159</v>
      </c>
      <c r="BE489" s="226">
        <f>IF(N489="základní",J489,0)</f>
        <v>0</v>
      </c>
      <c r="BF489" s="226">
        <f>IF(N489="snížená",J489,0)</f>
        <v>0</v>
      </c>
      <c r="BG489" s="226">
        <f>IF(N489="zákl. přenesená",J489,0)</f>
        <v>0</v>
      </c>
      <c r="BH489" s="226">
        <f>IF(N489="sníž. přenesená",J489,0)</f>
        <v>0</v>
      </c>
      <c r="BI489" s="226">
        <f>IF(N489="nulová",J489,0)</f>
        <v>0</v>
      </c>
      <c r="BJ489" s="18" t="s">
        <v>89</v>
      </c>
      <c r="BK489" s="226">
        <f>ROUND(I489*H489,2)</f>
        <v>0</v>
      </c>
      <c r="BL489" s="18" t="s">
        <v>251</v>
      </c>
      <c r="BM489" s="225" t="s">
        <v>642</v>
      </c>
    </row>
    <row r="490" s="13" customFormat="1">
      <c r="A490" s="13"/>
      <c r="B490" s="232"/>
      <c r="C490" s="233"/>
      <c r="D490" s="234" t="s">
        <v>171</v>
      </c>
      <c r="E490" s="235" t="s">
        <v>44</v>
      </c>
      <c r="F490" s="236" t="s">
        <v>172</v>
      </c>
      <c r="G490" s="233"/>
      <c r="H490" s="235" t="s">
        <v>44</v>
      </c>
      <c r="I490" s="237"/>
      <c r="J490" s="233"/>
      <c r="K490" s="233"/>
      <c r="L490" s="238"/>
      <c r="M490" s="239"/>
      <c r="N490" s="240"/>
      <c r="O490" s="240"/>
      <c r="P490" s="240"/>
      <c r="Q490" s="240"/>
      <c r="R490" s="240"/>
      <c r="S490" s="240"/>
      <c r="T490" s="24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2" t="s">
        <v>171</v>
      </c>
      <c r="AU490" s="242" t="s">
        <v>91</v>
      </c>
      <c r="AV490" s="13" t="s">
        <v>89</v>
      </c>
      <c r="AW490" s="13" t="s">
        <v>42</v>
      </c>
      <c r="AX490" s="13" t="s">
        <v>82</v>
      </c>
      <c r="AY490" s="242" t="s">
        <v>159</v>
      </c>
    </row>
    <row r="491" s="14" customFormat="1">
      <c r="A491" s="14"/>
      <c r="B491" s="243"/>
      <c r="C491" s="244"/>
      <c r="D491" s="234" t="s">
        <v>171</v>
      </c>
      <c r="E491" s="245" t="s">
        <v>44</v>
      </c>
      <c r="F491" s="246" t="s">
        <v>643</v>
      </c>
      <c r="G491" s="244"/>
      <c r="H491" s="247">
        <v>128.69999999999999</v>
      </c>
      <c r="I491" s="248"/>
      <c r="J491" s="244"/>
      <c r="K491" s="244"/>
      <c r="L491" s="249"/>
      <c r="M491" s="250"/>
      <c r="N491" s="251"/>
      <c r="O491" s="251"/>
      <c r="P491" s="251"/>
      <c r="Q491" s="251"/>
      <c r="R491" s="251"/>
      <c r="S491" s="251"/>
      <c r="T491" s="252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3" t="s">
        <v>171</v>
      </c>
      <c r="AU491" s="253" t="s">
        <v>91</v>
      </c>
      <c r="AV491" s="14" t="s">
        <v>91</v>
      </c>
      <c r="AW491" s="14" t="s">
        <v>42</v>
      </c>
      <c r="AX491" s="14" t="s">
        <v>89</v>
      </c>
      <c r="AY491" s="253" t="s">
        <v>159</v>
      </c>
    </row>
    <row r="492" s="14" customFormat="1">
      <c r="A492" s="14"/>
      <c r="B492" s="243"/>
      <c r="C492" s="244"/>
      <c r="D492" s="234" t="s">
        <v>171</v>
      </c>
      <c r="E492" s="244"/>
      <c r="F492" s="246" t="s">
        <v>644</v>
      </c>
      <c r="G492" s="244"/>
      <c r="H492" s="247">
        <v>141.56999999999999</v>
      </c>
      <c r="I492" s="248"/>
      <c r="J492" s="244"/>
      <c r="K492" s="244"/>
      <c r="L492" s="249"/>
      <c r="M492" s="250"/>
      <c r="N492" s="251"/>
      <c r="O492" s="251"/>
      <c r="P492" s="251"/>
      <c r="Q492" s="251"/>
      <c r="R492" s="251"/>
      <c r="S492" s="251"/>
      <c r="T492" s="252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3" t="s">
        <v>171</v>
      </c>
      <c r="AU492" s="253" t="s">
        <v>91</v>
      </c>
      <c r="AV492" s="14" t="s">
        <v>91</v>
      </c>
      <c r="AW492" s="14" t="s">
        <v>4</v>
      </c>
      <c r="AX492" s="14" t="s">
        <v>89</v>
      </c>
      <c r="AY492" s="253" t="s">
        <v>159</v>
      </c>
    </row>
    <row r="493" s="2" customFormat="1" ht="16.5" customHeight="1">
      <c r="A493" s="40"/>
      <c r="B493" s="41"/>
      <c r="C493" s="214" t="s">
        <v>645</v>
      </c>
      <c r="D493" s="214" t="s">
        <v>162</v>
      </c>
      <c r="E493" s="215" t="s">
        <v>646</v>
      </c>
      <c r="F493" s="216" t="s">
        <v>647</v>
      </c>
      <c r="G493" s="217" t="s">
        <v>238</v>
      </c>
      <c r="H493" s="218">
        <v>120.31999999999999</v>
      </c>
      <c r="I493" s="219"/>
      <c r="J493" s="220">
        <f>ROUND(I493*H493,2)</f>
        <v>0</v>
      </c>
      <c r="K493" s="216" t="s">
        <v>166</v>
      </c>
      <c r="L493" s="46"/>
      <c r="M493" s="221" t="s">
        <v>44</v>
      </c>
      <c r="N493" s="222" t="s">
        <v>53</v>
      </c>
      <c r="O493" s="86"/>
      <c r="P493" s="223">
        <f>O493*H493</f>
        <v>0</v>
      </c>
      <c r="Q493" s="223">
        <v>0</v>
      </c>
      <c r="R493" s="223">
        <f>Q493*H493</f>
        <v>0</v>
      </c>
      <c r="S493" s="223">
        <v>0</v>
      </c>
      <c r="T493" s="224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25" t="s">
        <v>251</v>
      </c>
      <c r="AT493" s="225" t="s">
        <v>162</v>
      </c>
      <c r="AU493" s="225" t="s">
        <v>91</v>
      </c>
      <c r="AY493" s="18" t="s">
        <v>159</v>
      </c>
      <c r="BE493" s="226">
        <f>IF(N493="základní",J493,0)</f>
        <v>0</v>
      </c>
      <c r="BF493" s="226">
        <f>IF(N493="snížená",J493,0)</f>
        <v>0</v>
      </c>
      <c r="BG493" s="226">
        <f>IF(N493="zákl. přenesená",J493,0)</f>
        <v>0</v>
      </c>
      <c r="BH493" s="226">
        <f>IF(N493="sníž. přenesená",J493,0)</f>
        <v>0</v>
      </c>
      <c r="BI493" s="226">
        <f>IF(N493="nulová",J493,0)</f>
        <v>0</v>
      </c>
      <c r="BJ493" s="18" t="s">
        <v>89</v>
      </c>
      <c r="BK493" s="226">
        <f>ROUND(I493*H493,2)</f>
        <v>0</v>
      </c>
      <c r="BL493" s="18" t="s">
        <v>251</v>
      </c>
      <c r="BM493" s="225" t="s">
        <v>648</v>
      </c>
    </row>
    <row r="494" s="2" customFormat="1">
      <c r="A494" s="40"/>
      <c r="B494" s="41"/>
      <c r="C494" s="42"/>
      <c r="D494" s="227" t="s">
        <v>169</v>
      </c>
      <c r="E494" s="42"/>
      <c r="F494" s="228" t="s">
        <v>649</v>
      </c>
      <c r="G494" s="42"/>
      <c r="H494" s="42"/>
      <c r="I494" s="229"/>
      <c r="J494" s="42"/>
      <c r="K494" s="42"/>
      <c r="L494" s="46"/>
      <c r="M494" s="230"/>
      <c r="N494" s="231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8" t="s">
        <v>169</v>
      </c>
      <c r="AU494" s="18" t="s">
        <v>91</v>
      </c>
    </row>
    <row r="495" s="13" customFormat="1">
      <c r="A495" s="13"/>
      <c r="B495" s="232"/>
      <c r="C495" s="233"/>
      <c r="D495" s="234" t="s">
        <v>171</v>
      </c>
      <c r="E495" s="235" t="s">
        <v>44</v>
      </c>
      <c r="F495" s="236" t="s">
        <v>172</v>
      </c>
      <c r="G495" s="233"/>
      <c r="H495" s="235" t="s">
        <v>44</v>
      </c>
      <c r="I495" s="237"/>
      <c r="J495" s="233"/>
      <c r="K495" s="233"/>
      <c r="L495" s="238"/>
      <c r="M495" s="239"/>
      <c r="N495" s="240"/>
      <c r="O495" s="240"/>
      <c r="P495" s="240"/>
      <c r="Q495" s="240"/>
      <c r="R495" s="240"/>
      <c r="S495" s="240"/>
      <c r="T495" s="24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2" t="s">
        <v>171</v>
      </c>
      <c r="AU495" s="242" t="s">
        <v>91</v>
      </c>
      <c r="AV495" s="13" t="s">
        <v>89</v>
      </c>
      <c r="AW495" s="13" t="s">
        <v>42</v>
      </c>
      <c r="AX495" s="13" t="s">
        <v>82</v>
      </c>
      <c r="AY495" s="242" t="s">
        <v>159</v>
      </c>
    </row>
    <row r="496" s="14" customFormat="1">
      <c r="A496" s="14"/>
      <c r="B496" s="243"/>
      <c r="C496" s="244"/>
      <c r="D496" s="234" t="s">
        <v>171</v>
      </c>
      <c r="E496" s="245" t="s">
        <v>44</v>
      </c>
      <c r="F496" s="246" t="s">
        <v>650</v>
      </c>
      <c r="G496" s="244"/>
      <c r="H496" s="247">
        <v>120.31999999999999</v>
      </c>
      <c r="I496" s="248"/>
      <c r="J496" s="244"/>
      <c r="K496" s="244"/>
      <c r="L496" s="249"/>
      <c r="M496" s="250"/>
      <c r="N496" s="251"/>
      <c r="O496" s="251"/>
      <c r="P496" s="251"/>
      <c r="Q496" s="251"/>
      <c r="R496" s="251"/>
      <c r="S496" s="251"/>
      <c r="T496" s="252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3" t="s">
        <v>171</v>
      </c>
      <c r="AU496" s="253" t="s">
        <v>91</v>
      </c>
      <c r="AV496" s="14" t="s">
        <v>91</v>
      </c>
      <c r="AW496" s="14" t="s">
        <v>42</v>
      </c>
      <c r="AX496" s="14" t="s">
        <v>89</v>
      </c>
      <c r="AY496" s="253" t="s">
        <v>159</v>
      </c>
    </row>
    <row r="497" s="2" customFormat="1" ht="16.5" customHeight="1">
      <c r="A497" s="40"/>
      <c r="B497" s="41"/>
      <c r="C497" s="254" t="s">
        <v>203</v>
      </c>
      <c r="D497" s="254" t="s">
        <v>173</v>
      </c>
      <c r="E497" s="255" t="s">
        <v>651</v>
      </c>
      <c r="F497" s="256" t="s">
        <v>652</v>
      </c>
      <c r="G497" s="257" t="s">
        <v>238</v>
      </c>
      <c r="H497" s="258">
        <v>120.31999999999999</v>
      </c>
      <c r="I497" s="259"/>
      <c r="J497" s="260">
        <f>ROUND(I497*H497,2)</f>
        <v>0</v>
      </c>
      <c r="K497" s="256" t="s">
        <v>166</v>
      </c>
      <c r="L497" s="261"/>
      <c r="M497" s="262" t="s">
        <v>44</v>
      </c>
      <c r="N497" s="263" t="s">
        <v>53</v>
      </c>
      <c r="O497" s="86"/>
      <c r="P497" s="223">
        <f>O497*H497</f>
        <v>0</v>
      </c>
      <c r="Q497" s="223">
        <v>5.0000000000000002E-05</v>
      </c>
      <c r="R497" s="223">
        <f>Q497*H497</f>
        <v>0.0060159999999999996</v>
      </c>
      <c r="S497" s="223">
        <v>0</v>
      </c>
      <c r="T497" s="224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25" t="s">
        <v>341</v>
      </c>
      <c r="AT497" s="225" t="s">
        <v>173</v>
      </c>
      <c r="AU497" s="225" t="s">
        <v>91</v>
      </c>
      <c r="AY497" s="18" t="s">
        <v>159</v>
      </c>
      <c r="BE497" s="226">
        <f>IF(N497="základní",J497,0)</f>
        <v>0</v>
      </c>
      <c r="BF497" s="226">
        <f>IF(N497="snížená",J497,0)</f>
        <v>0</v>
      </c>
      <c r="BG497" s="226">
        <f>IF(N497="zákl. přenesená",J497,0)</f>
        <v>0</v>
      </c>
      <c r="BH497" s="226">
        <f>IF(N497="sníž. přenesená",J497,0)</f>
        <v>0</v>
      </c>
      <c r="BI497" s="226">
        <f>IF(N497="nulová",J497,0)</f>
        <v>0</v>
      </c>
      <c r="BJ497" s="18" t="s">
        <v>89</v>
      </c>
      <c r="BK497" s="226">
        <f>ROUND(I497*H497,2)</f>
        <v>0</v>
      </c>
      <c r="BL497" s="18" t="s">
        <v>251</v>
      </c>
      <c r="BM497" s="225" t="s">
        <v>653</v>
      </c>
    </row>
    <row r="498" s="13" customFormat="1">
      <c r="A498" s="13"/>
      <c r="B498" s="232"/>
      <c r="C498" s="233"/>
      <c r="D498" s="234" t="s">
        <v>171</v>
      </c>
      <c r="E498" s="235" t="s">
        <v>44</v>
      </c>
      <c r="F498" s="236" t="s">
        <v>172</v>
      </c>
      <c r="G498" s="233"/>
      <c r="H498" s="235" t="s">
        <v>44</v>
      </c>
      <c r="I498" s="237"/>
      <c r="J498" s="233"/>
      <c r="K498" s="233"/>
      <c r="L498" s="238"/>
      <c r="M498" s="239"/>
      <c r="N498" s="240"/>
      <c r="O498" s="240"/>
      <c r="P498" s="240"/>
      <c r="Q498" s="240"/>
      <c r="R498" s="240"/>
      <c r="S498" s="240"/>
      <c r="T498" s="24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2" t="s">
        <v>171</v>
      </c>
      <c r="AU498" s="242" t="s">
        <v>91</v>
      </c>
      <c r="AV498" s="13" t="s">
        <v>89</v>
      </c>
      <c r="AW498" s="13" t="s">
        <v>42</v>
      </c>
      <c r="AX498" s="13" t="s">
        <v>82</v>
      </c>
      <c r="AY498" s="242" t="s">
        <v>159</v>
      </c>
    </row>
    <row r="499" s="14" customFormat="1">
      <c r="A499" s="14"/>
      <c r="B499" s="243"/>
      <c r="C499" s="244"/>
      <c r="D499" s="234" t="s">
        <v>171</v>
      </c>
      <c r="E499" s="245" t="s">
        <v>44</v>
      </c>
      <c r="F499" s="246" t="s">
        <v>650</v>
      </c>
      <c r="G499" s="244"/>
      <c r="H499" s="247">
        <v>120.31999999999999</v>
      </c>
      <c r="I499" s="248"/>
      <c r="J499" s="244"/>
      <c r="K499" s="244"/>
      <c r="L499" s="249"/>
      <c r="M499" s="250"/>
      <c r="N499" s="251"/>
      <c r="O499" s="251"/>
      <c r="P499" s="251"/>
      <c r="Q499" s="251"/>
      <c r="R499" s="251"/>
      <c r="S499" s="251"/>
      <c r="T499" s="252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3" t="s">
        <v>171</v>
      </c>
      <c r="AU499" s="253" t="s">
        <v>91</v>
      </c>
      <c r="AV499" s="14" t="s">
        <v>91</v>
      </c>
      <c r="AW499" s="14" t="s">
        <v>42</v>
      </c>
      <c r="AX499" s="14" t="s">
        <v>89</v>
      </c>
      <c r="AY499" s="253" t="s">
        <v>159</v>
      </c>
    </row>
    <row r="500" s="12" customFormat="1" ht="22.8" customHeight="1">
      <c r="A500" s="12"/>
      <c r="B500" s="198"/>
      <c r="C500" s="199"/>
      <c r="D500" s="200" t="s">
        <v>81</v>
      </c>
      <c r="E500" s="212" t="s">
        <v>654</v>
      </c>
      <c r="F500" s="212" t="s">
        <v>655</v>
      </c>
      <c r="G500" s="199"/>
      <c r="H500" s="199"/>
      <c r="I500" s="202"/>
      <c r="J500" s="213">
        <f>BK500</f>
        <v>0</v>
      </c>
      <c r="K500" s="199"/>
      <c r="L500" s="204"/>
      <c r="M500" s="205"/>
      <c r="N500" s="206"/>
      <c r="O500" s="206"/>
      <c r="P500" s="207">
        <f>SUM(P501:P559)</f>
        <v>0</v>
      </c>
      <c r="Q500" s="206"/>
      <c r="R500" s="207">
        <f>SUM(R501:R559)</f>
        <v>0.27323999999999998</v>
      </c>
      <c r="S500" s="206"/>
      <c r="T500" s="208">
        <f>SUM(T501:T559)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09" t="s">
        <v>91</v>
      </c>
      <c r="AT500" s="210" t="s">
        <v>81</v>
      </c>
      <c r="AU500" s="210" t="s">
        <v>89</v>
      </c>
      <c r="AY500" s="209" t="s">
        <v>159</v>
      </c>
      <c r="BK500" s="211">
        <f>SUM(BK501:BK559)</f>
        <v>0</v>
      </c>
    </row>
    <row r="501" s="2" customFormat="1" ht="33.75" customHeight="1">
      <c r="A501" s="40"/>
      <c r="B501" s="41"/>
      <c r="C501" s="214" t="s">
        <v>256</v>
      </c>
      <c r="D501" s="214" t="s">
        <v>162</v>
      </c>
      <c r="E501" s="215" t="s">
        <v>656</v>
      </c>
      <c r="F501" s="216" t="s">
        <v>657</v>
      </c>
      <c r="G501" s="217" t="s">
        <v>658</v>
      </c>
      <c r="H501" s="218">
        <v>7</v>
      </c>
      <c r="I501" s="219"/>
      <c r="J501" s="220">
        <f>ROUND(I501*H501,2)</f>
        <v>0</v>
      </c>
      <c r="K501" s="216" t="s">
        <v>44</v>
      </c>
      <c r="L501" s="46"/>
      <c r="M501" s="221" t="s">
        <v>44</v>
      </c>
      <c r="N501" s="222" t="s">
        <v>53</v>
      </c>
      <c r="O501" s="86"/>
      <c r="P501" s="223">
        <f>O501*H501</f>
        <v>0</v>
      </c>
      <c r="Q501" s="223">
        <v>0.027359999999999999</v>
      </c>
      <c r="R501" s="223">
        <f>Q501*H501</f>
        <v>0.19152</v>
      </c>
      <c r="S501" s="223">
        <v>0</v>
      </c>
      <c r="T501" s="224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25" t="s">
        <v>251</v>
      </c>
      <c r="AT501" s="225" t="s">
        <v>162</v>
      </c>
      <c r="AU501" s="225" t="s">
        <v>91</v>
      </c>
      <c r="AY501" s="18" t="s">
        <v>159</v>
      </c>
      <c r="BE501" s="226">
        <f>IF(N501="základní",J501,0)</f>
        <v>0</v>
      </c>
      <c r="BF501" s="226">
        <f>IF(N501="snížená",J501,0)</f>
        <v>0</v>
      </c>
      <c r="BG501" s="226">
        <f>IF(N501="zákl. přenesená",J501,0)</f>
        <v>0</v>
      </c>
      <c r="BH501" s="226">
        <f>IF(N501="sníž. přenesená",J501,0)</f>
        <v>0</v>
      </c>
      <c r="BI501" s="226">
        <f>IF(N501="nulová",J501,0)</f>
        <v>0</v>
      </c>
      <c r="BJ501" s="18" t="s">
        <v>89</v>
      </c>
      <c r="BK501" s="226">
        <f>ROUND(I501*H501,2)</f>
        <v>0</v>
      </c>
      <c r="BL501" s="18" t="s">
        <v>251</v>
      </c>
      <c r="BM501" s="225" t="s">
        <v>659</v>
      </c>
    </row>
    <row r="502" s="13" customFormat="1">
      <c r="A502" s="13"/>
      <c r="B502" s="232"/>
      <c r="C502" s="233"/>
      <c r="D502" s="234" t="s">
        <v>171</v>
      </c>
      <c r="E502" s="235" t="s">
        <v>44</v>
      </c>
      <c r="F502" s="236" t="s">
        <v>172</v>
      </c>
      <c r="G502" s="233"/>
      <c r="H502" s="235" t="s">
        <v>44</v>
      </c>
      <c r="I502" s="237"/>
      <c r="J502" s="233"/>
      <c r="K502" s="233"/>
      <c r="L502" s="238"/>
      <c r="M502" s="239"/>
      <c r="N502" s="240"/>
      <c r="O502" s="240"/>
      <c r="P502" s="240"/>
      <c r="Q502" s="240"/>
      <c r="R502" s="240"/>
      <c r="S502" s="240"/>
      <c r="T502" s="24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2" t="s">
        <v>171</v>
      </c>
      <c r="AU502" s="242" t="s">
        <v>91</v>
      </c>
      <c r="AV502" s="13" t="s">
        <v>89</v>
      </c>
      <c r="AW502" s="13" t="s">
        <v>42</v>
      </c>
      <c r="AX502" s="13" t="s">
        <v>82</v>
      </c>
      <c r="AY502" s="242" t="s">
        <v>159</v>
      </c>
    </row>
    <row r="503" s="14" customFormat="1">
      <c r="A503" s="14"/>
      <c r="B503" s="243"/>
      <c r="C503" s="244"/>
      <c r="D503" s="234" t="s">
        <v>171</v>
      </c>
      <c r="E503" s="245" t="s">
        <v>44</v>
      </c>
      <c r="F503" s="246" t="s">
        <v>194</v>
      </c>
      <c r="G503" s="244"/>
      <c r="H503" s="247">
        <v>7</v>
      </c>
      <c r="I503" s="248"/>
      <c r="J503" s="244"/>
      <c r="K503" s="244"/>
      <c r="L503" s="249"/>
      <c r="M503" s="250"/>
      <c r="N503" s="251"/>
      <c r="O503" s="251"/>
      <c r="P503" s="251"/>
      <c r="Q503" s="251"/>
      <c r="R503" s="251"/>
      <c r="S503" s="251"/>
      <c r="T503" s="252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3" t="s">
        <v>171</v>
      </c>
      <c r="AU503" s="253" t="s">
        <v>91</v>
      </c>
      <c r="AV503" s="14" t="s">
        <v>91</v>
      </c>
      <c r="AW503" s="14" t="s">
        <v>42</v>
      </c>
      <c r="AX503" s="14" t="s">
        <v>89</v>
      </c>
      <c r="AY503" s="253" t="s">
        <v>159</v>
      </c>
    </row>
    <row r="504" s="2" customFormat="1" ht="24.9" customHeight="1">
      <c r="A504" s="40"/>
      <c r="B504" s="41"/>
      <c r="C504" s="214" t="s">
        <v>660</v>
      </c>
      <c r="D504" s="214" t="s">
        <v>162</v>
      </c>
      <c r="E504" s="215" t="s">
        <v>661</v>
      </c>
      <c r="F504" s="216" t="s">
        <v>662</v>
      </c>
      <c r="G504" s="217" t="s">
        <v>658</v>
      </c>
      <c r="H504" s="218">
        <v>1</v>
      </c>
      <c r="I504" s="219"/>
      <c r="J504" s="220">
        <f>ROUND(I504*H504,2)</f>
        <v>0</v>
      </c>
      <c r="K504" s="216" t="s">
        <v>44</v>
      </c>
      <c r="L504" s="46"/>
      <c r="M504" s="221" t="s">
        <v>44</v>
      </c>
      <c r="N504" s="222" t="s">
        <v>53</v>
      </c>
      <c r="O504" s="86"/>
      <c r="P504" s="223">
        <f>O504*H504</f>
        <v>0</v>
      </c>
      <c r="Q504" s="223">
        <v>0.027359999999999999</v>
      </c>
      <c r="R504" s="223">
        <f>Q504*H504</f>
        <v>0.027359999999999999</v>
      </c>
      <c r="S504" s="223">
        <v>0</v>
      </c>
      <c r="T504" s="224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25" t="s">
        <v>251</v>
      </c>
      <c r="AT504" s="225" t="s">
        <v>162</v>
      </c>
      <c r="AU504" s="225" t="s">
        <v>91</v>
      </c>
      <c r="AY504" s="18" t="s">
        <v>159</v>
      </c>
      <c r="BE504" s="226">
        <f>IF(N504="základní",J504,0)</f>
        <v>0</v>
      </c>
      <c r="BF504" s="226">
        <f>IF(N504="snížená",J504,0)</f>
        <v>0</v>
      </c>
      <c r="BG504" s="226">
        <f>IF(N504="zákl. přenesená",J504,0)</f>
        <v>0</v>
      </c>
      <c r="BH504" s="226">
        <f>IF(N504="sníž. přenesená",J504,0)</f>
        <v>0</v>
      </c>
      <c r="BI504" s="226">
        <f>IF(N504="nulová",J504,0)</f>
        <v>0</v>
      </c>
      <c r="BJ504" s="18" t="s">
        <v>89</v>
      </c>
      <c r="BK504" s="226">
        <f>ROUND(I504*H504,2)</f>
        <v>0</v>
      </c>
      <c r="BL504" s="18" t="s">
        <v>251</v>
      </c>
      <c r="BM504" s="225" t="s">
        <v>663</v>
      </c>
    </row>
    <row r="505" s="13" customFormat="1">
      <c r="A505" s="13"/>
      <c r="B505" s="232"/>
      <c r="C505" s="233"/>
      <c r="D505" s="234" t="s">
        <v>171</v>
      </c>
      <c r="E505" s="235" t="s">
        <v>44</v>
      </c>
      <c r="F505" s="236" t="s">
        <v>172</v>
      </c>
      <c r="G505" s="233"/>
      <c r="H505" s="235" t="s">
        <v>44</v>
      </c>
      <c r="I505" s="237"/>
      <c r="J505" s="233"/>
      <c r="K505" s="233"/>
      <c r="L505" s="238"/>
      <c r="M505" s="239"/>
      <c r="N505" s="240"/>
      <c r="O505" s="240"/>
      <c r="P505" s="240"/>
      <c r="Q505" s="240"/>
      <c r="R505" s="240"/>
      <c r="S505" s="240"/>
      <c r="T505" s="24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2" t="s">
        <v>171</v>
      </c>
      <c r="AU505" s="242" t="s">
        <v>91</v>
      </c>
      <c r="AV505" s="13" t="s">
        <v>89</v>
      </c>
      <c r="AW505" s="13" t="s">
        <v>42</v>
      </c>
      <c r="AX505" s="13" t="s">
        <v>82</v>
      </c>
      <c r="AY505" s="242" t="s">
        <v>159</v>
      </c>
    </row>
    <row r="506" s="14" customFormat="1">
      <c r="A506" s="14"/>
      <c r="B506" s="243"/>
      <c r="C506" s="244"/>
      <c r="D506" s="234" t="s">
        <v>171</v>
      </c>
      <c r="E506" s="245" t="s">
        <v>44</v>
      </c>
      <c r="F506" s="246" t="s">
        <v>89</v>
      </c>
      <c r="G506" s="244"/>
      <c r="H506" s="247">
        <v>1</v>
      </c>
      <c r="I506" s="248"/>
      <c r="J506" s="244"/>
      <c r="K506" s="244"/>
      <c r="L506" s="249"/>
      <c r="M506" s="250"/>
      <c r="N506" s="251"/>
      <c r="O506" s="251"/>
      <c r="P506" s="251"/>
      <c r="Q506" s="251"/>
      <c r="R506" s="251"/>
      <c r="S506" s="251"/>
      <c r="T506" s="25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3" t="s">
        <v>171</v>
      </c>
      <c r="AU506" s="253" t="s">
        <v>91</v>
      </c>
      <c r="AV506" s="14" t="s">
        <v>91</v>
      </c>
      <c r="AW506" s="14" t="s">
        <v>42</v>
      </c>
      <c r="AX506" s="14" t="s">
        <v>89</v>
      </c>
      <c r="AY506" s="253" t="s">
        <v>159</v>
      </c>
    </row>
    <row r="507" s="2" customFormat="1" ht="16.5" customHeight="1">
      <c r="A507" s="40"/>
      <c r="B507" s="41"/>
      <c r="C507" s="214" t="s">
        <v>664</v>
      </c>
      <c r="D507" s="214" t="s">
        <v>162</v>
      </c>
      <c r="E507" s="215" t="s">
        <v>665</v>
      </c>
      <c r="F507" s="216" t="s">
        <v>666</v>
      </c>
      <c r="G507" s="217" t="s">
        <v>165</v>
      </c>
      <c r="H507" s="218">
        <v>5</v>
      </c>
      <c r="I507" s="219"/>
      <c r="J507" s="220">
        <f>ROUND(I507*H507,2)</f>
        <v>0</v>
      </c>
      <c r="K507" s="216" t="s">
        <v>44</v>
      </c>
      <c r="L507" s="46"/>
      <c r="M507" s="221" t="s">
        <v>44</v>
      </c>
      <c r="N507" s="222" t="s">
        <v>53</v>
      </c>
      <c r="O507" s="86"/>
      <c r="P507" s="223">
        <f>O507*H507</f>
        <v>0</v>
      </c>
      <c r="Q507" s="223">
        <v>9.0000000000000006E-05</v>
      </c>
      <c r="R507" s="223">
        <f>Q507*H507</f>
        <v>0.00045000000000000004</v>
      </c>
      <c r="S507" s="223">
        <v>0</v>
      </c>
      <c r="T507" s="224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25" t="s">
        <v>251</v>
      </c>
      <c r="AT507" s="225" t="s">
        <v>162</v>
      </c>
      <c r="AU507" s="225" t="s">
        <v>91</v>
      </c>
      <c r="AY507" s="18" t="s">
        <v>159</v>
      </c>
      <c r="BE507" s="226">
        <f>IF(N507="základní",J507,0)</f>
        <v>0</v>
      </c>
      <c r="BF507" s="226">
        <f>IF(N507="snížená",J507,0)</f>
        <v>0</v>
      </c>
      <c r="BG507" s="226">
        <f>IF(N507="zákl. přenesená",J507,0)</f>
        <v>0</v>
      </c>
      <c r="BH507" s="226">
        <f>IF(N507="sníž. přenesená",J507,0)</f>
        <v>0</v>
      </c>
      <c r="BI507" s="226">
        <f>IF(N507="nulová",J507,0)</f>
        <v>0</v>
      </c>
      <c r="BJ507" s="18" t="s">
        <v>89</v>
      </c>
      <c r="BK507" s="226">
        <f>ROUND(I507*H507,2)</f>
        <v>0</v>
      </c>
      <c r="BL507" s="18" t="s">
        <v>251</v>
      </c>
      <c r="BM507" s="225" t="s">
        <v>667</v>
      </c>
    </row>
    <row r="508" s="13" customFormat="1">
      <c r="A508" s="13"/>
      <c r="B508" s="232"/>
      <c r="C508" s="233"/>
      <c r="D508" s="234" t="s">
        <v>171</v>
      </c>
      <c r="E508" s="235" t="s">
        <v>44</v>
      </c>
      <c r="F508" s="236" t="s">
        <v>172</v>
      </c>
      <c r="G508" s="233"/>
      <c r="H508" s="235" t="s">
        <v>44</v>
      </c>
      <c r="I508" s="237"/>
      <c r="J508" s="233"/>
      <c r="K508" s="233"/>
      <c r="L508" s="238"/>
      <c r="M508" s="239"/>
      <c r="N508" s="240"/>
      <c r="O508" s="240"/>
      <c r="P508" s="240"/>
      <c r="Q508" s="240"/>
      <c r="R508" s="240"/>
      <c r="S508" s="240"/>
      <c r="T508" s="24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2" t="s">
        <v>171</v>
      </c>
      <c r="AU508" s="242" t="s">
        <v>91</v>
      </c>
      <c r="AV508" s="13" t="s">
        <v>89</v>
      </c>
      <c r="AW508" s="13" t="s">
        <v>42</v>
      </c>
      <c r="AX508" s="13" t="s">
        <v>82</v>
      </c>
      <c r="AY508" s="242" t="s">
        <v>159</v>
      </c>
    </row>
    <row r="509" s="14" customFormat="1">
      <c r="A509" s="14"/>
      <c r="B509" s="243"/>
      <c r="C509" s="244"/>
      <c r="D509" s="234" t="s">
        <v>171</v>
      </c>
      <c r="E509" s="245" t="s">
        <v>44</v>
      </c>
      <c r="F509" s="246" t="s">
        <v>186</v>
      </c>
      <c r="G509" s="244"/>
      <c r="H509" s="247">
        <v>5</v>
      </c>
      <c r="I509" s="248"/>
      <c r="J509" s="244"/>
      <c r="K509" s="244"/>
      <c r="L509" s="249"/>
      <c r="M509" s="250"/>
      <c r="N509" s="251"/>
      <c r="O509" s="251"/>
      <c r="P509" s="251"/>
      <c r="Q509" s="251"/>
      <c r="R509" s="251"/>
      <c r="S509" s="251"/>
      <c r="T509" s="252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3" t="s">
        <v>171</v>
      </c>
      <c r="AU509" s="253" t="s">
        <v>91</v>
      </c>
      <c r="AV509" s="14" t="s">
        <v>91</v>
      </c>
      <c r="AW509" s="14" t="s">
        <v>42</v>
      </c>
      <c r="AX509" s="14" t="s">
        <v>89</v>
      </c>
      <c r="AY509" s="253" t="s">
        <v>159</v>
      </c>
    </row>
    <row r="510" s="2" customFormat="1" ht="16.5" customHeight="1">
      <c r="A510" s="40"/>
      <c r="B510" s="41"/>
      <c r="C510" s="214" t="s">
        <v>668</v>
      </c>
      <c r="D510" s="214" t="s">
        <v>162</v>
      </c>
      <c r="E510" s="215" t="s">
        <v>669</v>
      </c>
      <c r="F510" s="216" t="s">
        <v>670</v>
      </c>
      <c r="G510" s="217" t="s">
        <v>165</v>
      </c>
      <c r="H510" s="218">
        <v>8</v>
      </c>
      <c r="I510" s="219"/>
      <c r="J510" s="220">
        <f>ROUND(I510*H510,2)</f>
        <v>0</v>
      </c>
      <c r="K510" s="216" t="s">
        <v>44</v>
      </c>
      <c r="L510" s="46"/>
      <c r="M510" s="221" t="s">
        <v>44</v>
      </c>
      <c r="N510" s="222" t="s">
        <v>53</v>
      </c>
      <c r="O510" s="86"/>
      <c r="P510" s="223">
        <f>O510*H510</f>
        <v>0</v>
      </c>
      <c r="Q510" s="223">
        <v>9.0000000000000006E-05</v>
      </c>
      <c r="R510" s="223">
        <f>Q510*H510</f>
        <v>0.00072000000000000005</v>
      </c>
      <c r="S510" s="223">
        <v>0</v>
      </c>
      <c r="T510" s="224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25" t="s">
        <v>251</v>
      </c>
      <c r="AT510" s="225" t="s">
        <v>162</v>
      </c>
      <c r="AU510" s="225" t="s">
        <v>91</v>
      </c>
      <c r="AY510" s="18" t="s">
        <v>159</v>
      </c>
      <c r="BE510" s="226">
        <f>IF(N510="základní",J510,0)</f>
        <v>0</v>
      </c>
      <c r="BF510" s="226">
        <f>IF(N510="snížená",J510,0)</f>
        <v>0</v>
      </c>
      <c r="BG510" s="226">
        <f>IF(N510="zákl. přenesená",J510,0)</f>
        <v>0</v>
      </c>
      <c r="BH510" s="226">
        <f>IF(N510="sníž. přenesená",J510,0)</f>
        <v>0</v>
      </c>
      <c r="BI510" s="226">
        <f>IF(N510="nulová",J510,0)</f>
        <v>0</v>
      </c>
      <c r="BJ510" s="18" t="s">
        <v>89</v>
      </c>
      <c r="BK510" s="226">
        <f>ROUND(I510*H510,2)</f>
        <v>0</v>
      </c>
      <c r="BL510" s="18" t="s">
        <v>251</v>
      </c>
      <c r="BM510" s="225" t="s">
        <v>671</v>
      </c>
    </row>
    <row r="511" s="13" customFormat="1">
      <c r="A511" s="13"/>
      <c r="B511" s="232"/>
      <c r="C511" s="233"/>
      <c r="D511" s="234" t="s">
        <v>171</v>
      </c>
      <c r="E511" s="235" t="s">
        <v>44</v>
      </c>
      <c r="F511" s="236" t="s">
        <v>172</v>
      </c>
      <c r="G511" s="233"/>
      <c r="H511" s="235" t="s">
        <v>44</v>
      </c>
      <c r="I511" s="237"/>
      <c r="J511" s="233"/>
      <c r="K511" s="233"/>
      <c r="L511" s="238"/>
      <c r="M511" s="239"/>
      <c r="N511" s="240"/>
      <c r="O511" s="240"/>
      <c r="P511" s="240"/>
      <c r="Q511" s="240"/>
      <c r="R511" s="240"/>
      <c r="S511" s="240"/>
      <c r="T511" s="24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2" t="s">
        <v>171</v>
      </c>
      <c r="AU511" s="242" t="s">
        <v>91</v>
      </c>
      <c r="AV511" s="13" t="s">
        <v>89</v>
      </c>
      <c r="AW511" s="13" t="s">
        <v>42</v>
      </c>
      <c r="AX511" s="13" t="s">
        <v>82</v>
      </c>
      <c r="AY511" s="242" t="s">
        <v>159</v>
      </c>
    </row>
    <row r="512" s="14" customFormat="1">
      <c r="A512" s="14"/>
      <c r="B512" s="243"/>
      <c r="C512" s="244"/>
      <c r="D512" s="234" t="s">
        <v>171</v>
      </c>
      <c r="E512" s="245" t="s">
        <v>44</v>
      </c>
      <c r="F512" s="246" t="s">
        <v>176</v>
      </c>
      <c r="G512" s="244"/>
      <c r="H512" s="247">
        <v>8</v>
      </c>
      <c r="I512" s="248"/>
      <c r="J512" s="244"/>
      <c r="K512" s="244"/>
      <c r="L512" s="249"/>
      <c r="M512" s="250"/>
      <c r="N512" s="251"/>
      <c r="O512" s="251"/>
      <c r="P512" s="251"/>
      <c r="Q512" s="251"/>
      <c r="R512" s="251"/>
      <c r="S512" s="251"/>
      <c r="T512" s="252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3" t="s">
        <v>171</v>
      </c>
      <c r="AU512" s="253" t="s">
        <v>91</v>
      </c>
      <c r="AV512" s="14" t="s">
        <v>91</v>
      </c>
      <c r="AW512" s="14" t="s">
        <v>42</v>
      </c>
      <c r="AX512" s="14" t="s">
        <v>89</v>
      </c>
      <c r="AY512" s="253" t="s">
        <v>159</v>
      </c>
    </row>
    <row r="513" s="2" customFormat="1" ht="16.5" customHeight="1">
      <c r="A513" s="40"/>
      <c r="B513" s="41"/>
      <c r="C513" s="214" t="s">
        <v>672</v>
      </c>
      <c r="D513" s="214" t="s">
        <v>162</v>
      </c>
      <c r="E513" s="215" t="s">
        <v>673</v>
      </c>
      <c r="F513" s="216" t="s">
        <v>674</v>
      </c>
      <c r="G513" s="217" t="s">
        <v>165</v>
      </c>
      <c r="H513" s="218">
        <v>10</v>
      </c>
      <c r="I513" s="219"/>
      <c r="J513" s="220">
        <f>ROUND(I513*H513,2)</f>
        <v>0</v>
      </c>
      <c r="K513" s="216" t="s">
        <v>44</v>
      </c>
      <c r="L513" s="46"/>
      <c r="M513" s="221" t="s">
        <v>44</v>
      </c>
      <c r="N513" s="222" t="s">
        <v>53</v>
      </c>
      <c r="O513" s="86"/>
      <c r="P513" s="223">
        <f>O513*H513</f>
        <v>0</v>
      </c>
      <c r="Q513" s="223">
        <v>9.0000000000000006E-05</v>
      </c>
      <c r="R513" s="223">
        <f>Q513*H513</f>
        <v>0.00090000000000000008</v>
      </c>
      <c r="S513" s="223">
        <v>0</v>
      </c>
      <c r="T513" s="224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25" t="s">
        <v>251</v>
      </c>
      <c r="AT513" s="225" t="s">
        <v>162</v>
      </c>
      <c r="AU513" s="225" t="s">
        <v>91</v>
      </c>
      <c r="AY513" s="18" t="s">
        <v>159</v>
      </c>
      <c r="BE513" s="226">
        <f>IF(N513="základní",J513,0)</f>
        <v>0</v>
      </c>
      <c r="BF513" s="226">
        <f>IF(N513="snížená",J513,0)</f>
        <v>0</v>
      </c>
      <c r="BG513" s="226">
        <f>IF(N513="zákl. přenesená",J513,0)</f>
        <v>0</v>
      </c>
      <c r="BH513" s="226">
        <f>IF(N513="sníž. přenesená",J513,0)</f>
        <v>0</v>
      </c>
      <c r="BI513" s="226">
        <f>IF(N513="nulová",J513,0)</f>
        <v>0</v>
      </c>
      <c r="BJ513" s="18" t="s">
        <v>89</v>
      </c>
      <c r="BK513" s="226">
        <f>ROUND(I513*H513,2)</f>
        <v>0</v>
      </c>
      <c r="BL513" s="18" t="s">
        <v>251</v>
      </c>
      <c r="BM513" s="225" t="s">
        <v>675</v>
      </c>
    </row>
    <row r="514" s="13" customFormat="1">
      <c r="A514" s="13"/>
      <c r="B514" s="232"/>
      <c r="C514" s="233"/>
      <c r="D514" s="234" t="s">
        <v>171</v>
      </c>
      <c r="E514" s="235" t="s">
        <v>44</v>
      </c>
      <c r="F514" s="236" t="s">
        <v>172</v>
      </c>
      <c r="G514" s="233"/>
      <c r="H514" s="235" t="s">
        <v>44</v>
      </c>
      <c r="I514" s="237"/>
      <c r="J514" s="233"/>
      <c r="K514" s="233"/>
      <c r="L514" s="238"/>
      <c r="M514" s="239"/>
      <c r="N514" s="240"/>
      <c r="O514" s="240"/>
      <c r="P514" s="240"/>
      <c r="Q514" s="240"/>
      <c r="R514" s="240"/>
      <c r="S514" s="240"/>
      <c r="T514" s="24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2" t="s">
        <v>171</v>
      </c>
      <c r="AU514" s="242" t="s">
        <v>91</v>
      </c>
      <c r="AV514" s="13" t="s">
        <v>89</v>
      </c>
      <c r="AW514" s="13" t="s">
        <v>42</v>
      </c>
      <c r="AX514" s="13" t="s">
        <v>82</v>
      </c>
      <c r="AY514" s="242" t="s">
        <v>159</v>
      </c>
    </row>
    <row r="515" s="14" customFormat="1">
      <c r="A515" s="14"/>
      <c r="B515" s="243"/>
      <c r="C515" s="244"/>
      <c r="D515" s="234" t="s">
        <v>171</v>
      </c>
      <c r="E515" s="245" t="s">
        <v>44</v>
      </c>
      <c r="F515" s="246" t="s">
        <v>209</v>
      </c>
      <c r="G515" s="244"/>
      <c r="H515" s="247">
        <v>10</v>
      </c>
      <c r="I515" s="248"/>
      <c r="J515" s="244"/>
      <c r="K515" s="244"/>
      <c r="L515" s="249"/>
      <c r="M515" s="250"/>
      <c r="N515" s="251"/>
      <c r="O515" s="251"/>
      <c r="P515" s="251"/>
      <c r="Q515" s="251"/>
      <c r="R515" s="251"/>
      <c r="S515" s="251"/>
      <c r="T515" s="25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3" t="s">
        <v>171</v>
      </c>
      <c r="AU515" s="253" t="s">
        <v>91</v>
      </c>
      <c r="AV515" s="14" t="s">
        <v>91</v>
      </c>
      <c r="AW515" s="14" t="s">
        <v>42</v>
      </c>
      <c r="AX515" s="14" t="s">
        <v>89</v>
      </c>
      <c r="AY515" s="253" t="s">
        <v>159</v>
      </c>
    </row>
    <row r="516" s="2" customFormat="1" ht="16.5" customHeight="1">
      <c r="A516" s="40"/>
      <c r="B516" s="41"/>
      <c r="C516" s="214" t="s">
        <v>676</v>
      </c>
      <c r="D516" s="214" t="s">
        <v>162</v>
      </c>
      <c r="E516" s="215" t="s">
        <v>677</v>
      </c>
      <c r="F516" s="216" t="s">
        <v>678</v>
      </c>
      <c r="G516" s="217" t="s">
        <v>165</v>
      </c>
      <c r="H516" s="218">
        <v>13</v>
      </c>
      <c r="I516" s="219"/>
      <c r="J516" s="220">
        <f>ROUND(I516*H516,2)</f>
        <v>0</v>
      </c>
      <c r="K516" s="216" t="s">
        <v>44</v>
      </c>
      <c r="L516" s="46"/>
      <c r="M516" s="221" t="s">
        <v>44</v>
      </c>
      <c r="N516" s="222" t="s">
        <v>53</v>
      </c>
      <c r="O516" s="86"/>
      <c r="P516" s="223">
        <f>O516*H516</f>
        <v>0</v>
      </c>
      <c r="Q516" s="223">
        <v>9.0000000000000006E-05</v>
      </c>
      <c r="R516" s="223">
        <f>Q516*H516</f>
        <v>0.00117</v>
      </c>
      <c r="S516" s="223">
        <v>0</v>
      </c>
      <c r="T516" s="224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25" t="s">
        <v>251</v>
      </c>
      <c r="AT516" s="225" t="s">
        <v>162</v>
      </c>
      <c r="AU516" s="225" t="s">
        <v>91</v>
      </c>
      <c r="AY516" s="18" t="s">
        <v>159</v>
      </c>
      <c r="BE516" s="226">
        <f>IF(N516="základní",J516,0)</f>
        <v>0</v>
      </c>
      <c r="BF516" s="226">
        <f>IF(N516="snížená",J516,0)</f>
        <v>0</v>
      </c>
      <c r="BG516" s="226">
        <f>IF(N516="zákl. přenesená",J516,0)</f>
        <v>0</v>
      </c>
      <c r="BH516" s="226">
        <f>IF(N516="sníž. přenesená",J516,0)</f>
        <v>0</v>
      </c>
      <c r="BI516" s="226">
        <f>IF(N516="nulová",J516,0)</f>
        <v>0</v>
      </c>
      <c r="BJ516" s="18" t="s">
        <v>89</v>
      </c>
      <c r="BK516" s="226">
        <f>ROUND(I516*H516,2)</f>
        <v>0</v>
      </c>
      <c r="BL516" s="18" t="s">
        <v>251</v>
      </c>
      <c r="BM516" s="225" t="s">
        <v>679</v>
      </c>
    </row>
    <row r="517" s="13" customFormat="1">
      <c r="A517" s="13"/>
      <c r="B517" s="232"/>
      <c r="C517" s="233"/>
      <c r="D517" s="234" t="s">
        <v>171</v>
      </c>
      <c r="E517" s="235" t="s">
        <v>44</v>
      </c>
      <c r="F517" s="236" t="s">
        <v>172</v>
      </c>
      <c r="G517" s="233"/>
      <c r="H517" s="235" t="s">
        <v>44</v>
      </c>
      <c r="I517" s="237"/>
      <c r="J517" s="233"/>
      <c r="K517" s="233"/>
      <c r="L517" s="238"/>
      <c r="M517" s="239"/>
      <c r="N517" s="240"/>
      <c r="O517" s="240"/>
      <c r="P517" s="240"/>
      <c r="Q517" s="240"/>
      <c r="R517" s="240"/>
      <c r="S517" s="240"/>
      <c r="T517" s="24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2" t="s">
        <v>171</v>
      </c>
      <c r="AU517" s="242" t="s">
        <v>91</v>
      </c>
      <c r="AV517" s="13" t="s">
        <v>89</v>
      </c>
      <c r="AW517" s="13" t="s">
        <v>42</v>
      </c>
      <c r="AX517" s="13" t="s">
        <v>82</v>
      </c>
      <c r="AY517" s="242" t="s">
        <v>159</v>
      </c>
    </row>
    <row r="518" s="14" customFormat="1">
      <c r="A518" s="14"/>
      <c r="B518" s="243"/>
      <c r="C518" s="244"/>
      <c r="D518" s="234" t="s">
        <v>171</v>
      </c>
      <c r="E518" s="245" t="s">
        <v>44</v>
      </c>
      <c r="F518" s="246" t="s">
        <v>227</v>
      </c>
      <c r="G518" s="244"/>
      <c r="H518" s="247">
        <v>13</v>
      </c>
      <c r="I518" s="248"/>
      <c r="J518" s="244"/>
      <c r="K518" s="244"/>
      <c r="L518" s="249"/>
      <c r="M518" s="250"/>
      <c r="N518" s="251"/>
      <c r="O518" s="251"/>
      <c r="P518" s="251"/>
      <c r="Q518" s="251"/>
      <c r="R518" s="251"/>
      <c r="S518" s="251"/>
      <c r="T518" s="252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3" t="s">
        <v>171</v>
      </c>
      <c r="AU518" s="253" t="s">
        <v>91</v>
      </c>
      <c r="AV518" s="14" t="s">
        <v>91</v>
      </c>
      <c r="AW518" s="14" t="s">
        <v>42</v>
      </c>
      <c r="AX518" s="14" t="s">
        <v>89</v>
      </c>
      <c r="AY518" s="253" t="s">
        <v>159</v>
      </c>
    </row>
    <row r="519" s="2" customFormat="1" ht="16.5" customHeight="1">
      <c r="A519" s="40"/>
      <c r="B519" s="41"/>
      <c r="C519" s="214" t="s">
        <v>680</v>
      </c>
      <c r="D519" s="214" t="s">
        <v>162</v>
      </c>
      <c r="E519" s="215" t="s">
        <v>681</v>
      </c>
      <c r="F519" s="216" t="s">
        <v>682</v>
      </c>
      <c r="G519" s="217" t="s">
        <v>165</v>
      </c>
      <c r="H519" s="218">
        <v>1</v>
      </c>
      <c r="I519" s="219"/>
      <c r="J519" s="220">
        <f>ROUND(I519*H519,2)</f>
        <v>0</v>
      </c>
      <c r="K519" s="216" t="s">
        <v>44</v>
      </c>
      <c r="L519" s="46"/>
      <c r="M519" s="221" t="s">
        <v>44</v>
      </c>
      <c r="N519" s="222" t="s">
        <v>53</v>
      </c>
      <c r="O519" s="86"/>
      <c r="P519" s="223">
        <f>O519*H519</f>
        <v>0</v>
      </c>
      <c r="Q519" s="223">
        <v>9.0000000000000006E-05</v>
      </c>
      <c r="R519" s="223">
        <f>Q519*H519</f>
        <v>9.0000000000000006E-05</v>
      </c>
      <c r="S519" s="223">
        <v>0</v>
      </c>
      <c r="T519" s="224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25" t="s">
        <v>251</v>
      </c>
      <c r="AT519" s="225" t="s">
        <v>162</v>
      </c>
      <c r="AU519" s="225" t="s">
        <v>91</v>
      </c>
      <c r="AY519" s="18" t="s">
        <v>159</v>
      </c>
      <c r="BE519" s="226">
        <f>IF(N519="základní",J519,0)</f>
        <v>0</v>
      </c>
      <c r="BF519" s="226">
        <f>IF(N519="snížená",J519,0)</f>
        <v>0</v>
      </c>
      <c r="BG519" s="226">
        <f>IF(N519="zákl. přenesená",J519,0)</f>
        <v>0</v>
      </c>
      <c r="BH519" s="226">
        <f>IF(N519="sníž. přenesená",J519,0)</f>
        <v>0</v>
      </c>
      <c r="BI519" s="226">
        <f>IF(N519="nulová",J519,0)</f>
        <v>0</v>
      </c>
      <c r="BJ519" s="18" t="s">
        <v>89</v>
      </c>
      <c r="BK519" s="226">
        <f>ROUND(I519*H519,2)</f>
        <v>0</v>
      </c>
      <c r="BL519" s="18" t="s">
        <v>251</v>
      </c>
      <c r="BM519" s="225" t="s">
        <v>683</v>
      </c>
    </row>
    <row r="520" s="13" customFormat="1">
      <c r="A520" s="13"/>
      <c r="B520" s="232"/>
      <c r="C520" s="233"/>
      <c r="D520" s="234" t="s">
        <v>171</v>
      </c>
      <c r="E520" s="235" t="s">
        <v>44</v>
      </c>
      <c r="F520" s="236" t="s">
        <v>172</v>
      </c>
      <c r="G520" s="233"/>
      <c r="H520" s="235" t="s">
        <v>44</v>
      </c>
      <c r="I520" s="237"/>
      <c r="J520" s="233"/>
      <c r="K520" s="233"/>
      <c r="L520" s="238"/>
      <c r="M520" s="239"/>
      <c r="N520" s="240"/>
      <c r="O520" s="240"/>
      <c r="P520" s="240"/>
      <c r="Q520" s="240"/>
      <c r="R520" s="240"/>
      <c r="S520" s="240"/>
      <c r="T520" s="241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2" t="s">
        <v>171</v>
      </c>
      <c r="AU520" s="242" t="s">
        <v>91</v>
      </c>
      <c r="AV520" s="13" t="s">
        <v>89</v>
      </c>
      <c r="AW520" s="13" t="s">
        <v>42</v>
      </c>
      <c r="AX520" s="13" t="s">
        <v>82</v>
      </c>
      <c r="AY520" s="242" t="s">
        <v>159</v>
      </c>
    </row>
    <row r="521" s="14" customFormat="1">
      <c r="A521" s="14"/>
      <c r="B521" s="243"/>
      <c r="C521" s="244"/>
      <c r="D521" s="234" t="s">
        <v>171</v>
      </c>
      <c r="E521" s="245" t="s">
        <v>44</v>
      </c>
      <c r="F521" s="246" t="s">
        <v>89</v>
      </c>
      <c r="G521" s="244"/>
      <c r="H521" s="247">
        <v>1</v>
      </c>
      <c r="I521" s="248"/>
      <c r="J521" s="244"/>
      <c r="K521" s="244"/>
      <c r="L521" s="249"/>
      <c r="M521" s="250"/>
      <c r="N521" s="251"/>
      <c r="O521" s="251"/>
      <c r="P521" s="251"/>
      <c r="Q521" s="251"/>
      <c r="R521" s="251"/>
      <c r="S521" s="251"/>
      <c r="T521" s="252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3" t="s">
        <v>171</v>
      </c>
      <c r="AU521" s="253" t="s">
        <v>91</v>
      </c>
      <c r="AV521" s="14" t="s">
        <v>91</v>
      </c>
      <c r="AW521" s="14" t="s">
        <v>42</v>
      </c>
      <c r="AX521" s="14" t="s">
        <v>89</v>
      </c>
      <c r="AY521" s="253" t="s">
        <v>159</v>
      </c>
    </row>
    <row r="522" s="2" customFormat="1" ht="16.5" customHeight="1">
      <c r="A522" s="40"/>
      <c r="B522" s="41"/>
      <c r="C522" s="214" t="s">
        <v>684</v>
      </c>
      <c r="D522" s="214" t="s">
        <v>162</v>
      </c>
      <c r="E522" s="215" t="s">
        <v>685</v>
      </c>
      <c r="F522" s="216" t="s">
        <v>686</v>
      </c>
      <c r="G522" s="217" t="s">
        <v>165</v>
      </c>
      <c r="H522" s="218">
        <v>12</v>
      </c>
      <c r="I522" s="219"/>
      <c r="J522" s="220">
        <f>ROUND(I522*H522,2)</f>
        <v>0</v>
      </c>
      <c r="K522" s="216" t="s">
        <v>44</v>
      </c>
      <c r="L522" s="46"/>
      <c r="M522" s="221" t="s">
        <v>44</v>
      </c>
      <c r="N522" s="222" t="s">
        <v>53</v>
      </c>
      <c r="O522" s="86"/>
      <c r="P522" s="223">
        <f>O522*H522</f>
        <v>0</v>
      </c>
      <c r="Q522" s="223">
        <v>0.00031</v>
      </c>
      <c r="R522" s="223">
        <f>Q522*H522</f>
        <v>0.0037200000000000002</v>
      </c>
      <c r="S522" s="223">
        <v>0</v>
      </c>
      <c r="T522" s="224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25" t="s">
        <v>251</v>
      </c>
      <c r="AT522" s="225" t="s">
        <v>162</v>
      </c>
      <c r="AU522" s="225" t="s">
        <v>91</v>
      </c>
      <c r="AY522" s="18" t="s">
        <v>159</v>
      </c>
      <c r="BE522" s="226">
        <f>IF(N522="základní",J522,0)</f>
        <v>0</v>
      </c>
      <c r="BF522" s="226">
        <f>IF(N522="snížená",J522,0)</f>
        <v>0</v>
      </c>
      <c r="BG522" s="226">
        <f>IF(N522="zákl. přenesená",J522,0)</f>
        <v>0</v>
      </c>
      <c r="BH522" s="226">
        <f>IF(N522="sníž. přenesená",J522,0)</f>
        <v>0</v>
      </c>
      <c r="BI522" s="226">
        <f>IF(N522="nulová",J522,0)</f>
        <v>0</v>
      </c>
      <c r="BJ522" s="18" t="s">
        <v>89</v>
      </c>
      <c r="BK522" s="226">
        <f>ROUND(I522*H522,2)</f>
        <v>0</v>
      </c>
      <c r="BL522" s="18" t="s">
        <v>251</v>
      </c>
      <c r="BM522" s="225" t="s">
        <v>687</v>
      </c>
    </row>
    <row r="523" s="13" customFormat="1">
      <c r="A523" s="13"/>
      <c r="B523" s="232"/>
      <c r="C523" s="233"/>
      <c r="D523" s="234" t="s">
        <v>171</v>
      </c>
      <c r="E523" s="235" t="s">
        <v>44</v>
      </c>
      <c r="F523" s="236" t="s">
        <v>172</v>
      </c>
      <c r="G523" s="233"/>
      <c r="H523" s="235" t="s">
        <v>44</v>
      </c>
      <c r="I523" s="237"/>
      <c r="J523" s="233"/>
      <c r="K523" s="233"/>
      <c r="L523" s="238"/>
      <c r="M523" s="239"/>
      <c r="N523" s="240"/>
      <c r="O523" s="240"/>
      <c r="P523" s="240"/>
      <c r="Q523" s="240"/>
      <c r="R523" s="240"/>
      <c r="S523" s="240"/>
      <c r="T523" s="24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2" t="s">
        <v>171</v>
      </c>
      <c r="AU523" s="242" t="s">
        <v>91</v>
      </c>
      <c r="AV523" s="13" t="s">
        <v>89</v>
      </c>
      <c r="AW523" s="13" t="s">
        <v>42</v>
      </c>
      <c r="AX523" s="13" t="s">
        <v>82</v>
      </c>
      <c r="AY523" s="242" t="s">
        <v>159</v>
      </c>
    </row>
    <row r="524" s="14" customFormat="1">
      <c r="A524" s="14"/>
      <c r="B524" s="243"/>
      <c r="C524" s="244"/>
      <c r="D524" s="234" t="s">
        <v>171</v>
      </c>
      <c r="E524" s="245" t="s">
        <v>44</v>
      </c>
      <c r="F524" s="246" t="s">
        <v>221</v>
      </c>
      <c r="G524" s="244"/>
      <c r="H524" s="247">
        <v>12</v>
      </c>
      <c r="I524" s="248"/>
      <c r="J524" s="244"/>
      <c r="K524" s="244"/>
      <c r="L524" s="249"/>
      <c r="M524" s="250"/>
      <c r="N524" s="251"/>
      <c r="O524" s="251"/>
      <c r="P524" s="251"/>
      <c r="Q524" s="251"/>
      <c r="R524" s="251"/>
      <c r="S524" s="251"/>
      <c r="T524" s="25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3" t="s">
        <v>171</v>
      </c>
      <c r="AU524" s="253" t="s">
        <v>91</v>
      </c>
      <c r="AV524" s="14" t="s">
        <v>91</v>
      </c>
      <c r="AW524" s="14" t="s">
        <v>42</v>
      </c>
      <c r="AX524" s="14" t="s">
        <v>89</v>
      </c>
      <c r="AY524" s="253" t="s">
        <v>159</v>
      </c>
    </row>
    <row r="525" s="2" customFormat="1" ht="16.5" customHeight="1">
      <c r="A525" s="40"/>
      <c r="B525" s="41"/>
      <c r="C525" s="214" t="s">
        <v>688</v>
      </c>
      <c r="D525" s="214" t="s">
        <v>162</v>
      </c>
      <c r="E525" s="215" t="s">
        <v>689</v>
      </c>
      <c r="F525" s="216" t="s">
        <v>690</v>
      </c>
      <c r="G525" s="217" t="s">
        <v>165</v>
      </c>
      <c r="H525" s="218">
        <v>9</v>
      </c>
      <c r="I525" s="219"/>
      <c r="J525" s="220">
        <f>ROUND(I525*H525,2)</f>
        <v>0</v>
      </c>
      <c r="K525" s="216" t="s">
        <v>44</v>
      </c>
      <c r="L525" s="46"/>
      <c r="M525" s="221" t="s">
        <v>44</v>
      </c>
      <c r="N525" s="222" t="s">
        <v>53</v>
      </c>
      <c r="O525" s="86"/>
      <c r="P525" s="223">
        <f>O525*H525</f>
        <v>0</v>
      </c>
      <c r="Q525" s="223">
        <v>0.00031</v>
      </c>
      <c r="R525" s="223">
        <f>Q525*H525</f>
        <v>0.0027899999999999999</v>
      </c>
      <c r="S525" s="223">
        <v>0</v>
      </c>
      <c r="T525" s="224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25" t="s">
        <v>251</v>
      </c>
      <c r="AT525" s="225" t="s">
        <v>162</v>
      </c>
      <c r="AU525" s="225" t="s">
        <v>91</v>
      </c>
      <c r="AY525" s="18" t="s">
        <v>159</v>
      </c>
      <c r="BE525" s="226">
        <f>IF(N525="základní",J525,0)</f>
        <v>0</v>
      </c>
      <c r="BF525" s="226">
        <f>IF(N525="snížená",J525,0)</f>
        <v>0</v>
      </c>
      <c r="BG525" s="226">
        <f>IF(N525="zákl. přenesená",J525,0)</f>
        <v>0</v>
      </c>
      <c r="BH525" s="226">
        <f>IF(N525="sníž. přenesená",J525,0)</f>
        <v>0</v>
      </c>
      <c r="BI525" s="226">
        <f>IF(N525="nulová",J525,0)</f>
        <v>0</v>
      </c>
      <c r="BJ525" s="18" t="s">
        <v>89</v>
      </c>
      <c r="BK525" s="226">
        <f>ROUND(I525*H525,2)</f>
        <v>0</v>
      </c>
      <c r="BL525" s="18" t="s">
        <v>251</v>
      </c>
      <c r="BM525" s="225" t="s">
        <v>691</v>
      </c>
    </row>
    <row r="526" s="13" customFormat="1">
      <c r="A526" s="13"/>
      <c r="B526" s="232"/>
      <c r="C526" s="233"/>
      <c r="D526" s="234" t="s">
        <v>171</v>
      </c>
      <c r="E526" s="235" t="s">
        <v>44</v>
      </c>
      <c r="F526" s="236" t="s">
        <v>172</v>
      </c>
      <c r="G526" s="233"/>
      <c r="H526" s="235" t="s">
        <v>44</v>
      </c>
      <c r="I526" s="237"/>
      <c r="J526" s="233"/>
      <c r="K526" s="233"/>
      <c r="L526" s="238"/>
      <c r="M526" s="239"/>
      <c r="N526" s="240"/>
      <c r="O526" s="240"/>
      <c r="P526" s="240"/>
      <c r="Q526" s="240"/>
      <c r="R526" s="240"/>
      <c r="S526" s="240"/>
      <c r="T526" s="24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2" t="s">
        <v>171</v>
      </c>
      <c r="AU526" s="242" t="s">
        <v>91</v>
      </c>
      <c r="AV526" s="13" t="s">
        <v>89</v>
      </c>
      <c r="AW526" s="13" t="s">
        <v>42</v>
      </c>
      <c r="AX526" s="13" t="s">
        <v>82</v>
      </c>
      <c r="AY526" s="242" t="s">
        <v>159</v>
      </c>
    </row>
    <row r="527" s="14" customFormat="1">
      <c r="A527" s="14"/>
      <c r="B527" s="243"/>
      <c r="C527" s="244"/>
      <c r="D527" s="234" t="s">
        <v>171</v>
      </c>
      <c r="E527" s="245" t="s">
        <v>44</v>
      </c>
      <c r="F527" s="246" t="s">
        <v>204</v>
      </c>
      <c r="G527" s="244"/>
      <c r="H527" s="247">
        <v>9</v>
      </c>
      <c r="I527" s="248"/>
      <c r="J527" s="244"/>
      <c r="K527" s="244"/>
      <c r="L527" s="249"/>
      <c r="M527" s="250"/>
      <c r="N527" s="251"/>
      <c r="O527" s="251"/>
      <c r="P527" s="251"/>
      <c r="Q527" s="251"/>
      <c r="R527" s="251"/>
      <c r="S527" s="251"/>
      <c r="T527" s="25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3" t="s">
        <v>171</v>
      </c>
      <c r="AU527" s="253" t="s">
        <v>91</v>
      </c>
      <c r="AV527" s="14" t="s">
        <v>91</v>
      </c>
      <c r="AW527" s="14" t="s">
        <v>42</v>
      </c>
      <c r="AX527" s="14" t="s">
        <v>89</v>
      </c>
      <c r="AY527" s="253" t="s">
        <v>159</v>
      </c>
    </row>
    <row r="528" s="2" customFormat="1" ht="16.5" customHeight="1">
      <c r="A528" s="40"/>
      <c r="B528" s="41"/>
      <c r="C528" s="214" t="s">
        <v>692</v>
      </c>
      <c r="D528" s="214" t="s">
        <v>162</v>
      </c>
      <c r="E528" s="215" t="s">
        <v>693</v>
      </c>
      <c r="F528" s="216" t="s">
        <v>694</v>
      </c>
      <c r="G528" s="217" t="s">
        <v>165</v>
      </c>
      <c r="H528" s="218">
        <v>10</v>
      </c>
      <c r="I528" s="219"/>
      <c r="J528" s="220">
        <f>ROUND(I528*H528,2)</f>
        <v>0</v>
      </c>
      <c r="K528" s="216" t="s">
        <v>44</v>
      </c>
      <c r="L528" s="46"/>
      <c r="M528" s="221" t="s">
        <v>44</v>
      </c>
      <c r="N528" s="222" t="s">
        <v>53</v>
      </c>
      <c r="O528" s="86"/>
      <c r="P528" s="223">
        <f>O528*H528</f>
        <v>0</v>
      </c>
      <c r="Q528" s="223">
        <v>0.00031</v>
      </c>
      <c r="R528" s="223">
        <f>Q528*H528</f>
        <v>0.0030999999999999999</v>
      </c>
      <c r="S528" s="223">
        <v>0</v>
      </c>
      <c r="T528" s="224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25" t="s">
        <v>251</v>
      </c>
      <c r="AT528" s="225" t="s">
        <v>162</v>
      </c>
      <c r="AU528" s="225" t="s">
        <v>91</v>
      </c>
      <c r="AY528" s="18" t="s">
        <v>159</v>
      </c>
      <c r="BE528" s="226">
        <f>IF(N528="základní",J528,0)</f>
        <v>0</v>
      </c>
      <c r="BF528" s="226">
        <f>IF(N528="snížená",J528,0)</f>
        <v>0</v>
      </c>
      <c r="BG528" s="226">
        <f>IF(N528="zákl. přenesená",J528,0)</f>
        <v>0</v>
      </c>
      <c r="BH528" s="226">
        <f>IF(N528="sníž. přenesená",J528,0)</f>
        <v>0</v>
      </c>
      <c r="BI528" s="226">
        <f>IF(N528="nulová",J528,0)</f>
        <v>0</v>
      </c>
      <c r="BJ528" s="18" t="s">
        <v>89</v>
      </c>
      <c r="BK528" s="226">
        <f>ROUND(I528*H528,2)</f>
        <v>0</v>
      </c>
      <c r="BL528" s="18" t="s">
        <v>251</v>
      </c>
      <c r="BM528" s="225" t="s">
        <v>695</v>
      </c>
    </row>
    <row r="529" s="13" customFormat="1">
      <c r="A529" s="13"/>
      <c r="B529" s="232"/>
      <c r="C529" s="233"/>
      <c r="D529" s="234" t="s">
        <v>171</v>
      </c>
      <c r="E529" s="235" t="s">
        <v>44</v>
      </c>
      <c r="F529" s="236" t="s">
        <v>172</v>
      </c>
      <c r="G529" s="233"/>
      <c r="H529" s="235" t="s">
        <v>44</v>
      </c>
      <c r="I529" s="237"/>
      <c r="J529" s="233"/>
      <c r="K529" s="233"/>
      <c r="L529" s="238"/>
      <c r="M529" s="239"/>
      <c r="N529" s="240"/>
      <c r="O529" s="240"/>
      <c r="P529" s="240"/>
      <c r="Q529" s="240"/>
      <c r="R529" s="240"/>
      <c r="S529" s="240"/>
      <c r="T529" s="24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2" t="s">
        <v>171</v>
      </c>
      <c r="AU529" s="242" t="s">
        <v>91</v>
      </c>
      <c r="AV529" s="13" t="s">
        <v>89</v>
      </c>
      <c r="AW529" s="13" t="s">
        <v>42</v>
      </c>
      <c r="AX529" s="13" t="s">
        <v>82</v>
      </c>
      <c r="AY529" s="242" t="s">
        <v>159</v>
      </c>
    </row>
    <row r="530" s="14" customFormat="1">
      <c r="A530" s="14"/>
      <c r="B530" s="243"/>
      <c r="C530" s="244"/>
      <c r="D530" s="234" t="s">
        <v>171</v>
      </c>
      <c r="E530" s="245" t="s">
        <v>44</v>
      </c>
      <c r="F530" s="246" t="s">
        <v>209</v>
      </c>
      <c r="G530" s="244"/>
      <c r="H530" s="247">
        <v>10</v>
      </c>
      <c r="I530" s="248"/>
      <c r="J530" s="244"/>
      <c r="K530" s="244"/>
      <c r="L530" s="249"/>
      <c r="M530" s="250"/>
      <c r="N530" s="251"/>
      <c r="O530" s="251"/>
      <c r="P530" s="251"/>
      <c r="Q530" s="251"/>
      <c r="R530" s="251"/>
      <c r="S530" s="251"/>
      <c r="T530" s="252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3" t="s">
        <v>171</v>
      </c>
      <c r="AU530" s="253" t="s">
        <v>91</v>
      </c>
      <c r="AV530" s="14" t="s">
        <v>91</v>
      </c>
      <c r="AW530" s="14" t="s">
        <v>42</v>
      </c>
      <c r="AX530" s="14" t="s">
        <v>89</v>
      </c>
      <c r="AY530" s="253" t="s">
        <v>159</v>
      </c>
    </row>
    <row r="531" s="2" customFormat="1" ht="16.5" customHeight="1">
      <c r="A531" s="40"/>
      <c r="B531" s="41"/>
      <c r="C531" s="214" t="s">
        <v>696</v>
      </c>
      <c r="D531" s="214" t="s">
        <v>162</v>
      </c>
      <c r="E531" s="215" t="s">
        <v>697</v>
      </c>
      <c r="F531" s="216" t="s">
        <v>698</v>
      </c>
      <c r="G531" s="217" t="s">
        <v>165</v>
      </c>
      <c r="H531" s="218">
        <v>9</v>
      </c>
      <c r="I531" s="219"/>
      <c r="J531" s="220">
        <f>ROUND(I531*H531,2)</f>
        <v>0</v>
      </c>
      <c r="K531" s="216" t="s">
        <v>44</v>
      </c>
      <c r="L531" s="46"/>
      <c r="M531" s="221" t="s">
        <v>44</v>
      </c>
      <c r="N531" s="222" t="s">
        <v>53</v>
      </c>
      <c r="O531" s="86"/>
      <c r="P531" s="223">
        <f>O531*H531</f>
        <v>0</v>
      </c>
      <c r="Q531" s="223">
        <v>0.00031</v>
      </c>
      <c r="R531" s="223">
        <f>Q531*H531</f>
        <v>0.0027899999999999999</v>
      </c>
      <c r="S531" s="223">
        <v>0</v>
      </c>
      <c r="T531" s="224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25" t="s">
        <v>251</v>
      </c>
      <c r="AT531" s="225" t="s">
        <v>162</v>
      </c>
      <c r="AU531" s="225" t="s">
        <v>91</v>
      </c>
      <c r="AY531" s="18" t="s">
        <v>159</v>
      </c>
      <c r="BE531" s="226">
        <f>IF(N531="základní",J531,0)</f>
        <v>0</v>
      </c>
      <c r="BF531" s="226">
        <f>IF(N531="snížená",J531,0)</f>
        <v>0</v>
      </c>
      <c r="BG531" s="226">
        <f>IF(N531="zákl. přenesená",J531,0)</f>
        <v>0</v>
      </c>
      <c r="BH531" s="226">
        <f>IF(N531="sníž. přenesená",J531,0)</f>
        <v>0</v>
      </c>
      <c r="BI531" s="226">
        <f>IF(N531="nulová",J531,0)</f>
        <v>0</v>
      </c>
      <c r="BJ531" s="18" t="s">
        <v>89</v>
      </c>
      <c r="BK531" s="226">
        <f>ROUND(I531*H531,2)</f>
        <v>0</v>
      </c>
      <c r="BL531" s="18" t="s">
        <v>251</v>
      </c>
      <c r="BM531" s="225" t="s">
        <v>699</v>
      </c>
    </row>
    <row r="532" s="13" customFormat="1">
      <c r="A532" s="13"/>
      <c r="B532" s="232"/>
      <c r="C532" s="233"/>
      <c r="D532" s="234" t="s">
        <v>171</v>
      </c>
      <c r="E532" s="235" t="s">
        <v>44</v>
      </c>
      <c r="F532" s="236" t="s">
        <v>172</v>
      </c>
      <c r="G532" s="233"/>
      <c r="H532" s="235" t="s">
        <v>44</v>
      </c>
      <c r="I532" s="237"/>
      <c r="J532" s="233"/>
      <c r="K532" s="233"/>
      <c r="L532" s="238"/>
      <c r="M532" s="239"/>
      <c r="N532" s="240"/>
      <c r="O532" s="240"/>
      <c r="P532" s="240"/>
      <c r="Q532" s="240"/>
      <c r="R532" s="240"/>
      <c r="S532" s="240"/>
      <c r="T532" s="24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2" t="s">
        <v>171</v>
      </c>
      <c r="AU532" s="242" t="s">
        <v>91</v>
      </c>
      <c r="AV532" s="13" t="s">
        <v>89</v>
      </c>
      <c r="AW532" s="13" t="s">
        <v>42</v>
      </c>
      <c r="AX532" s="13" t="s">
        <v>82</v>
      </c>
      <c r="AY532" s="242" t="s">
        <v>159</v>
      </c>
    </row>
    <row r="533" s="14" customFormat="1">
      <c r="A533" s="14"/>
      <c r="B533" s="243"/>
      <c r="C533" s="244"/>
      <c r="D533" s="234" t="s">
        <v>171</v>
      </c>
      <c r="E533" s="245" t="s">
        <v>44</v>
      </c>
      <c r="F533" s="246" t="s">
        <v>204</v>
      </c>
      <c r="G533" s="244"/>
      <c r="H533" s="247">
        <v>9</v>
      </c>
      <c r="I533" s="248"/>
      <c r="J533" s="244"/>
      <c r="K533" s="244"/>
      <c r="L533" s="249"/>
      <c r="M533" s="250"/>
      <c r="N533" s="251"/>
      <c r="O533" s="251"/>
      <c r="P533" s="251"/>
      <c r="Q533" s="251"/>
      <c r="R533" s="251"/>
      <c r="S533" s="251"/>
      <c r="T533" s="252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3" t="s">
        <v>171</v>
      </c>
      <c r="AU533" s="253" t="s">
        <v>91</v>
      </c>
      <c r="AV533" s="14" t="s">
        <v>91</v>
      </c>
      <c r="AW533" s="14" t="s">
        <v>42</v>
      </c>
      <c r="AX533" s="14" t="s">
        <v>89</v>
      </c>
      <c r="AY533" s="253" t="s">
        <v>159</v>
      </c>
    </row>
    <row r="534" s="2" customFormat="1" ht="16.5" customHeight="1">
      <c r="A534" s="40"/>
      <c r="B534" s="41"/>
      <c r="C534" s="214" t="s">
        <v>700</v>
      </c>
      <c r="D534" s="214" t="s">
        <v>162</v>
      </c>
      <c r="E534" s="215" t="s">
        <v>701</v>
      </c>
      <c r="F534" s="216" t="s">
        <v>702</v>
      </c>
      <c r="G534" s="217" t="s">
        <v>165</v>
      </c>
      <c r="H534" s="218">
        <v>1</v>
      </c>
      <c r="I534" s="219"/>
      <c r="J534" s="220">
        <f>ROUND(I534*H534,2)</f>
        <v>0</v>
      </c>
      <c r="K534" s="216" t="s">
        <v>44</v>
      </c>
      <c r="L534" s="46"/>
      <c r="M534" s="221" t="s">
        <v>44</v>
      </c>
      <c r="N534" s="222" t="s">
        <v>53</v>
      </c>
      <c r="O534" s="86"/>
      <c r="P534" s="223">
        <f>O534*H534</f>
        <v>0</v>
      </c>
      <c r="Q534" s="223">
        <v>0.00031</v>
      </c>
      <c r="R534" s="223">
        <f>Q534*H534</f>
        <v>0.00031</v>
      </c>
      <c r="S534" s="223">
        <v>0</v>
      </c>
      <c r="T534" s="224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25" t="s">
        <v>251</v>
      </c>
      <c r="AT534" s="225" t="s">
        <v>162</v>
      </c>
      <c r="AU534" s="225" t="s">
        <v>91</v>
      </c>
      <c r="AY534" s="18" t="s">
        <v>159</v>
      </c>
      <c r="BE534" s="226">
        <f>IF(N534="základní",J534,0)</f>
        <v>0</v>
      </c>
      <c r="BF534" s="226">
        <f>IF(N534="snížená",J534,0)</f>
        <v>0</v>
      </c>
      <c r="BG534" s="226">
        <f>IF(N534="zákl. přenesená",J534,0)</f>
        <v>0</v>
      </c>
      <c r="BH534" s="226">
        <f>IF(N534="sníž. přenesená",J534,0)</f>
        <v>0</v>
      </c>
      <c r="BI534" s="226">
        <f>IF(N534="nulová",J534,0)</f>
        <v>0</v>
      </c>
      <c r="BJ534" s="18" t="s">
        <v>89</v>
      </c>
      <c r="BK534" s="226">
        <f>ROUND(I534*H534,2)</f>
        <v>0</v>
      </c>
      <c r="BL534" s="18" t="s">
        <v>251</v>
      </c>
      <c r="BM534" s="225" t="s">
        <v>703</v>
      </c>
    </row>
    <row r="535" s="13" customFormat="1">
      <c r="A535" s="13"/>
      <c r="B535" s="232"/>
      <c r="C535" s="233"/>
      <c r="D535" s="234" t="s">
        <v>171</v>
      </c>
      <c r="E535" s="235" t="s">
        <v>44</v>
      </c>
      <c r="F535" s="236" t="s">
        <v>172</v>
      </c>
      <c r="G535" s="233"/>
      <c r="H535" s="235" t="s">
        <v>44</v>
      </c>
      <c r="I535" s="237"/>
      <c r="J535" s="233"/>
      <c r="K535" s="233"/>
      <c r="L535" s="238"/>
      <c r="M535" s="239"/>
      <c r="N535" s="240"/>
      <c r="O535" s="240"/>
      <c r="P535" s="240"/>
      <c r="Q535" s="240"/>
      <c r="R535" s="240"/>
      <c r="S535" s="240"/>
      <c r="T535" s="241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2" t="s">
        <v>171</v>
      </c>
      <c r="AU535" s="242" t="s">
        <v>91</v>
      </c>
      <c r="AV535" s="13" t="s">
        <v>89</v>
      </c>
      <c r="AW535" s="13" t="s">
        <v>42</v>
      </c>
      <c r="AX535" s="13" t="s">
        <v>82</v>
      </c>
      <c r="AY535" s="242" t="s">
        <v>159</v>
      </c>
    </row>
    <row r="536" s="14" customFormat="1">
      <c r="A536" s="14"/>
      <c r="B536" s="243"/>
      <c r="C536" s="244"/>
      <c r="D536" s="234" t="s">
        <v>171</v>
      </c>
      <c r="E536" s="245" t="s">
        <v>44</v>
      </c>
      <c r="F536" s="246" t="s">
        <v>89</v>
      </c>
      <c r="G536" s="244"/>
      <c r="H536" s="247">
        <v>1</v>
      </c>
      <c r="I536" s="248"/>
      <c r="J536" s="244"/>
      <c r="K536" s="244"/>
      <c r="L536" s="249"/>
      <c r="M536" s="250"/>
      <c r="N536" s="251"/>
      <c r="O536" s="251"/>
      <c r="P536" s="251"/>
      <c r="Q536" s="251"/>
      <c r="R536" s="251"/>
      <c r="S536" s="251"/>
      <c r="T536" s="252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3" t="s">
        <v>171</v>
      </c>
      <c r="AU536" s="253" t="s">
        <v>91</v>
      </c>
      <c r="AV536" s="14" t="s">
        <v>91</v>
      </c>
      <c r="AW536" s="14" t="s">
        <v>42</v>
      </c>
      <c r="AX536" s="14" t="s">
        <v>89</v>
      </c>
      <c r="AY536" s="253" t="s">
        <v>159</v>
      </c>
    </row>
    <row r="537" s="2" customFormat="1" ht="16.5" customHeight="1">
      <c r="A537" s="40"/>
      <c r="B537" s="41"/>
      <c r="C537" s="214" t="s">
        <v>704</v>
      </c>
      <c r="D537" s="214" t="s">
        <v>162</v>
      </c>
      <c r="E537" s="215" t="s">
        <v>705</v>
      </c>
      <c r="F537" s="216" t="s">
        <v>706</v>
      </c>
      <c r="G537" s="217" t="s">
        <v>165</v>
      </c>
      <c r="H537" s="218">
        <v>1</v>
      </c>
      <c r="I537" s="219"/>
      <c r="J537" s="220">
        <f>ROUND(I537*H537,2)</f>
        <v>0</v>
      </c>
      <c r="K537" s="216" t="s">
        <v>44</v>
      </c>
      <c r="L537" s="46"/>
      <c r="M537" s="221" t="s">
        <v>44</v>
      </c>
      <c r="N537" s="222" t="s">
        <v>53</v>
      </c>
      <c r="O537" s="86"/>
      <c r="P537" s="223">
        <f>O537*H537</f>
        <v>0</v>
      </c>
      <c r="Q537" s="223">
        <v>0.00031</v>
      </c>
      <c r="R537" s="223">
        <f>Q537*H537</f>
        <v>0.00031</v>
      </c>
      <c r="S537" s="223">
        <v>0</v>
      </c>
      <c r="T537" s="224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25" t="s">
        <v>251</v>
      </c>
      <c r="AT537" s="225" t="s">
        <v>162</v>
      </c>
      <c r="AU537" s="225" t="s">
        <v>91</v>
      </c>
      <c r="AY537" s="18" t="s">
        <v>159</v>
      </c>
      <c r="BE537" s="226">
        <f>IF(N537="základní",J537,0)</f>
        <v>0</v>
      </c>
      <c r="BF537" s="226">
        <f>IF(N537="snížená",J537,0)</f>
        <v>0</v>
      </c>
      <c r="BG537" s="226">
        <f>IF(N537="zákl. přenesená",J537,0)</f>
        <v>0</v>
      </c>
      <c r="BH537" s="226">
        <f>IF(N537="sníž. přenesená",J537,0)</f>
        <v>0</v>
      </c>
      <c r="BI537" s="226">
        <f>IF(N537="nulová",J537,0)</f>
        <v>0</v>
      </c>
      <c r="BJ537" s="18" t="s">
        <v>89</v>
      </c>
      <c r="BK537" s="226">
        <f>ROUND(I537*H537,2)</f>
        <v>0</v>
      </c>
      <c r="BL537" s="18" t="s">
        <v>251</v>
      </c>
      <c r="BM537" s="225" t="s">
        <v>707</v>
      </c>
    </row>
    <row r="538" s="13" customFormat="1">
      <c r="A538" s="13"/>
      <c r="B538" s="232"/>
      <c r="C538" s="233"/>
      <c r="D538" s="234" t="s">
        <v>171</v>
      </c>
      <c r="E538" s="235" t="s">
        <v>44</v>
      </c>
      <c r="F538" s="236" t="s">
        <v>172</v>
      </c>
      <c r="G538" s="233"/>
      <c r="H538" s="235" t="s">
        <v>44</v>
      </c>
      <c r="I538" s="237"/>
      <c r="J538" s="233"/>
      <c r="K538" s="233"/>
      <c r="L538" s="238"/>
      <c r="M538" s="239"/>
      <c r="N538" s="240"/>
      <c r="O538" s="240"/>
      <c r="P538" s="240"/>
      <c r="Q538" s="240"/>
      <c r="R538" s="240"/>
      <c r="S538" s="240"/>
      <c r="T538" s="241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2" t="s">
        <v>171</v>
      </c>
      <c r="AU538" s="242" t="s">
        <v>91</v>
      </c>
      <c r="AV538" s="13" t="s">
        <v>89</v>
      </c>
      <c r="AW538" s="13" t="s">
        <v>42</v>
      </c>
      <c r="AX538" s="13" t="s">
        <v>82</v>
      </c>
      <c r="AY538" s="242" t="s">
        <v>159</v>
      </c>
    </row>
    <row r="539" s="14" customFormat="1">
      <c r="A539" s="14"/>
      <c r="B539" s="243"/>
      <c r="C539" s="244"/>
      <c r="D539" s="234" t="s">
        <v>171</v>
      </c>
      <c r="E539" s="245" t="s">
        <v>44</v>
      </c>
      <c r="F539" s="246" t="s">
        <v>89</v>
      </c>
      <c r="G539" s="244"/>
      <c r="H539" s="247">
        <v>1</v>
      </c>
      <c r="I539" s="248"/>
      <c r="J539" s="244"/>
      <c r="K539" s="244"/>
      <c r="L539" s="249"/>
      <c r="M539" s="250"/>
      <c r="N539" s="251"/>
      <c r="O539" s="251"/>
      <c r="P539" s="251"/>
      <c r="Q539" s="251"/>
      <c r="R539" s="251"/>
      <c r="S539" s="251"/>
      <c r="T539" s="252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3" t="s">
        <v>171</v>
      </c>
      <c r="AU539" s="253" t="s">
        <v>91</v>
      </c>
      <c r="AV539" s="14" t="s">
        <v>91</v>
      </c>
      <c r="AW539" s="14" t="s">
        <v>42</v>
      </c>
      <c r="AX539" s="14" t="s">
        <v>89</v>
      </c>
      <c r="AY539" s="253" t="s">
        <v>159</v>
      </c>
    </row>
    <row r="540" s="2" customFormat="1" ht="16.5" customHeight="1">
      <c r="A540" s="40"/>
      <c r="B540" s="41"/>
      <c r="C540" s="214" t="s">
        <v>708</v>
      </c>
      <c r="D540" s="214" t="s">
        <v>162</v>
      </c>
      <c r="E540" s="215" t="s">
        <v>709</v>
      </c>
      <c r="F540" s="216" t="s">
        <v>710</v>
      </c>
      <c r="G540" s="217" t="s">
        <v>165</v>
      </c>
      <c r="H540" s="218">
        <v>2</v>
      </c>
      <c r="I540" s="219"/>
      <c r="J540" s="220">
        <f>ROUND(I540*H540,2)</f>
        <v>0</v>
      </c>
      <c r="K540" s="216" t="s">
        <v>44</v>
      </c>
      <c r="L540" s="46"/>
      <c r="M540" s="221" t="s">
        <v>44</v>
      </c>
      <c r="N540" s="222" t="s">
        <v>53</v>
      </c>
      <c r="O540" s="86"/>
      <c r="P540" s="223">
        <f>O540*H540</f>
        <v>0</v>
      </c>
      <c r="Q540" s="223">
        <v>0.00031</v>
      </c>
      <c r="R540" s="223">
        <f>Q540*H540</f>
        <v>0.00062</v>
      </c>
      <c r="S540" s="223">
        <v>0</v>
      </c>
      <c r="T540" s="224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25" t="s">
        <v>251</v>
      </c>
      <c r="AT540" s="225" t="s">
        <v>162</v>
      </c>
      <c r="AU540" s="225" t="s">
        <v>91</v>
      </c>
      <c r="AY540" s="18" t="s">
        <v>159</v>
      </c>
      <c r="BE540" s="226">
        <f>IF(N540="základní",J540,0)</f>
        <v>0</v>
      </c>
      <c r="BF540" s="226">
        <f>IF(N540="snížená",J540,0)</f>
        <v>0</v>
      </c>
      <c r="BG540" s="226">
        <f>IF(N540="zákl. přenesená",J540,0)</f>
        <v>0</v>
      </c>
      <c r="BH540" s="226">
        <f>IF(N540="sníž. přenesená",J540,0)</f>
        <v>0</v>
      </c>
      <c r="BI540" s="226">
        <f>IF(N540="nulová",J540,0)</f>
        <v>0</v>
      </c>
      <c r="BJ540" s="18" t="s">
        <v>89</v>
      </c>
      <c r="BK540" s="226">
        <f>ROUND(I540*H540,2)</f>
        <v>0</v>
      </c>
      <c r="BL540" s="18" t="s">
        <v>251</v>
      </c>
      <c r="BM540" s="225" t="s">
        <v>711</v>
      </c>
    </row>
    <row r="541" s="13" customFormat="1">
      <c r="A541" s="13"/>
      <c r="B541" s="232"/>
      <c r="C541" s="233"/>
      <c r="D541" s="234" t="s">
        <v>171</v>
      </c>
      <c r="E541" s="235" t="s">
        <v>44</v>
      </c>
      <c r="F541" s="236" t="s">
        <v>172</v>
      </c>
      <c r="G541" s="233"/>
      <c r="H541" s="235" t="s">
        <v>44</v>
      </c>
      <c r="I541" s="237"/>
      <c r="J541" s="233"/>
      <c r="K541" s="233"/>
      <c r="L541" s="238"/>
      <c r="M541" s="239"/>
      <c r="N541" s="240"/>
      <c r="O541" s="240"/>
      <c r="P541" s="240"/>
      <c r="Q541" s="240"/>
      <c r="R541" s="240"/>
      <c r="S541" s="240"/>
      <c r="T541" s="24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2" t="s">
        <v>171</v>
      </c>
      <c r="AU541" s="242" t="s">
        <v>91</v>
      </c>
      <c r="AV541" s="13" t="s">
        <v>89</v>
      </c>
      <c r="AW541" s="13" t="s">
        <v>42</v>
      </c>
      <c r="AX541" s="13" t="s">
        <v>82</v>
      </c>
      <c r="AY541" s="242" t="s">
        <v>159</v>
      </c>
    </row>
    <row r="542" s="14" customFormat="1">
      <c r="A542" s="14"/>
      <c r="B542" s="243"/>
      <c r="C542" s="244"/>
      <c r="D542" s="234" t="s">
        <v>171</v>
      </c>
      <c r="E542" s="245" t="s">
        <v>44</v>
      </c>
      <c r="F542" s="246" t="s">
        <v>91</v>
      </c>
      <c r="G542" s="244"/>
      <c r="H542" s="247">
        <v>2</v>
      </c>
      <c r="I542" s="248"/>
      <c r="J542" s="244"/>
      <c r="K542" s="244"/>
      <c r="L542" s="249"/>
      <c r="M542" s="250"/>
      <c r="N542" s="251"/>
      <c r="O542" s="251"/>
      <c r="P542" s="251"/>
      <c r="Q542" s="251"/>
      <c r="R542" s="251"/>
      <c r="S542" s="251"/>
      <c r="T542" s="25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3" t="s">
        <v>171</v>
      </c>
      <c r="AU542" s="253" t="s">
        <v>91</v>
      </c>
      <c r="AV542" s="14" t="s">
        <v>91</v>
      </c>
      <c r="AW542" s="14" t="s">
        <v>42</v>
      </c>
      <c r="AX542" s="14" t="s">
        <v>89</v>
      </c>
      <c r="AY542" s="253" t="s">
        <v>159</v>
      </c>
    </row>
    <row r="543" s="2" customFormat="1" ht="16.5" customHeight="1">
      <c r="A543" s="40"/>
      <c r="B543" s="41"/>
      <c r="C543" s="214" t="s">
        <v>712</v>
      </c>
      <c r="D543" s="214" t="s">
        <v>162</v>
      </c>
      <c r="E543" s="215" t="s">
        <v>713</v>
      </c>
      <c r="F543" s="216" t="s">
        <v>714</v>
      </c>
      <c r="G543" s="217" t="s">
        <v>165</v>
      </c>
      <c r="H543" s="218">
        <v>1</v>
      </c>
      <c r="I543" s="219"/>
      <c r="J543" s="220">
        <f>ROUND(I543*H543,2)</f>
        <v>0</v>
      </c>
      <c r="K543" s="216" t="s">
        <v>44</v>
      </c>
      <c r="L543" s="46"/>
      <c r="M543" s="221" t="s">
        <v>44</v>
      </c>
      <c r="N543" s="222" t="s">
        <v>53</v>
      </c>
      <c r="O543" s="86"/>
      <c r="P543" s="223">
        <f>O543*H543</f>
        <v>0</v>
      </c>
      <c r="Q543" s="223">
        <v>0.00031</v>
      </c>
      <c r="R543" s="223">
        <f>Q543*H543</f>
        <v>0.00031</v>
      </c>
      <c r="S543" s="223">
        <v>0</v>
      </c>
      <c r="T543" s="224">
        <f>S543*H543</f>
        <v>0</v>
      </c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R543" s="225" t="s">
        <v>251</v>
      </c>
      <c r="AT543" s="225" t="s">
        <v>162</v>
      </c>
      <c r="AU543" s="225" t="s">
        <v>91</v>
      </c>
      <c r="AY543" s="18" t="s">
        <v>159</v>
      </c>
      <c r="BE543" s="226">
        <f>IF(N543="základní",J543,0)</f>
        <v>0</v>
      </c>
      <c r="BF543" s="226">
        <f>IF(N543="snížená",J543,0)</f>
        <v>0</v>
      </c>
      <c r="BG543" s="226">
        <f>IF(N543="zákl. přenesená",J543,0)</f>
        <v>0</v>
      </c>
      <c r="BH543" s="226">
        <f>IF(N543="sníž. přenesená",J543,0)</f>
        <v>0</v>
      </c>
      <c r="BI543" s="226">
        <f>IF(N543="nulová",J543,0)</f>
        <v>0</v>
      </c>
      <c r="BJ543" s="18" t="s">
        <v>89</v>
      </c>
      <c r="BK543" s="226">
        <f>ROUND(I543*H543,2)</f>
        <v>0</v>
      </c>
      <c r="BL543" s="18" t="s">
        <v>251</v>
      </c>
      <c r="BM543" s="225" t="s">
        <v>715</v>
      </c>
    </row>
    <row r="544" s="13" customFormat="1">
      <c r="A544" s="13"/>
      <c r="B544" s="232"/>
      <c r="C544" s="233"/>
      <c r="D544" s="234" t="s">
        <v>171</v>
      </c>
      <c r="E544" s="235" t="s">
        <v>44</v>
      </c>
      <c r="F544" s="236" t="s">
        <v>172</v>
      </c>
      <c r="G544" s="233"/>
      <c r="H544" s="235" t="s">
        <v>44</v>
      </c>
      <c r="I544" s="237"/>
      <c r="J544" s="233"/>
      <c r="K544" s="233"/>
      <c r="L544" s="238"/>
      <c r="M544" s="239"/>
      <c r="N544" s="240"/>
      <c r="O544" s="240"/>
      <c r="P544" s="240"/>
      <c r="Q544" s="240"/>
      <c r="R544" s="240"/>
      <c r="S544" s="240"/>
      <c r="T544" s="24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2" t="s">
        <v>171</v>
      </c>
      <c r="AU544" s="242" t="s">
        <v>91</v>
      </c>
      <c r="AV544" s="13" t="s">
        <v>89</v>
      </c>
      <c r="AW544" s="13" t="s">
        <v>42</v>
      </c>
      <c r="AX544" s="13" t="s">
        <v>82</v>
      </c>
      <c r="AY544" s="242" t="s">
        <v>159</v>
      </c>
    </row>
    <row r="545" s="14" customFormat="1">
      <c r="A545" s="14"/>
      <c r="B545" s="243"/>
      <c r="C545" s="244"/>
      <c r="D545" s="234" t="s">
        <v>171</v>
      </c>
      <c r="E545" s="245" t="s">
        <v>44</v>
      </c>
      <c r="F545" s="246" t="s">
        <v>89</v>
      </c>
      <c r="G545" s="244"/>
      <c r="H545" s="247">
        <v>1</v>
      </c>
      <c r="I545" s="248"/>
      <c r="J545" s="244"/>
      <c r="K545" s="244"/>
      <c r="L545" s="249"/>
      <c r="M545" s="250"/>
      <c r="N545" s="251"/>
      <c r="O545" s="251"/>
      <c r="P545" s="251"/>
      <c r="Q545" s="251"/>
      <c r="R545" s="251"/>
      <c r="S545" s="251"/>
      <c r="T545" s="252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3" t="s">
        <v>171</v>
      </c>
      <c r="AU545" s="253" t="s">
        <v>91</v>
      </c>
      <c r="AV545" s="14" t="s">
        <v>91</v>
      </c>
      <c r="AW545" s="14" t="s">
        <v>42</v>
      </c>
      <c r="AX545" s="14" t="s">
        <v>89</v>
      </c>
      <c r="AY545" s="253" t="s">
        <v>159</v>
      </c>
    </row>
    <row r="546" s="2" customFormat="1" ht="16.5" customHeight="1">
      <c r="A546" s="40"/>
      <c r="B546" s="41"/>
      <c r="C546" s="214" t="s">
        <v>716</v>
      </c>
      <c r="D546" s="214" t="s">
        <v>162</v>
      </c>
      <c r="E546" s="215" t="s">
        <v>717</v>
      </c>
      <c r="F546" s="216" t="s">
        <v>718</v>
      </c>
      <c r="G546" s="217" t="s">
        <v>165</v>
      </c>
      <c r="H546" s="218">
        <v>3</v>
      </c>
      <c r="I546" s="219"/>
      <c r="J546" s="220">
        <f>ROUND(I546*H546,2)</f>
        <v>0</v>
      </c>
      <c r="K546" s="216" t="s">
        <v>166</v>
      </c>
      <c r="L546" s="46"/>
      <c r="M546" s="221" t="s">
        <v>44</v>
      </c>
      <c r="N546" s="222" t="s">
        <v>53</v>
      </c>
      <c r="O546" s="86"/>
      <c r="P546" s="223">
        <f>O546*H546</f>
        <v>0</v>
      </c>
      <c r="Q546" s="223">
        <v>0.00018000000000000001</v>
      </c>
      <c r="R546" s="223">
        <f>Q546*H546</f>
        <v>0.00054000000000000001</v>
      </c>
      <c r="S546" s="223">
        <v>0</v>
      </c>
      <c r="T546" s="224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25" t="s">
        <v>167</v>
      </c>
      <c r="AT546" s="225" t="s">
        <v>162</v>
      </c>
      <c r="AU546" s="225" t="s">
        <v>91</v>
      </c>
      <c r="AY546" s="18" t="s">
        <v>159</v>
      </c>
      <c r="BE546" s="226">
        <f>IF(N546="základní",J546,0)</f>
        <v>0</v>
      </c>
      <c r="BF546" s="226">
        <f>IF(N546="snížená",J546,0)</f>
        <v>0</v>
      </c>
      <c r="BG546" s="226">
        <f>IF(N546="zákl. přenesená",J546,0)</f>
        <v>0</v>
      </c>
      <c r="BH546" s="226">
        <f>IF(N546="sníž. přenesená",J546,0)</f>
        <v>0</v>
      </c>
      <c r="BI546" s="226">
        <f>IF(N546="nulová",J546,0)</f>
        <v>0</v>
      </c>
      <c r="BJ546" s="18" t="s">
        <v>89</v>
      </c>
      <c r="BK546" s="226">
        <f>ROUND(I546*H546,2)</f>
        <v>0</v>
      </c>
      <c r="BL546" s="18" t="s">
        <v>167</v>
      </c>
      <c r="BM546" s="225" t="s">
        <v>719</v>
      </c>
    </row>
    <row r="547" s="2" customFormat="1">
      <c r="A547" s="40"/>
      <c r="B547" s="41"/>
      <c r="C547" s="42"/>
      <c r="D547" s="227" t="s">
        <v>169</v>
      </c>
      <c r="E547" s="42"/>
      <c r="F547" s="228" t="s">
        <v>720</v>
      </c>
      <c r="G547" s="42"/>
      <c r="H547" s="42"/>
      <c r="I547" s="229"/>
      <c r="J547" s="42"/>
      <c r="K547" s="42"/>
      <c r="L547" s="46"/>
      <c r="M547" s="230"/>
      <c r="N547" s="231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8" t="s">
        <v>169</v>
      </c>
      <c r="AU547" s="18" t="s">
        <v>91</v>
      </c>
    </row>
    <row r="548" s="13" customFormat="1">
      <c r="A548" s="13"/>
      <c r="B548" s="232"/>
      <c r="C548" s="233"/>
      <c r="D548" s="234" t="s">
        <v>171</v>
      </c>
      <c r="E548" s="235" t="s">
        <v>44</v>
      </c>
      <c r="F548" s="236" t="s">
        <v>172</v>
      </c>
      <c r="G548" s="233"/>
      <c r="H548" s="235" t="s">
        <v>44</v>
      </c>
      <c r="I548" s="237"/>
      <c r="J548" s="233"/>
      <c r="K548" s="233"/>
      <c r="L548" s="238"/>
      <c r="M548" s="239"/>
      <c r="N548" s="240"/>
      <c r="O548" s="240"/>
      <c r="P548" s="240"/>
      <c r="Q548" s="240"/>
      <c r="R548" s="240"/>
      <c r="S548" s="240"/>
      <c r="T548" s="24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2" t="s">
        <v>171</v>
      </c>
      <c r="AU548" s="242" t="s">
        <v>91</v>
      </c>
      <c r="AV548" s="13" t="s">
        <v>89</v>
      </c>
      <c r="AW548" s="13" t="s">
        <v>42</v>
      </c>
      <c r="AX548" s="13" t="s">
        <v>82</v>
      </c>
      <c r="AY548" s="242" t="s">
        <v>159</v>
      </c>
    </row>
    <row r="549" s="14" customFormat="1">
      <c r="A549" s="14"/>
      <c r="B549" s="243"/>
      <c r="C549" s="244"/>
      <c r="D549" s="234" t="s">
        <v>171</v>
      </c>
      <c r="E549" s="245" t="s">
        <v>44</v>
      </c>
      <c r="F549" s="246" t="s">
        <v>160</v>
      </c>
      <c r="G549" s="244"/>
      <c r="H549" s="247">
        <v>3</v>
      </c>
      <c r="I549" s="248"/>
      <c r="J549" s="244"/>
      <c r="K549" s="244"/>
      <c r="L549" s="249"/>
      <c r="M549" s="250"/>
      <c r="N549" s="251"/>
      <c r="O549" s="251"/>
      <c r="P549" s="251"/>
      <c r="Q549" s="251"/>
      <c r="R549" s="251"/>
      <c r="S549" s="251"/>
      <c r="T549" s="252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3" t="s">
        <v>171</v>
      </c>
      <c r="AU549" s="253" t="s">
        <v>91</v>
      </c>
      <c r="AV549" s="14" t="s">
        <v>91</v>
      </c>
      <c r="AW549" s="14" t="s">
        <v>42</v>
      </c>
      <c r="AX549" s="14" t="s">
        <v>89</v>
      </c>
      <c r="AY549" s="253" t="s">
        <v>159</v>
      </c>
    </row>
    <row r="550" s="2" customFormat="1" ht="16.5" customHeight="1">
      <c r="A550" s="40"/>
      <c r="B550" s="41"/>
      <c r="C550" s="254" t="s">
        <v>721</v>
      </c>
      <c r="D550" s="254" t="s">
        <v>173</v>
      </c>
      <c r="E550" s="255" t="s">
        <v>722</v>
      </c>
      <c r="F550" s="256" t="s">
        <v>723</v>
      </c>
      <c r="G550" s="257" t="s">
        <v>165</v>
      </c>
      <c r="H550" s="258">
        <v>3</v>
      </c>
      <c r="I550" s="259"/>
      <c r="J550" s="260">
        <f>ROUND(I550*H550,2)</f>
        <v>0</v>
      </c>
      <c r="K550" s="256" t="s">
        <v>166</v>
      </c>
      <c r="L550" s="261"/>
      <c r="M550" s="262" t="s">
        <v>44</v>
      </c>
      <c r="N550" s="263" t="s">
        <v>53</v>
      </c>
      <c r="O550" s="86"/>
      <c r="P550" s="223">
        <f>O550*H550</f>
        <v>0</v>
      </c>
      <c r="Q550" s="223">
        <v>0.012</v>
      </c>
      <c r="R550" s="223">
        <f>Q550*H550</f>
        <v>0.036000000000000004</v>
      </c>
      <c r="S550" s="223">
        <v>0</v>
      </c>
      <c r="T550" s="224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25" t="s">
        <v>341</v>
      </c>
      <c r="AT550" s="225" t="s">
        <v>173</v>
      </c>
      <c r="AU550" s="225" t="s">
        <v>91</v>
      </c>
      <c r="AY550" s="18" t="s">
        <v>159</v>
      </c>
      <c r="BE550" s="226">
        <f>IF(N550="základní",J550,0)</f>
        <v>0</v>
      </c>
      <c r="BF550" s="226">
        <f>IF(N550="snížená",J550,0)</f>
        <v>0</v>
      </c>
      <c r="BG550" s="226">
        <f>IF(N550="zákl. přenesená",J550,0)</f>
        <v>0</v>
      </c>
      <c r="BH550" s="226">
        <f>IF(N550="sníž. přenesená",J550,0)</f>
        <v>0</v>
      </c>
      <c r="BI550" s="226">
        <f>IF(N550="nulová",J550,0)</f>
        <v>0</v>
      </c>
      <c r="BJ550" s="18" t="s">
        <v>89</v>
      </c>
      <c r="BK550" s="226">
        <f>ROUND(I550*H550,2)</f>
        <v>0</v>
      </c>
      <c r="BL550" s="18" t="s">
        <v>251</v>
      </c>
      <c r="BM550" s="225" t="s">
        <v>724</v>
      </c>
    </row>
    <row r="551" s="13" customFormat="1">
      <c r="A551" s="13"/>
      <c r="B551" s="232"/>
      <c r="C551" s="233"/>
      <c r="D551" s="234" t="s">
        <v>171</v>
      </c>
      <c r="E551" s="235" t="s">
        <v>44</v>
      </c>
      <c r="F551" s="236" t="s">
        <v>172</v>
      </c>
      <c r="G551" s="233"/>
      <c r="H551" s="235" t="s">
        <v>44</v>
      </c>
      <c r="I551" s="237"/>
      <c r="J551" s="233"/>
      <c r="K551" s="233"/>
      <c r="L551" s="238"/>
      <c r="M551" s="239"/>
      <c r="N551" s="240"/>
      <c r="O551" s="240"/>
      <c r="P551" s="240"/>
      <c r="Q551" s="240"/>
      <c r="R551" s="240"/>
      <c r="S551" s="240"/>
      <c r="T551" s="24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2" t="s">
        <v>171</v>
      </c>
      <c r="AU551" s="242" t="s">
        <v>91</v>
      </c>
      <c r="AV551" s="13" t="s">
        <v>89</v>
      </c>
      <c r="AW551" s="13" t="s">
        <v>42</v>
      </c>
      <c r="AX551" s="13" t="s">
        <v>82</v>
      </c>
      <c r="AY551" s="242" t="s">
        <v>159</v>
      </c>
    </row>
    <row r="552" s="14" customFormat="1">
      <c r="A552" s="14"/>
      <c r="B552" s="243"/>
      <c r="C552" s="244"/>
      <c r="D552" s="234" t="s">
        <v>171</v>
      </c>
      <c r="E552" s="245" t="s">
        <v>44</v>
      </c>
      <c r="F552" s="246" t="s">
        <v>160</v>
      </c>
      <c r="G552" s="244"/>
      <c r="H552" s="247">
        <v>3</v>
      </c>
      <c r="I552" s="248"/>
      <c r="J552" s="244"/>
      <c r="K552" s="244"/>
      <c r="L552" s="249"/>
      <c r="M552" s="250"/>
      <c r="N552" s="251"/>
      <c r="O552" s="251"/>
      <c r="P552" s="251"/>
      <c r="Q552" s="251"/>
      <c r="R552" s="251"/>
      <c r="S552" s="251"/>
      <c r="T552" s="252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3" t="s">
        <v>171</v>
      </c>
      <c r="AU552" s="253" t="s">
        <v>91</v>
      </c>
      <c r="AV552" s="14" t="s">
        <v>91</v>
      </c>
      <c r="AW552" s="14" t="s">
        <v>42</v>
      </c>
      <c r="AX552" s="14" t="s">
        <v>89</v>
      </c>
      <c r="AY552" s="253" t="s">
        <v>159</v>
      </c>
    </row>
    <row r="553" s="2" customFormat="1" ht="16.5" customHeight="1">
      <c r="A553" s="40"/>
      <c r="B553" s="41"/>
      <c r="C553" s="214" t="s">
        <v>725</v>
      </c>
      <c r="D553" s="214" t="s">
        <v>162</v>
      </c>
      <c r="E553" s="215" t="s">
        <v>726</v>
      </c>
      <c r="F553" s="216" t="s">
        <v>727</v>
      </c>
      <c r="G553" s="217" t="s">
        <v>165</v>
      </c>
      <c r="H553" s="218">
        <v>3</v>
      </c>
      <c r="I553" s="219"/>
      <c r="J553" s="220">
        <f>ROUND(I553*H553,2)</f>
        <v>0</v>
      </c>
      <c r="K553" s="216" t="s">
        <v>44</v>
      </c>
      <c r="L553" s="46"/>
      <c r="M553" s="221" t="s">
        <v>44</v>
      </c>
      <c r="N553" s="222" t="s">
        <v>53</v>
      </c>
      <c r="O553" s="86"/>
      <c r="P553" s="223">
        <f>O553*H553</f>
        <v>0</v>
      </c>
      <c r="Q553" s="223">
        <v>0.00018000000000000001</v>
      </c>
      <c r="R553" s="223">
        <f>Q553*H553</f>
        <v>0.00054000000000000001</v>
      </c>
      <c r="S553" s="223">
        <v>0</v>
      </c>
      <c r="T553" s="224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25" t="s">
        <v>167</v>
      </c>
      <c r="AT553" s="225" t="s">
        <v>162</v>
      </c>
      <c r="AU553" s="225" t="s">
        <v>91</v>
      </c>
      <c r="AY553" s="18" t="s">
        <v>159</v>
      </c>
      <c r="BE553" s="226">
        <f>IF(N553="základní",J553,0)</f>
        <v>0</v>
      </c>
      <c r="BF553" s="226">
        <f>IF(N553="snížená",J553,0)</f>
        <v>0</v>
      </c>
      <c r="BG553" s="226">
        <f>IF(N553="zákl. přenesená",J553,0)</f>
        <v>0</v>
      </c>
      <c r="BH553" s="226">
        <f>IF(N553="sníž. přenesená",J553,0)</f>
        <v>0</v>
      </c>
      <c r="BI553" s="226">
        <f>IF(N553="nulová",J553,0)</f>
        <v>0</v>
      </c>
      <c r="BJ553" s="18" t="s">
        <v>89</v>
      </c>
      <c r="BK553" s="226">
        <f>ROUND(I553*H553,2)</f>
        <v>0</v>
      </c>
      <c r="BL553" s="18" t="s">
        <v>167</v>
      </c>
      <c r="BM553" s="225" t="s">
        <v>728</v>
      </c>
    </row>
    <row r="554" s="13" customFormat="1">
      <c r="A554" s="13"/>
      <c r="B554" s="232"/>
      <c r="C554" s="233"/>
      <c r="D554" s="234" t="s">
        <v>171</v>
      </c>
      <c r="E554" s="235" t="s">
        <v>44</v>
      </c>
      <c r="F554" s="236" t="s">
        <v>172</v>
      </c>
      <c r="G554" s="233"/>
      <c r="H554" s="235" t="s">
        <v>44</v>
      </c>
      <c r="I554" s="237"/>
      <c r="J554" s="233"/>
      <c r="K554" s="233"/>
      <c r="L554" s="238"/>
      <c r="M554" s="239"/>
      <c r="N554" s="240"/>
      <c r="O554" s="240"/>
      <c r="P554" s="240"/>
      <c r="Q554" s="240"/>
      <c r="R554" s="240"/>
      <c r="S554" s="240"/>
      <c r="T554" s="241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2" t="s">
        <v>171</v>
      </c>
      <c r="AU554" s="242" t="s">
        <v>91</v>
      </c>
      <c r="AV554" s="13" t="s">
        <v>89</v>
      </c>
      <c r="AW554" s="13" t="s">
        <v>42</v>
      </c>
      <c r="AX554" s="13" t="s">
        <v>82</v>
      </c>
      <c r="AY554" s="242" t="s">
        <v>159</v>
      </c>
    </row>
    <row r="555" s="14" customFormat="1">
      <c r="A555" s="14"/>
      <c r="B555" s="243"/>
      <c r="C555" s="244"/>
      <c r="D555" s="234" t="s">
        <v>171</v>
      </c>
      <c r="E555" s="245" t="s">
        <v>44</v>
      </c>
      <c r="F555" s="246" t="s">
        <v>160</v>
      </c>
      <c r="G555" s="244"/>
      <c r="H555" s="247">
        <v>3</v>
      </c>
      <c r="I555" s="248"/>
      <c r="J555" s="244"/>
      <c r="K555" s="244"/>
      <c r="L555" s="249"/>
      <c r="M555" s="250"/>
      <c r="N555" s="251"/>
      <c r="O555" s="251"/>
      <c r="P555" s="251"/>
      <c r="Q555" s="251"/>
      <c r="R555" s="251"/>
      <c r="S555" s="251"/>
      <c r="T555" s="252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3" t="s">
        <v>171</v>
      </c>
      <c r="AU555" s="253" t="s">
        <v>91</v>
      </c>
      <c r="AV555" s="14" t="s">
        <v>91</v>
      </c>
      <c r="AW555" s="14" t="s">
        <v>42</v>
      </c>
      <c r="AX555" s="14" t="s">
        <v>89</v>
      </c>
      <c r="AY555" s="253" t="s">
        <v>159</v>
      </c>
    </row>
    <row r="556" s="2" customFormat="1" ht="24.15" customHeight="1">
      <c r="A556" s="40"/>
      <c r="B556" s="41"/>
      <c r="C556" s="214" t="s">
        <v>729</v>
      </c>
      <c r="D556" s="214" t="s">
        <v>162</v>
      </c>
      <c r="E556" s="215" t="s">
        <v>730</v>
      </c>
      <c r="F556" s="216" t="s">
        <v>731</v>
      </c>
      <c r="G556" s="217" t="s">
        <v>379</v>
      </c>
      <c r="H556" s="218">
        <v>0.27200000000000002</v>
      </c>
      <c r="I556" s="219"/>
      <c r="J556" s="220">
        <f>ROUND(I556*H556,2)</f>
        <v>0</v>
      </c>
      <c r="K556" s="216" t="s">
        <v>166</v>
      </c>
      <c r="L556" s="46"/>
      <c r="M556" s="221" t="s">
        <v>44</v>
      </c>
      <c r="N556" s="222" t="s">
        <v>53</v>
      </c>
      <c r="O556" s="86"/>
      <c r="P556" s="223">
        <f>O556*H556</f>
        <v>0</v>
      </c>
      <c r="Q556" s="223">
        <v>0</v>
      </c>
      <c r="R556" s="223">
        <f>Q556*H556</f>
        <v>0</v>
      </c>
      <c r="S556" s="223">
        <v>0</v>
      </c>
      <c r="T556" s="224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25" t="s">
        <v>251</v>
      </c>
      <c r="AT556" s="225" t="s">
        <v>162</v>
      </c>
      <c r="AU556" s="225" t="s">
        <v>91</v>
      </c>
      <c r="AY556" s="18" t="s">
        <v>159</v>
      </c>
      <c r="BE556" s="226">
        <f>IF(N556="základní",J556,0)</f>
        <v>0</v>
      </c>
      <c r="BF556" s="226">
        <f>IF(N556="snížená",J556,0)</f>
        <v>0</v>
      </c>
      <c r="BG556" s="226">
        <f>IF(N556="zákl. přenesená",J556,0)</f>
        <v>0</v>
      </c>
      <c r="BH556" s="226">
        <f>IF(N556="sníž. přenesená",J556,0)</f>
        <v>0</v>
      </c>
      <c r="BI556" s="226">
        <f>IF(N556="nulová",J556,0)</f>
        <v>0</v>
      </c>
      <c r="BJ556" s="18" t="s">
        <v>89</v>
      </c>
      <c r="BK556" s="226">
        <f>ROUND(I556*H556,2)</f>
        <v>0</v>
      </c>
      <c r="BL556" s="18" t="s">
        <v>251</v>
      </c>
      <c r="BM556" s="225" t="s">
        <v>732</v>
      </c>
    </row>
    <row r="557" s="2" customFormat="1">
      <c r="A557" s="40"/>
      <c r="B557" s="41"/>
      <c r="C557" s="42"/>
      <c r="D557" s="227" t="s">
        <v>169</v>
      </c>
      <c r="E557" s="42"/>
      <c r="F557" s="228" t="s">
        <v>733</v>
      </c>
      <c r="G557" s="42"/>
      <c r="H557" s="42"/>
      <c r="I557" s="229"/>
      <c r="J557" s="42"/>
      <c r="K557" s="42"/>
      <c r="L557" s="46"/>
      <c r="M557" s="230"/>
      <c r="N557" s="231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8" t="s">
        <v>169</v>
      </c>
      <c r="AU557" s="18" t="s">
        <v>91</v>
      </c>
    </row>
    <row r="558" s="2" customFormat="1" ht="24.15" customHeight="1">
      <c r="A558" s="40"/>
      <c r="B558" s="41"/>
      <c r="C558" s="214" t="s">
        <v>734</v>
      </c>
      <c r="D558" s="214" t="s">
        <v>162</v>
      </c>
      <c r="E558" s="215" t="s">
        <v>735</v>
      </c>
      <c r="F558" s="216" t="s">
        <v>736</v>
      </c>
      <c r="G558" s="217" t="s">
        <v>379</v>
      </c>
      <c r="H558" s="218">
        <v>0.27200000000000002</v>
      </c>
      <c r="I558" s="219"/>
      <c r="J558" s="220">
        <f>ROUND(I558*H558,2)</f>
        <v>0</v>
      </c>
      <c r="K558" s="216" t="s">
        <v>166</v>
      </c>
      <c r="L558" s="46"/>
      <c r="M558" s="221" t="s">
        <v>44</v>
      </c>
      <c r="N558" s="222" t="s">
        <v>53</v>
      </c>
      <c r="O558" s="86"/>
      <c r="P558" s="223">
        <f>O558*H558</f>
        <v>0</v>
      </c>
      <c r="Q558" s="223">
        <v>0</v>
      </c>
      <c r="R558" s="223">
        <f>Q558*H558</f>
        <v>0</v>
      </c>
      <c r="S558" s="223">
        <v>0</v>
      </c>
      <c r="T558" s="224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25" t="s">
        <v>251</v>
      </c>
      <c r="AT558" s="225" t="s">
        <v>162</v>
      </c>
      <c r="AU558" s="225" t="s">
        <v>91</v>
      </c>
      <c r="AY558" s="18" t="s">
        <v>159</v>
      </c>
      <c r="BE558" s="226">
        <f>IF(N558="základní",J558,0)</f>
        <v>0</v>
      </c>
      <c r="BF558" s="226">
        <f>IF(N558="snížená",J558,0)</f>
        <v>0</v>
      </c>
      <c r="BG558" s="226">
        <f>IF(N558="zákl. přenesená",J558,0)</f>
        <v>0</v>
      </c>
      <c r="BH558" s="226">
        <f>IF(N558="sníž. přenesená",J558,0)</f>
        <v>0</v>
      </c>
      <c r="BI558" s="226">
        <f>IF(N558="nulová",J558,0)</f>
        <v>0</v>
      </c>
      <c r="BJ558" s="18" t="s">
        <v>89</v>
      </c>
      <c r="BK558" s="226">
        <f>ROUND(I558*H558,2)</f>
        <v>0</v>
      </c>
      <c r="BL558" s="18" t="s">
        <v>251</v>
      </c>
      <c r="BM558" s="225" t="s">
        <v>737</v>
      </c>
    </row>
    <row r="559" s="2" customFormat="1">
      <c r="A559" s="40"/>
      <c r="B559" s="41"/>
      <c r="C559" s="42"/>
      <c r="D559" s="227" t="s">
        <v>169</v>
      </c>
      <c r="E559" s="42"/>
      <c r="F559" s="228" t="s">
        <v>738</v>
      </c>
      <c r="G559" s="42"/>
      <c r="H559" s="42"/>
      <c r="I559" s="229"/>
      <c r="J559" s="42"/>
      <c r="K559" s="42"/>
      <c r="L559" s="46"/>
      <c r="M559" s="230"/>
      <c r="N559" s="231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8" t="s">
        <v>169</v>
      </c>
      <c r="AU559" s="18" t="s">
        <v>91</v>
      </c>
    </row>
    <row r="560" s="12" customFormat="1" ht="22.8" customHeight="1">
      <c r="A560" s="12"/>
      <c r="B560" s="198"/>
      <c r="C560" s="199"/>
      <c r="D560" s="200" t="s">
        <v>81</v>
      </c>
      <c r="E560" s="212" t="s">
        <v>739</v>
      </c>
      <c r="F560" s="212" t="s">
        <v>740</v>
      </c>
      <c r="G560" s="199"/>
      <c r="H560" s="199"/>
      <c r="I560" s="202"/>
      <c r="J560" s="213">
        <f>BK560</f>
        <v>0</v>
      </c>
      <c r="K560" s="199"/>
      <c r="L560" s="204"/>
      <c r="M560" s="205"/>
      <c r="N560" s="206"/>
      <c r="O560" s="206"/>
      <c r="P560" s="207">
        <f>SUM(P561:P568)</f>
        <v>0</v>
      </c>
      <c r="Q560" s="206"/>
      <c r="R560" s="207">
        <f>SUM(R561:R568)</f>
        <v>0.0036000000000000003</v>
      </c>
      <c r="S560" s="206"/>
      <c r="T560" s="208">
        <f>SUM(T561:T568)</f>
        <v>2.52108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209" t="s">
        <v>91</v>
      </c>
      <c r="AT560" s="210" t="s">
        <v>81</v>
      </c>
      <c r="AU560" s="210" t="s">
        <v>89</v>
      </c>
      <c r="AY560" s="209" t="s">
        <v>159</v>
      </c>
      <c r="BK560" s="211">
        <f>SUM(BK561:BK568)</f>
        <v>0</v>
      </c>
    </row>
    <row r="561" s="2" customFormat="1" ht="16.5" customHeight="1">
      <c r="A561" s="40"/>
      <c r="B561" s="41"/>
      <c r="C561" s="214" t="s">
        <v>741</v>
      </c>
      <c r="D561" s="214" t="s">
        <v>162</v>
      </c>
      <c r="E561" s="215" t="s">
        <v>742</v>
      </c>
      <c r="F561" s="216" t="s">
        <v>743</v>
      </c>
      <c r="G561" s="217" t="s">
        <v>165</v>
      </c>
      <c r="H561" s="218">
        <v>36</v>
      </c>
      <c r="I561" s="219"/>
      <c r="J561" s="220">
        <f>ROUND(I561*H561,2)</f>
        <v>0</v>
      </c>
      <c r="K561" s="216" t="s">
        <v>166</v>
      </c>
      <c r="L561" s="46"/>
      <c r="M561" s="221" t="s">
        <v>44</v>
      </c>
      <c r="N561" s="222" t="s">
        <v>53</v>
      </c>
      <c r="O561" s="86"/>
      <c r="P561" s="223">
        <f>O561*H561</f>
        <v>0</v>
      </c>
      <c r="Q561" s="223">
        <v>0.00010000000000000001</v>
      </c>
      <c r="R561" s="223">
        <f>Q561*H561</f>
        <v>0.0036000000000000003</v>
      </c>
      <c r="S561" s="223">
        <v>0.070029999999999995</v>
      </c>
      <c r="T561" s="224">
        <f>S561*H561</f>
        <v>2.52108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25" t="s">
        <v>251</v>
      </c>
      <c r="AT561" s="225" t="s">
        <v>162</v>
      </c>
      <c r="AU561" s="225" t="s">
        <v>91</v>
      </c>
      <c r="AY561" s="18" t="s">
        <v>159</v>
      </c>
      <c r="BE561" s="226">
        <f>IF(N561="základní",J561,0)</f>
        <v>0</v>
      </c>
      <c r="BF561" s="226">
        <f>IF(N561="snížená",J561,0)</f>
        <v>0</v>
      </c>
      <c r="BG561" s="226">
        <f>IF(N561="zákl. přenesená",J561,0)</f>
        <v>0</v>
      </c>
      <c r="BH561" s="226">
        <f>IF(N561="sníž. přenesená",J561,0)</f>
        <v>0</v>
      </c>
      <c r="BI561" s="226">
        <f>IF(N561="nulová",J561,0)</f>
        <v>0</v>
      </c>
      <c r="BJ561" s="18" t="s">
        <v>89</v>
      </c>
      <c r="BK561" s="226">
        <f>ROUND(I561*H561,2)</f>
        <v>0</v>
      </c>
      <c r="BL561" s="18" t="s">
        <v>251</v>
      </c>
      <c r="BM561" s="225" t="s">
        <v>744</v>
      </c>
    </row>
    <row r="562" s="2" customFormat="1">
      <c r="A562" s="40"/>
      <c r="B562" s="41"/>
      <c r="C562" s="42"/>
      <c r="D562" s="227" t="s">
        <v>169</v>
      </c>
      <c r="E562" s="42"/>
      <c r="F562" s="228" t="s">
        <v>745</v>
      </c>
      <c r="G562" s="42"/>
      <c r="H562" s="42"/>
      <c r="I562" s="229"/>
      <c r="J562" s="42"/>
      <c r="K562" s="42"/>
      <c r="L562" s="46"/>
      <c r="M562" s="230"/>
      <c r="N562" s="231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8" t="s">
        <v>169</v>
      </c>
      <c r="AU562" s="18" t="s">
        <v>91</v>
      </c>
    </row>
    <row r="563" s="13" customFormat="1">
      <c r="A563" s="13"/>
      <c r="B563" s="232"/>
      <c r="C563" s="233"/>
      <c r="D563" s="234" t="s">
        <v>171</v>
      </c>
      <c r="E563" s="235" t="s">
        <v>44</v>
      </c>
      <c r="F563" s="236" t="s">
        <v>172</v>
      </c>
      <c r="G563" s="233"/>
      <c r="H563" s="235" t="s">
        <v>44</v>
      </c>
      <c r="I563" s="237"/>
      <c r="J563" s="233"/>
      <c r="K563" s="233"/>
      <c r="L563" s="238"/>
      <c r="M563" s="239"/>
      <c r="N563" s="240"/>
      <c r="O563" s="240"/>
      <c r="P563" s="240"/>
      <c r="Q563" s="240"/>
      <c r="R563" s="240"/>
      <c r="S563" s="240"/>
      <c r="T563" s="24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2" t="s">
        <v>171</v>
      </c>
      <c r="AU563" s="242" t="s">
        <v>91</v>
      </c>
      <c r="AV563" s="13" t="s">
        <v>89</v>
      </c>
      <c r="AW563" s="13" t="s">
        <v>42</v>
      </c>
      <c r="AX563" s="13" t="s">
        <v>82</v>
      </c>
      <c r="AY563" s="242" t="s">
        <v>159</v>
      </c>
    </row>
    <row r="564" s="14" customFormat="1">
      <c r="A564" s="14"/>
      <c r="B564" s="243"/>
      <c r="C564" s="244"/>
      <c r="D564" s="234" t="s">
        <v>171</v>
      </c>
      <c r="E564" s="245" t="s">
        <v>44</v>
      </c>
      <c r="F564" s="246" t="s">
        <v>362</v>
      </c>
      <c r="G564" s="244"/>
      <c r="H564" s="247">
        <v>36</v>
      </c>
      <c r="I564" s="248"/>
      <c r="J564" s="244"/>
      <c r="K564" s="244"/>
      <c r="L564" s="249"/>
      <c r="M564" s="250"/>
      <c r="N564" s="251"/>
      <c r="O564" s="251"/>
      <c r="P564" s="251"/>
      <c r="Q564" s="251"/>
      <c r="R564" s="251"/>
      <c r="S564" s="251"/>
      <c r="T564" s="252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3" t="s">
        <v>171</v>
      </c>
      <c r="AU564" s="253" t="s">
        <v>91</v>
      </c>
      <c r="AV564" s="14" t="s">
        <v>91</v>
      </c>
      <c r="AW564" s="14" t="s">
        <v>42</v>
      </c>
      <c r="AX564" s="14" t="s">
        <v>89</v>
      </c>
      <c r="AY564" s="253" t="s">
        <v>159</v>
      </c>
    </row>
    <row r="565" s="2" customFormat="1" ht="16.5" customHeight="1">
      <c r="A565" s="40"/>
      <c r="B565" s="41"/>
      <c r="C565" s="214" t="s">
        <v>746</v>
      </c>
      <c r="D565" s="214" t="s">
        <v>162</v>
      </c>
      <c r="E565" s="215" t="s">
        <v>747</v>
      </c>
      <c r="F565" s="216" t="s">
        <v>748</v>
      </c>
      <c r="G565" s="217" t="s">
        <v>165</v>
      </c>
      <c r="H565" s="218">
        <v>36</v>
      </c>
      <c r="I565" s="219"/>
      <c r="J565" s="220">
        <f>ROUND(I565*H565,2)</f>
        <v>0</v>
      </c>
      <c r="K565" s="216" t="s">
        <v>166</v>
      </c>
      <c r="L565" s="46"/>
      <c r="M565" s="221" t="s">
        <v>44</v>
      </c>
      <c r="N565" s="222" t="s">
        <v>53</v>
      </c>
      <c r="O565" s="86"/>
      <c r="P565" s="223">
        <f>O565*H565</f>
        <v>0</v>
      </c>
      <c r="Q565" s="223">
        <v>0</v>
      </c>
      <c r="R565" s="223">
        <f>Q565*H565</f>
        <v>0</v>
      </c>
      <c r="S565" s="223">
        <v>0</v>
      </c>
      <c r="T565" s="224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25" t="s">
        <v>251</v>
      </c>
      <c r="AT565" s="225" t="s">
        <v>162</v>
      </c>
      <c r="AU565" s="225" t="s">
        <v>91</v>
      </c>
      <c r="AY565" s="18" t="s">
        <v>159</v>
      </c>
      <c r="BE565" s="226">
        <f>IF(N565="základní",J565,0)</f>
        <v>0</v>
      </c>
      <c r="BF565" s="226">
        <f>IF(N565="snížená",J565,0)</f>
        <v>0</v>
      </c>
      <c r="BG565" s="226">
        <f>IF(N565="zákl. přenesená",J565,0)</f>
        <v>0</v>
      </c>
      <c r="BH565" s="226">
        <f>IF(N565="sníž. přenesená",J565,0)</f>
        <v>0</v>
      </c>
      <c r="BI565" s="226">
        <f>IF(N565="nulová",J565,0)</f>
        <v>0</v>
      </c>
      <c r="BJ565" s="18" t="s">
        <v>89</v>
      </c>
      <c r="BK565" s="226">
        <f>ROUND(I565*H565,2)</f>
        <v>0</v>
      </c>
      <c r="BL565" s="18" t="s">
        <v>251</v>
      </c>
      <c r="BM565" s="225" t="s">
        <v>749</v>
      </c>
    </row>
    <row r="566" s="2" customFormat="1">
      <c r="A566" s="40"/>
      <c r="B566" s="41"/>
      <c r="C566" s="42"/>
      <c r="D566" s="227" t="s">
        <v>169</v>
      </c>
      <c r="E566" s="42"/>
      <c r="F566" s="228" t="s">
        <v>750</v>
      </c>
      <c r="G566" s="42"/>
      <c r="H566" s="42"/>
      <c r="I566" s="229"/>
      <c r="J566" s="42"/>
      <c r="K566" s="42"/>
      <c r="L566" s="46"/>
      <c r="M566" s="230"/>
      <c r="N566" s="231"/>
      <c r="O566" s="86"/>
      <c r="P566" s="86"/>
      <c r="Q566" s="86"/>
      <c r="R566" s="86"/>
      <c r="S566" s="86"/>
      <c r="T566" s="87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8" t="s">
        <v>169</v>
      </c>
      <c r="AU566" s="18" t="s">
        <v>91</v>
      </c>
    </row>
    <row r="567" s="13" customFormat="1">
      <c r="A567" s="13"/>
      <c r="B567" s="232"/>
      <c r="C567" s="233"/>
      <c r="D567" s="234" t="s">
        <v>171</v>
      </c>
      <c r="E567" s="235" t="s">
        <v>44</v>
      </c>
      <c r="F567" s="236" t="s">
        <v>172</v>
      </c>
      <c r="G567" s="233"/>
      <c r="H567" s="235" t="s">
        <v>44</v>
      </c>
      <c r="I567" s="237"/>
      <c r="J567" s="233"/>
      <c r="K567" s="233"/>
      <c r="L567" s="238"/>
      <c r="M567" s="239"/>
      <c r="N567" s="240"/>
      <c r="O567" s="240"/>
      <c r="P567" s="240"/>
      <c r="Q567" s="240"/>
      <c r="R567" s="240"/>
      <c r="S567" s="240"/>
      <c r="T567" s="241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2" t="s">
        <v>171</v>
      </c>
      <c r="AU567" s="242" t="s">
        <v>91</v>
      </c>
      <c r="AV567" s="13" t="s">
        <v>89</v>
      </c>
      <c r="AW567" s="13" t="s">
        <v>42</v>
      </c>
      <c r="AX567" s="13" t="s">
        <v>82</v>
      </c>
      <c r="AY567" s="242" t="s">
        <v>159</v>
      </c>
    </row>
    <row r="568" s="14" customFormat="1">
      <c r="A568" s="14"/>
      <c r="B568" s="243"/>
      <c r="C568" s="244"/>
      <c r="D568" s="234" t="s">
        <v>171</v>
      </c>
      <c r="E568" s="245" t="s">
        <v>44</v>
      </c>
      <c r="F568" s="246" t="s">
        <v>362</v>
      </c>
      <c r="G568" s="244"/>
      <c r="H568" s="247">
        <v>36</v>
      </c>
      <c r="I568" s="248"/>
      <c r="J568" s="244"/>
      <c r="K568" s="244"/>
      <c r="L568" s="249"/>
      <c r="M568" s="250"/>
      <c r="N568" s="251"/>
      <c r="O568" s="251"/>
      <c r="P568" s="251"/>
      <c r="Q568" s="251"/>
      <c r="R568" s="251"/>
      <c r="S568" s="251"/>
      <c r="T568" s="252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3" t="s">
        <v>171</v>
      </c>
      <c r="AU568" s="253" t="s">
        <v>91</v>
      </c>
      <c r="AV568" s="14" t="s">
        <v>91</v>
      </c>
      <c r="AW568" s="14" t="s">
        <v>42</v>
      </c>
      <c r="AX568" s="14" t="s">
        <v>89</v>
      </c>
      <c r="AY568" s="253" t="s">
        <v>159</v>
      </c>
    </row>
    <row r="569" s="12" customFormat="1" ht="22.8" customHeight="1">
      <c r="A569" s="12"/>
      <c r="B569" s="198"/>
      <c r="C569" s="199"/>
      <c r="D569" s="200" t="s">
        <v>81</v>
      </c>
      <c r="E569" s="212" t="s">
        <v>751</v>
      </c>
      <c r="F569" s="212" t="s">
        <v>101</v>
      </c>
      <c r="G569" s="199"/>
      <c r="H569" s="199"/>
      <c r="I569" s="202"/>
      <c r="J569" s="213">
        <f>BK569</f>
        <v>0</v>
      </c>
      <c r="K569" s="199"/>
      <c r="L569" s="204"/>
      <c r="M569" s="205"/>
      <c r="N569" s="206"/>
      <c r="O569" s="206"/>
      <c r="P569" s="207">
        <f>SUM(P570:P576)</f>
        <v>0</v>
      </c>
      <c r="Q569" s="206"/>
      <c r="R569" s="207">
        <f>SUM(R570:R576)</f>
        <v>0.0014</v>
      </c>
      <c r="S569" s="206"/>
      <c r="T569" s="208">
        <f>SUM(T570:T576)</f>
        <v>0</v>
      </c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R569" s="209" t="s">
        <v>91</v>
      </c>
      <c r="AT569" s="210" t="s">
        <v>81</v>
      </c>
      <c r="AU569" s="210" t="s">
        <v>89</v>
      </c>
      <c r="AY569" s="209" t="s">
        <v>159</v>
      </c>
      <c r="BK569" s="211">
        <f>SUM(BK570:BK576)</f>
        <v>0</v>
      </c>
    </row>
    <row r="570" s="2" customFormat="1" ht="16.5" customHeight="1">
      <c r="A570" s="40"/>
      <c r="B570" s="41"/>
      <c r="C570" s="214" t="s">
        <v>752</v>
      </c>
      <c r="D570" s="214" t="s">
        <v>162</v>
      </c>
      <c r="E570" s="215" t="s">
        <v>753</v>
      </c>
      <c r="F570" s="216" t="s">
        <v>754</v>
      </c>
      <c r="G570" s="217" t="s">
        <v>165</v>
      </c>
      <c r="H570" s="218">
        <v>4</v>
      </c>
      <c r="I570" s="219"/>
      <c r="J570" s="220">
        <f>ROUND(I570*H570,2)</f>
        <v>0</v>
      </c>
      <c r="K570" s="216" t="s">
        <v>166</v>
      </c>
      <c r="L570" s="46"/>
      <c r="M570" s="221" t="s">
        <v>44</v>
      </c>
      <c r="N570" s="222" t="s">
        <v>53</v>
      </c>
      <c r="O570" s="86"/>
      <c r="P570" s="223">
        <f>O570*H570</f>
        <v>0</v>
      </c>
      <c r="Q570" s="223">
        <v>0</v>
      </c>
      <c r="R570" s="223">
        <f>Q570*H570</f>
        <v>0</v>
      </c>
      <c r="S570" s="223">
        <v>0</v>
      </c>
      <c r="T570" s="224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25" t="s">
        <v>251</v>
      </c>
      <c r="AT570" s="225" t="s">
        <v>162</v>
      </c>
      <c r="AU570" s="225" t="s">
        <v>91</v>
      </c>
      <c r="AY570" s="18" t="s">
        <v>159</v>
      </c>
      <c r="BE570" s="226">
        <f>IF(N570="základní",J570,0)</f>
        <v>0</v>
      </c>
      <c r="BF570" s="226">
        <f>IF(N570="snížená",J570,0)</f>
        <v>0</v>
      </c>
      <c r="BG570" s="226">
        <f>IF(N570="zákl. přenesená",J570,0)</f>
        <v>0</v>
      </c>
      <c r="BH570" s="226">
        <f>IF(N570="sníž. přenesená",J570,0)</f>
        <v>0</v>
      </c>
      <c r="BI570" s="226">
        <f>IF(N570="nulová",J570,0)</f>
        <v>0</v>
      </c>
      <c r="BJ570" s="18" t="s">
        <v>89</v>
      </c>
      <c r="BK570" s="226">
        <f>ROUND(I570*H570,2)</f>
        <v>0</v>
      </c>
      <c r="BL570" s="18" t="s">
        <v>251</v>
      </c>
      <c r="BM570" s="225" t="s">
        <v>755</v>
      </c>
    </row>
    <row r="571" s="2" customFormat="1">
      <c r="A571" s="40"/>
      <c r="B571" s="41"/>
      <c r="C571" s="42"/>
      <c r="D571" s="227" t="s">
        <v>169</v>
      </c>
      <c r="E571" s="42"/>
      <c r="F571" s="228" t="s">
        <v>756</v>
      </c>
      <c r="G571" s="42"/>
      <c r="H571" s="42"/>
      <c r="I571" s="229"/>
      <c r="J571" s="42"/>
      <c r="K571" s="42"/>
      <c r="L571" s="46"/>
      <c r="M571" s="230"/>
      <c r="N571" s="231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8" t="s">
        <v>169</v>
      </c>
      <c r="AU571" s="18" t="s">
        <v>91</v>
      </c>
    </row>
    <row r="572" s="13" customFormat="1">
      <c r="A572" s="13"/>
      <c r="B572" s="232"/>
      <c r="C572" s="233"/>
      <c r="D572" s="234" t="s">
        <v>171</v>
      </c>
      <c r="E572" s="235" t="s">
        <v>44</v>
      </c>
      <c r="F572" s="236" t="s">
        <v>172</v>
      </c>
      <c r="G572" s="233"/>
      <c r="H572" s="235" t="s">
        <v>44</v>
      </c>
      <c r="I572" s="237"/>
      <c r="J572" s="233"/>
      <c r="K572" s="233"/>
      <c r="L572" s="238"/>
      <c r="M572" s="239"/>
      <c r="N572" s="240"/>
      <c r="O572" s="240"/>
      <c r="P572" s="240"/>
      <c r="Q572" s="240"/>
      <c r="R572" s="240"/>
      <c r="S572" s="240"/>
      <c r="T572" s="241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2" t="s">
        <v>171</v>
      </c>
      <c r="AU572" s="242" t="s">
        <v>91</v>
      </c>
      <c r="AV572" s="13" t="s">
        <v>89</v>
      </c>
      <c r="AW572" s="13" t="s">
        <v>42</v>
      </c>
      <c r="AX572" s="13" t="s">
        <v>82</v>
      </c>
      <c r="AY572" s="242" t="s">
        <v>159</v>
      </c>
    </row>
    <row r="573" s="14" customFormat="1">
      <c r="A573" s="14"/>
      <c r="B573" s="243"/>
      <c r="C573" s="244"/>
      <c r="D573" s="234" t="s">
        <v>171</v>
      </c>
      <c r="E573" s="245" t="s">
        <v>44</v>
      </c>
      <c r="F573" s="246" t="s">
        <v>167</v>
      </c>
      <c r="G573" s="244"/>
      <c r="H573" s="247">
        <v>4</v>
      </c>
      <c r="I573" s="248"/>
      <c r="J573" s="244"/>
      <c r="K573" s="244"/>
      <c r="L573" s="249"/>
      <c r="M573" s="250"/>
      <c r="N573" s="251"/>
      <c r="O573" s="251"/>
      <c r="P573" s="251"/>
      <c r="Q573" s="251"/>
      <c r="R573" s="251"/>
      <c r="S573" s="251"/>
      <c r="T573" s="252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3" t="s">
        <v>171</v>
      </c>
      <c r="AU573" s="253" t="s">
        <v>91</v>
      </c>
      <c r="AV573" s="14" t="s">
        <v>91</v>
      </c>
      <c r="AW573" s="14" t="s">
        <v>42</v>
      </c>
      <c r="AX573" s="14" t="s">
        <v>89</v>
      </c>
      <c r="AY573" s="253" t="s">
        <v>159</v>
      </c>
    </row>
    <row r="574" s="2" customFormat="1" ht="16.5" customHeight="1">
      <c r="A574" s="40"/>
      <c r="B574" s="41"/>
      <c r="C574" s="254" t="s">
        <v>757</v>
      </c>
      <c r="D574" s="254" t="s">
        <v>173</v>
      </c>
      <c r="E574" s="255" t="s">
        <v>758</v>
      </c>
      <c r="F574" s="256" t="s">
        <v>759</v>
      </c>
      <c r="G574" s="257" t="s">
        <v>165</v>
      </c>
      <c r="H574" s="258">
        <v>4</v>
      </c>
      <c r="I574" s="259"/>
      <c r="J574" s="260">
        <f>ROUND(I574*H574,2)</f>
        <v>0</v>
      </c>
      <c r="K574" s="256" t="s">
        <v>166</v>
      </c>
      <c r="L574" s="261"/>
      <c r="M574" s="262" t="s">
        <v>44</v>
      </c>
      <c r="N574" s="263" t="s">
        <v>53</v>
      </c>
      <c r="O574" s="86"/>
      <c r="P574" s="223">
        <f>O574*H574</f>
        <v>0</v>
      </c>
      <c r="Q574" s="223">
        <v>0.00035</v>
      </c>
      <c r="R574" s="223">
        <f>Q574*H574</f>
        <v>0.0014</v>
      </c>
      <c r="S574" s="223">
        <v>0</v>
      </c>
      <c r="T574" s="224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25" t="s">
        <v>341</v>
      </c>
      <c r="AT574" s="225" t="s">
        <v>173</v>
      </c>
      <c r="AU574" s="225" t="s">
        <v>91</v>
      </c>
      <c r="AY574" s="18" t="s">
        <v>159</v>
      </c>
      <c r="BE574" s="226">
        <f>IF(N574="základní",J574,0)</f>
        <v>0</v>
      </c>
      <c r="BF574" s="226">
        <f>IF(N574="snížená",J574,0)</f>
        <v>0</v>
      </c>
      <c r="BG574" s="226">
        <f>IF(N574="zákl. přenesená",J574,0)</f>
        <v>0</v>
      </c>
      <c r="BH574" s="226">
        <f>IF(N574="sníž. přenesená",J574,0)</f>
        <v>0</v>
      </c>
      <c r="BI574" s="226">
        <f>IF(N574="nulová",J574,0)</f>
        <v>0</v>
      </c>
      <c r="BJ574" s="18" t="s">
        <v>89</v>
      </c>
      <c r="BK574" s="226">
        <f>ROUND(I574*H574,2)</f>
        <v>0</v>
      </c>
      <c r="BL574" s="18" t="s">
        <v>251</v>
      </c>
      <c r="BM574" s="225" t="s">
        <v>760</v>
      </c>
    </row>
    <row r="575" s="13" customFormat="1">
      <c r="A575" s="13"/>
      <c r="B575" s="232"/>
      <c r="C575" s="233"/>
      <c r="D575" s="234" t="s">
        <v>171</v>
      </c>
      <c r="E575" s="235" t="s">
        <v>44</v>
      </c>
      <c r="F575" s="236" t="s">
        <v>172</v>
      </c>
      <c r="G575" s="233"/>
      <c r="H575" s="235" t="s">
        <v>44</v>
      </c>
      <c r="I575" s="237"/>
      <c r="J575" s="233"/>
      <c r="K575" s="233"/>
      <c r="L575" s="238"/>
      <c r="M575" s="239"/>
      <c r="N575" s="240"/>
      <c r="O575" s="240"/>
      <c r="P575" s="240"/>
      <c r="Q575" s="240"/>
      <c r="R575" s="240"/>
      <c r="S575" s="240"/>
      <c r="T575" s="24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2" t="s">
        <v>171</v>
      </c>
      <c r="AU575" s="242" t="s">
        <v>91</v>
      </c>
      <c r="AV575" s="13" t="s">
        <v>89</v>
      </c>
      <c r="AW575" s="13" t="s">
        <v>42</v>
      </c>
      <c r="AX575" s="13" t="s">
        <v>82</v>
      </c>
      <c r="AY575" s="242" t="s">
        <v>159</v>
      </c>
    </row>
    <row r="576" s="14" customFormat="1">
      <c r="A576" s="14"/>
      <c r="B576" s="243"/>
      <c r="C576" s="244"/>
      <c r="D576" s="234" t="s">
        <v>171</v>
      </c>
      <c r="E576" s="245" t="s">
        <v>44</v>
      </c>
      <c r="F576" s="246" t="s">
        <v>167</v>
      </c>
      <c r="G576" s="244"/>
      <c r="H576" s="247">
        <v>4</v>
      </c>
      <c r="I576" s="248"/>
      <c r="J576" s="244"/>
      <c r="K576" s="244"/>
      <c r="L576" s="249"/>
      <c r="M576" s="250"/>
      <c r="N576" s="251"/>
      <c r="O576" s="251"/>
      <c r="P576" s="251"/>
      <c r="Q576" s="251"/>
      <c r="R576" s="251"/>
      <c r="S576" s="251"/>
      <c r="T576" s="252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3" t="s">
        <v>171</v>
      </c>
      <c r="AU576" s="253" t="s">
        <v>91</v>
      </c>
      <c r="AV576" s="14" t="s">
        <v>91</v>
      </c>
      <c r="AW576" s="14" t="s">
        <v>42</v>
      </c>
      <c r="AX576" s="14" t="s">
        <v>89</v>
      </c>
      <c r="AY576" s="253" t="s">
        <v>159</v>
      </c>
    </row>
    <row r="577" s="12" customFormat="1" ht="22.8" customHeight="1">
      <c r="A577" s="12"/>
      <c r="B577" s="198"/>
      <c r="C577" s="199"/>
      <c r="D577" s="200" t="s">
        <v>81</v>
      </c>
      <c r="E577" s="212" t="s">
        <v>761</v>
      </c>
      <c r="F577" s="212" t="s">
        <v>762</v>
      </c>
      <c r="G577" s="199"/>
      <c r="H577" s="199"/>
      <c r="I577" s="202"/>
      <c r="J577" s="213">
        <f>BK577</f>
        <v>0</v>
      </c>
      <c r="K577" s="199"/>
      <c r="L577" s="204"/>
      <c r="M577" s="205"/>
      <c r="N577" s="206"/>
      <c r="O577" s="206"/>
      <c r="P577" s="207">
        <f>SUM(P578:P670)</f>
        <v>0</v>
      </c>
      <c r="Q577" s="206"/>
      <c r="R577" s="207">
        <f>SUM(R578:R670)</f>
        <v>3.9858218299999999</v>
      </c>
      <c r="S577" s="206"/>
      <c r="T577" s="208">
        <f>SUM(T578:T670)</f>
        <v>1.44272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209" t="s">
        <v>91</v>
      </c>
      <c r="AT577" s="210" t="s">
        <v>81</v>
      </c>
      <c r="AU577" s="210" t="s">
        <v>89</v>
      </c>
      <c r="AY577" s="209" t="s">
        <v>159</v>
      </c>
      <c r="BK577" s="211">
        <f>SUM(BK578:BK670)</f>
        <v>0</v>
      </c>
    </row>
    <row r="578" s="2" customFormat="1" ht="33" customHeight="1">
      <c r="A578" s="40"/>
      <c r="B578" s="41"/>
      <c r="C578" s="214" t="s">
        <v>763</v>
      </c>
      <c r="D578" s="214" t="s">
        <v>162</v>
      </c>
      <c r="E578" s="215" t="s">
        <v>764</v>
      </c>
      <c r="F578" s="216" t="s">
        <v>765</v>
      </c>
      <c r="G578" s="217" t="s">
        <v>217</v>
      </c>
      <c r="H578" s="218">
        <v>90.120000000000005</v>
      </c>
      <c r="I578" s="219"/>
      <c r="J578" s="220">
        <f>ROUND(I578*H578,2)</f>
        <v>0</v>
      </c>
      <c r="K578" s="216" t="s">
        <v>166</v>
      </c>
      <c r="L578" s="46"/>
      <c r="M578" s="221" t="s">
        <v>44</v>
      </c>
      <c r="N578" s="222" t="s">
        <v>53</v>
      </c>
      <c r="O578" s="86"/>
      <c r="P578" s="223">
        <f>O578*H578</f>
        <v>0</v>
      </c>
      <c r="Q578" s="223">
        <v>0.025659999999999999</v>
      </c>
      <c r="R578" s="223">
        <f>Q578*H578</f>
        <v>2.3124791999999998</v>
      </c>
      <c r="S578" s="223">
        <v>0</v>
      </c>
      <c r="T578" s="224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25" t="s">
        <v>251</v>
      </c>
      <c r="AT578" s="225" t="s">
        <v>162</v>
      </c>
      <c r="AU578" s="225" t="s">
        <v>91</v>
      </c>
      <c r="AY578" s="18" t="s">
        <v>159</v>
      </c>
      <c r="BE578" s="226">
        <f>IF(N578="základní",J578,0)</f>
        <v>0</v>
      </c>
      <c r="BF578" s="226">
        <f>IF(N578="snížená",J578,0)</f>
        <v>0</v>
      </c>
      <c r="BG578" s="226">
        <f>IF(N578="zákl. přenesená",J578,0)</f>
        <v>0</v>
      </c>
      <c r="BH578" s="226">
        <f>IF(N578="sníž. přenesená",J578,0)</f>
        <v>0</v>
      </c>
      <c r="BI578" s="226">
        <f>IF(N578="nulová",J578,0)</f>
        <v>0</v>
      </c>
      <c r="BJ578" s="18" t="s">
        <v>89</v>
      </c>
      <c r="BK578" s="226">
        <f>ROUND(I578*H578,2)</f>
        <v>0</v>
      </c>
      <c r="BL578" s="18" t="s">
        <v>251</v>
      </c>
      <c r="BM578" s="225" t="s">
        <v>766</v>
      </c>
    </row>
    <row r="579" s="2" customFormat="1">
      <c r="A579" s="40"/>
      <c r="B579" s="41"/>
      <c r="C579" s="42"/>
      <c r="D579" s="227" t="s">
        <v>169</v>
      </c>
      <c r="E579" s="42"/>
      <c r="F579" s="228" t="s">
        <v>767</v>
      </c>
      <c r="G579" s="42"/>
      <c r="H579" s="42"/>
      <c r="I579" s="229"/>
      <c r="J579" s="42"/>
      <c r="K579" s="42"/>
      <c r="L579" s="46"/>
      <c r="M579" s="230"/>
      <c r="N579" s="231"/>
      <c r="O579" s="86"/>
      <c r="P579" s="86"/>
      <c r="Q579" s="86"/>
      <c r="R579" s="86"/>
      <c r="S579" s="86"/>
      <c r="T579" s="87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8" t="s">
        <v>169</v>
      </c>
      <c r="AU579" s="18" t="s">
        <v>91</v>
      </c>
    </row>
    <row r="580" s="13" customFormat="1">
      <c r="A580" s="13"/>
      <c r="B580" s="232"/>
      <c r="C580" s="233"/>
      <c r="D580" s="234" t="s">
        <v>171</v>
      </c>
      <c r="E580" s="235" t="s">
        <v>44</v>
      </c>
      <c r="F580" s="236" t="s">
        <v>172</v>
      </c>
      <c r="G580" s="233"/>
      <c r="H580" s="235" t="s">
        <v>44</v>
      </c>
      <c r="I580" s="237"/>
      <c r="J580" s="233"/>
      <c r="K580" s="233"/>
      <c r="L580" s="238"/>
      <c r="M580" s="239"/>
      <c r="N580" s="240"/>
      <c r="O580" s="240"/>
      <c r="P580" s="240"/>
      <c r="Q580" s="240"/>
      <c r="R580" s="240"/>
      <c r="S580" s="240"/>
      <c r="T580" s="241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2" t="s">
        <v>171</v>
      </c>
      <c r="AU580" s="242" t="s">
        <v>91</v>
      </c>
      <c r="AV580" s="13" t="s">
        <v>89</v>
      </c>
      <c r="AW580" s="13" t="s">
        <v>42</v>
      </c>
      <c r="AX580" s="13" t="s">
        <v>82</v>
      </c>
      <c r="AY580" s="242" t="s">
        <v>159</v>
      </c>
    </row>
    <row r="581" s="14" customFormat="1">
      <c r="A581" s="14"/>
      <c r="B581" s="243"/>
      <c r="C581" s="244"/>
      <c r="D581" s="234" t="s">
        <v>171</v>
      </c>
      <c r="E581" s="245" t="s">
        <v>44</v>
      </c>
      <c r="F581" s="246" t="s">
        <v>768</v>
      </c>
      <c r="G581" s="244"/>
      <c r="H581" s="247">
        <v>90.120000000000005</v>
      </c>
      <c r="I581" s="248"/>
      <c r="J581" s="244"/>
      <c r="K581" s="244"/>
      <c r="L581" s="249"/>
      <c r="M581" s="250"/>
      <c r="N581" s="251"/>
      <c r="O581" s="251"/>
      <c r="P581" s="251"/>
      <c r="Q581" s="251"/>
      <c r="R581" s="251"/>
      <c r="S581" s="251"/>
      <c r="T581" s="252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3" t="s">
        <v>171</v>
      </c>
      <c r="AU581" s="253" t="s">
        <v>91</v>
      </c>
      <c r="AV581" s="14" t="s">
        <v>91</v>
      </c>
      <c r="AW581" s="14" t="s">
        <v>42</v>
      </c>
      <c r="AX581" s="14" t="s">
        <v>89</v>
      </c>
      <c r="AY581" s="253" t="s">
        <v>159</v>
      </c>
    </row>
    <row r="582" s="2" customFormat="1" ht="33" customHeight="1">
      <c r="A582" s="40"/>
      <c r="B582" s="41"/>
      <c r="C582" s="214" t="s">
        <v>769</v>
      </c>
      <c r="D582" s="214" t="s">
        <v>162</v>
      </c>
      <c r="E582" s="215" t="s">
        <v>770</v>
      </c>
      <c r="F582" s="216" t="s">
        <v>771</v>
      </c>
      <c r="G582" s="217" t="s">
        <v>217</v>
      </c>
      <c r="H582" s="218">
        <v>2.2789999999999999</v>
      </c>
      <c r="I582" s="219"/>
      <c r="J582" s="220">
        <f>ROUND(I582*H582,2)</f>
        <v>0</v>
      </c>
      <c r="K582" s="216" t="s">
        <v>166</v>
      </c>
      <c r="L582" s="46"/>
      <c r="M582" s="221" t="s">
        <v>44</v>
      </c>
      <c r="N582" s="222" t="s">
        <v>53</v>
      </c>
      <c r="O582" s="86"/>
      <c r="P582" s="223">
        <f>O582*H582</f>
        <v>0</v>
      </c>
      <c r="Q582" s="223">
        <v>0.031969999999999998</v>
      </c>
      <c r="R582" s="223">
        <f>Q582*H582</f>
        <v>0.072859629999999995</v>
      </c>
      <c r="S582" s="223">
        <v>0</v>
      </c>
      <c r="T582" s="224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25" t="s">
        <v>251</v>
      </c>
      <c r="AT582" s="225" t="s">
        <v>162</v>
      </c>
      <c r="AU582" s="225" t="s">
        <v>91</v>
      </c>
      <c r="AY582" s="18" t="s">
        <v>159</v>
      </c>
      <c r="BE582" s="226">
        <f>IF(N582="základní",J582,0)</f>
        <v>0</v>
      </c>
      <c r="BF582" s="226">
        <f>IF(N582="snížená",J582,0)</f>
        <v>0</v>
      </c>
      <c r="BG582" s="226">
        <f>IF(N582="zákl. přenesená",J582,0)</f>
        <v>0</v>
      </c>
      <c r="BH582" s="226">
        <f>IF(N582="sníž. přenesená",J582,0)</f>
        <v>0</v>
      </c>
      <c r="BI582" s="226">
        <f>IF(N582="nulová",J582,0)</f>
        <v>0</v>
      </c>
      <c r="BJ582" s="18" t="s">
        <v>89</v>
      </c>
      <c r="BK582" s="226">
        <f>ROUND(I582*H582,2)</f>
        <v>0</v>
      </c>
      <c r="BL582" s="18" t="s">
        <v>251</v>
      </c>
      <c r="BM582" s="225" t="s">
        <v>772</v>
      </c>
    </row>
    <row r="583" s="2" customFormat="1">
      <c r="A583" s="40"/>
      <c r="B583" s="41"/>
      <c r="C583" s="42"/>
      <c r="D583" s="227" t="s">
        <v>169</v>
      </c>
      <c r="E583" s="42"/>
      <c r="F583" s="228" t="s">
        <v>773</v>
      </c>
      <c r="G583" s="42"/>
      <c r="H583" s="42"/>
      <c r="I583" s="229"/>
      <c r="J583" s="42"/>
      <c r="K583" s="42"/>
      <c r="L583" s="46"/>
      <c r="M583" s="230"/>
      <c r="N583" s="231"/>
      <c r="O583" s="86"/>
      <c r="P583" s="86"/>
      <c r="Q583" s="86"/>
      <c r="R583" s="86"/>
      <c r="S583" s="86"/>
      <c r="T583" s="87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8" t="s">
        <v>169</v>
      </c>
      <c r="AU583" s="18" t="s">
        <v>91</v>
      </c>
    </row>
    <row r="584" s="13" customFormat="1">
      <c r="A584" s="13"/>
      <c r="B584" s="232"/>
      <c r="C584" s="233"/>
      <c r="D584" s="234" t="s">
        <v>171</v>
      </c>
      <c r="E584" s="235" t="s">
        <v>44</v>
      </c>
      <c r="F584" s="236" t="s">
        <v>172</v>
      </c>
      <c r="G584" s="233"/>
      <c r="H584" s="235" t="s">
        <v>44</v>
      </c>
      <c r="I584" s="237"/>
      <c r="J584" s="233"/>
      <c r="K584" s="233"/>
      <c r="L584" s="238"/>
      <c r="M584" s="239"/>
      <c r="N584" s="240"/>
      <c r="O584" s="240"/>
      <c r="P584" s="240"/>
      <c r="Q584" s="240"/>
      <c r="R584" s="240"/>
      <c r="S584" s="240"/>
      <c r="T584" s="241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2" t="s">
        <v>171</v>
      </c>
      <c r="AU584" s="242" t="s">
        <v>91</v>
      </c>
      <c r="AV584" s="13" t="s">
        <v>89</v>
      </c>
      <c r="AW584" s="13" t="s">
        <v>42</v>
      </c>
      <c r="AX584" s="13" t="s">
        <v>82</v>
      </c>
      <c r="AY584" s="242" t="s">
        <v>159</v>
      </c>
    </row>
    <row r="585" s="14" customFormat="1">
      <c r="A585" s="14"/>
      <c r="B585" s="243"/>
      <c r="C585" s="244"/>
      <c r="D585" s="234" t="s">
        <v>171</v>
      </c>
      <c r="E585" s="245" t="s">
        <v>44</v>
      </c>
      <c r="F585" s="246" t="s">
        <v>774</v>
      </c>
      <c r="G585" s="244"/>
      <c r="H585" s="247">
        <v>1.1519999999999999</v>
      </c>
      <c r="I585" s="248"/>
      <c r="J585" s="244"/>
      <c r="K585" s="244"/>
      <c r="L585" s="249"/>
      <c r="M585" s="250"/>
      <c r="N585" s="251"/>
      <c r="O585" s="251"/>
      <c r="P585" s="251"/>
      <c r="Q585" s="251"/>
      <c r="R585" s="251"/>
      <c r="S585" s="251"/>
      <c r="T585" s="252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3" t="s">
        <v>171</v>
      </c>
      <c r="AU585" s="253" t="s">
        <v>91</v>
      </c>
      <c r="AV585" s="14" t="s">
        <v>91</v>
      </c>
      <c r="AW585" s="14" t="s">
        <v>42</v>
      </c>
      <c r="AX585" s="14" t="s">
        <v>82</v>
      </c>
      <c r="AY585" s="253" t="s">
        <v>159</v>
      </c>
    </row>
    <row r="586" s="14" customFormat="1">
      <c r="A586" s="14"/>
      <c r="B586" s="243"/>
      <c r="C586" s="244"/>
      <c r="D586" s="234" t="s">
        <v>171</v>
      </c>
      <c r="E586" s="245" t="s">
        <v>44</v>
      </c>
      <c r="F586" s="246" t="s">
        <v>775</v>
      </c>
      <c r="G586" s="244"/>
      <c r="H586" s="247">
        <v>1.127</v>
      </c>
      <c r="I586" s="248"/>
      <c r="J586" s="244"/>
      <c r="K586" s="244"/>
      <c r="L586" s="249"/>
      <c r="M586" s="250"/>
      <c r="N586" s="251"/>
      <c r="O586" s="251"/>
      <c r="P586" s="251"/>
      <c r="Q586" s="251"/>
      <c r="R586" s="251"/>
      <c r="S586" s="251"/>
      <c r="T586" s="252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3" t="s">
        <v>171</v>
      </c>
      <c r="AU586" s="253" t="s">
        <v>91</v>
      </c>
      <c r="AV586" s="14" t="s">
        <v>91</v>
      </c>
      <c r="AW586" s="14" t="s">
        <v>42</v>
      </c>
      <c r="AX586" s="14" t="s">
        <v>82</v>
      </c>
      <c r="AY586" s="253" t="s">
        <v>159</v>
      </c>
    </row>
    <row r="587" s="15" customFormat="1">
      <c r="A587" s="15"/>
      <c r="B587" s="264"/>
      <c r="C587" s="265"/>
      <c r="D587" s="234" t="s">
        <v>171</v>
      </c>
      <c r="E587" s="266" t="s">
        <v>44</v>
      </c>
      <c r="F587" s="267" t="s">
        <v>234</v>
      </c>
      <c r="G587" s="265"/>
      <c r="H587" s="268">
        <v>2.2789999999999999</v>
      </c>
      <c r="I587" s="269"/>
      <c r="J587" s="265"/>
      <c r="K587" s="265"/>
      <c r="L587" s="270"/>
      <c r="M587" s="271"/>
      <c r="N587" s="272"/>
      <c r="O587" s="272"/>
      <c r="P587" s="272"/>
      <c r="Q587" s="272"/>
      <c r="R587" s="272"/>
      <c r="S587" s="272"/>
      <c r="T587" s="273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74" t="s">
        <v>171</v>
      </c>
      <c r="AU587" s="274" t="s">
        <v>91</v>
      </c>
      <c r="AV587" s="15" t="s">
        <v>167</v>
      </c>
      <c r="AW587" s="15" t="s">
        <v>42</v>
      </c>
      <c r="AX587" s="15" t="s">
        <v>89</v>
      </c>
      <c r="AY587" s="274" t="s">
        <v>159</v>
      </c>
    </row>
    <row r="588" s="2" customFormat="1" ht="21.75" customHeight="1">
      <c r="A588" s="40"/>
      <c r="B588" s="41"/>
      <c r="C588" s="214" t="s">
        <v>776</v>
      </c>
      <c r="D588" s="214" t="s">
        <v>162</v>
      </c>
      <c r="E588" s="215" t="s">
        <v>777</v>
      </c>
      <c r="F588" s="216" t="s">
        <v>778</v>
      </c>
      <c r="G588" s="217" t="s">
        <v>165</v>
      </c>
      <c r="H588" s="218">
        <v>8</v>
      </c>
      <c r="I588" s="219"/>
      <c r="J588" s="220">
        <f>ROUND(I588*H588,2)</f>
        <v>0</v>
      </c>
      <c r="K588" s="216" t="s">
        <v>44</v>
      </c>
      <c r="L588" s="46"/>
      <c r="M588" s="221" t="s">
        <v>44</v>
      </c>
      <c r="N588" s="222" t="s">
        <v>53</v>
      </c>
      <c r="O588" s="86"/>
      <c r="P588" s="223">
        <f>O588*H588</f>
        <v>0</v>
      </c>
      <c r="Q588" s="223">
        <v>0.025659999999999999</v>
      </c>
      <c r="R588" s="223">
        <f>Q588*H588</f>
        <v>0.20527999999999999</v>
      </c>
      <c r="S588" s="223">
        <v>0</v>
      </c>
      <c r="T588" s="224">
        <f>S588*H588</f>
        <v>0</v>
      </c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R588" s="225" t="s">
        <v>251</v>
      </c>
      <c r="AT588" s="225" t="s">
        <v>162</v>
      </c>
      <c r="AU588" s="225" t="s">
        <v>91</v>
      </c>
      <c r="AY588" s="18" t="s">
        <v>159</v>
      </c>
      <c r="BE588" s="226">
        <f>IF(N588="základní",J588,0)</f>
        <v>0</v>
      </c>
      <c r="BF588" s="226">
        <f>IF(N588="snížená",J588,0)</f>
        <v>0</v>
      </c>
      <c r="BG588" s="226">
        <f>IF(N588="zákl. přenesená",J588,0)</f>
        <v>0</v>
      </c>
      <c r="BH588" s="226">
        <f>IF(N588="sníž. přenesená",J588,0)</f>
        <v>0</v>
      </c>
      <c r="BI588" s="226">
        <f>IF(N588="nulová",J588,0)</f>
        <v>0</v>
      </c>
      <c r="BJ588" s="18" t="s">
        <v>89</v>
      </c>
      <c r="BK588" s="226">
        <f>ROUND(I588*H588,2)</f>
        <v>0</v>
      </c>
      <c r="BL588" s="18" t="s">
        <v>251</v>
      </c>
      <c r="BM588" s="225" t="s">
        <v>779</v>
      </c>
    </row>
    <row r="589" s="13" customFormat="1">
      <c r="A589" s="13"/>
      <c r="B589" s="232"/>
      <c r="C589" s="233"/>
      <c r="D589" s="234" t="s">
        <v>171</v>
      </c>
      <c r="E589" s="235" t="s">
        <v>44</v>
      </c>
      <c r="F589" s="236" t="s">
        <v>172</v>
      </c>
      <c r="G589" s="233"/>
      <c r="H589" s="235" t="s">
        <v>44</v>
      </c>
      <c r="I589" s="237"/>
      <c r="J589" s="233"/>
      <c r="K589" s="233"/>
      <c r="L589" s="238"/>
      <c r="M589" s="239"/>
      <c r="N589" s="240"/>
      <c r="O589" s="240"/>
      <c r="P589" s="240"/>
      <c r="Q589" s="240"/>
      <c r="R589" s="240"/>
      <c r="S589" s="240"/>
      <c r="T589" s="24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2" t="s">
        <v>171</v>
      </c>
      <c r="AU589" s="242" t="s">
        <v>91</v>
      </c>
      <c r="AV589" s="13" t="s">
        <v>89</v>
      </c>
      <c r="AW589" s="13" t="s">
        <v>42</v>
      </c>
      <c r="AX589" s="13" t="s">
        <v>82</v>
      </c>
      <c r="AY589" s="242" t="s">
        <v>159</v>
      </c>
    </row>
    <row r="590" s="14" customFormat="1">
      <c r="A590" s="14"/>
      <c r="B590" s="243"/>
      <c r="C590" s="244"/>
      <c r="D590" s="234" t="s">
        <v>171</v>
      </c>
      <c r="E590" s="245" t="s">
        <v>44</v>
      </c>
      <c r="F590" s="246" t="s">
        <v>176</v>
      </c>
      <c r="G590" s="244"/>
      <c r="H590" s="247">
        <v>8</v>
      </c>
      <c r="I590" s="248"/>
      <c r="J590" s="244"/>
      <c r="K590" s="244"/>
      <c r="L590" s="249"/>
      <c r="M590" s="250"/>
      <c r="N590" s="251"/>
      <c r="O590" s="251"/>
      <c r="P590" s="251"/>
      <c r="Q590" s="251"/>
      <c r="R590" s="251"/>
      <c r="S590" s="251"/>
      <c r="T590" s="252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3" t="s">
        <v>171</v>
      </c>
      <c r="AU590" s="253" t="s">
        <v>91</v>
      </c>
      <c r="AV590" s="14" t="s">
        <v>91</v>
      </c>
      <c r="AW590" s="14" t="s">
        <v>42</v>
      </c>
      <c r="AX590" s="14" t="s">
        <v>89</v>
      </c>
      <c r="AY590" s="253" t="s">
        <v>159</v>
      </c>
    </row>
    <row r="591" s="2" customFormat="1" ht="16.5" customHeight="1">
      <c r="A591" s="40"/>
      <c r="B591" s="41"/>
      <c r="C591" s="214" t="s">
        <v>780</v>
      </c>
      <c r="D591" s="214" t="s">
        <v>162</v>
      </c>
      <c r="E591" s="215" t="s">
        <v>781</v>
      </c>
      <c r="F591" s="216" t="s">
        <v>782</v>
      </c>
      <c r="G591" s="217" t="s">
        <v>217</v>
      </c>
      <c r="H591" s="218">
        <v>12.199999999999999</v>
      </c>
      <c r="I591" s="219"/>
      <c r="J591" s="220">
        <f>ROUND(I591*H591,2)</f>
        <v>0</v>
      </c>
      <c r="K591" s="216" t="s">
        <v>44</v>
      </c>
      <c r="L591" s="46"/>
      <c r="M591" s="221" t="s">
        <v>44</v>
      </c>
      <c r="N591" s="222" t="s">
        <v>53</v>
      </c>
      <c r="O591" s="86"/>
      <c r="P591" s="223">
        <f>O591*H591</f>
        <v>0</v>
      </c>
      <c r="Q591" s="223">
        <v>0.025659999999999999</v>
      </c>
      <c r="R591" s="223">
        <f>Q591*H591</f>
        <v>0.31305199999999994</v>
      </c>
      <c r="S591" s="223">
        <v>0</v>
      </c>
      <c r="T591" s="224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25" t="s">
        <v>251</v>
      </c>
      <c r="AT591" s="225" t="s">
        <v>162</v>
      </c>
      <c r="AU591" s="225" t="s">
        <v>91</v>
      </c>
      <c r="AY591" s="18" t="s">
        <v>159</v>
      </c>
      <c r="BE591" s="226">
        <f>IF(N591="základní",J591,0)</f>
        <v>0</v>
      </c>
      <c r="BF591" s="226">
        <f>IF(N591="snížená",J591,0)</f>
        <v>0</v>
      </c>
      <c r="BG591" s="226">
        <f>IF(N591="zákl. přenesená",J591,0)</f>
        <v>0</v>
      </c>
      <c r="BH591" s="226">
        <f>IF(N591="sníž. přenesená",J591,0)</f>
        <v>0</v>
      </c>
      <c r="BI591" s="226">
        <f>IF(N591="nulová",J591,0)</f>
        <v>0</v>
      </c>
      <c r="BJ591" s="18" t="s">
        <v>89</v>
      </c>
      <c r="BK591" s="226">
        <f>ROUND(I591*H591,2)</f>
        <v>0</v>
      </c>
      <c r="BL591" s="18" t="s">
        <v>251</v>
      </c>
      <c r="BM591" s="225" t="s">
        <v>783</v>
      </c>
    </row>
    <row r="592" s="13" customFormat="1">
      <c r="A592" s="13"/>
      <c r="B592" s="232"/>
      <c r="C592" s="233"/>
      <c r="D592" s="234" t="s">
        <v>171</v>
      </c>
      <c r="E592" s="235" t="s">
        <v>44</v>
      </c>
      <c r="F592" s="236" t="s">
        <v>172</v>
      </c>
      <c r="G592" s="233"/>
      <c r="H592" s="235" t="s">
        <v>44</v>
      </c>
      <c r="I592" s="237"/>
      <c r="J592" s="233"/>
      <c r="K592" s="233"/>
      <c r="L592" s="238"/>
      <c r="M592" s="239"/>
      <c r="N592" s="240"/>
      <c r="O592" s="240"/>
      <c r="P592" s="240"/>
      <c r="Q592" s="240"/>
      <c r="R592" s="240"/>
      <c r="S592" s="240"/>
      <c r="T592" s="241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2" t="s">
        <v>171</v>
      </c>
      <c r="AU592" s="242" t="s">
        <v>91</v>
      </c>
      <c r="AV592" s="13" t="s">
        <v>89</v>
      </c>
      <c r="AW592" s="13" t="s">
        <v>42</v>
      </c>
      <c r="AX592" s="13" t="s">
        <v>82</v>
      </c>
      <c r="AY592" s="242" t="s">
        <v>159</v>
      </c>
    </row>
    <row r="593" s="14" customFormat="1">
      <c r="A593" s="14"/>
      <c r="B593" s="243"/>
      <c r="C593" s="244"/>
      <c r="D593" s="234" t="s">
        <v>171</v>
      </c>
      <c r="E593" s="245" t="s">
        <v>44</v>
      </c>
      <c r="F593" s="246" t="s">
        <v>784</v>
      </c>
      <c r="G593" s="244"/>
      <c r="H593" s="247">
        <v>12.199999999999999</v>
      </c>
      <c r="I593" s="248"/>
      <c r="J593" s="244"/>
      <c r="K593" s="244"/>
      <c r="L593" s="249"/>
      <c r="M593" s="250"/>
      <c r="N593" s="251"/>
      <c r="O593" s="251"/>
      <c r="P593" s="251"/>
      <c r="Q593" s="251"/>
      <c r="R593" s="251"/>
      <c r="S593" s="251"/>
      <c r="T593" s="252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3" t="s">
        <v>171</v>
      </c>
      <c r="AU593" s="253" t="s">
        <v>91</v>
      </c>
      <c r="AV593" s="14" t="s">
        <v>91</v>
      </c>
      <c r="AW593" s="14" t="s">
        <v>42</v>
      </c>
      <c r="AX593" s="14" t="s">
        <v>89</v>
      </c>
      <c r="AY593" s="253" t="s">
        <v>159</v>
      </c>
    </row>
    <row r="594" s="2" customFormat="1" ht="24.15" customHeight="1">
      <c r="A594" s="40"/>
      <c r="B594" s="41"/>
      <c r="C594" s="214" t="s">
        <v>785</v>
      </c>
      <c r="D594" s="214" t="s">
        <v>162</v>
      </c>
      <c r="E594" s="215" t="s">
        <v>786</v>
      </c>
      <c r="F594" s="216" t="s">
        <v>787</v>
      </c>
      <c r="G594" s="217" t="s">
        <v>217</v>
      </c>
      <c r="H594" s="218">
        <v>184.798</v>
      </c>
      <c r="I594" s="219"/>
      <c r="J594" s="220">
        <f>ROUND(I594*H594,2)</f>
        <v>0</v>
      </c>
      <c r="K594" s="216" t="s">
        <v>166</v>
      </c>
      <c r="L594" s="46"/>
      <c r="M594" s="221" t="s">
        <v>44</v>
      </c>
      <c r="N594" s="222" t="s">
        <v>53</v>
      </c>
      <c r="O594" s="86"/>
      <c r="P594" s="223">
        <f>O594*H594</f>
        <v>0</v>
      </c>
      <c r="Q594" s="223">
        <v>0.00020000000000000001</v>
      </c>
      <c r="R594" s="223">
        <f>Q594*H594</f>
        <v>0.036959600000000002</v>
      </c>
      <c r="S594" s="223">
        <v>0</v>
      </c>
      <c r="T594" s="224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25" t="s">
        <v>251</v>
      </c>
      <c r="AT594" s="225" t="s">
        <v>162</v>
      </c>
      <c r="AU594" s="225" t="s">
        <v>91</v>
      </c>
      <c r="AY594" s="18" t="s">
        <v>159</v>
      </c>
      <c r="BE594" s="226">
        <f>IF(N594="základní",J594,0)</f>
        <v>0</v>
      </c>
      <c r="BF594" s="226">
        <f>IF(N594="snížená",J594,0)</f>
        <v>0</v>
      </c>
      <c r="BG594" s="226">
        <f>IF(N594="zákl. přenesená",J594,0)</f>
        <v>0</v>
      </c>
      <c r="BH594" s="226">
        <f>IF(N594="sníž. přenesená",J594,0)</f>
        <v>0</v>
      </c>
      <c r="BI594" s="226">
        <f>IF(N594="nulová",J594,0)</f>
        <v>0</v>
      </c>
      <c r="BJ594" s="18" t="s">
        <v>89</v>
      </c>
      <c r="BK594" s="226">
        <f>ROUND(I594*H594,2)</f>
        <v>0</v>
      </c>
      <c r="BL594" s="18" t="s">
        <v>251</v>
      </c>
      <c r="BM594" s="225" t="s">
        <v>788</v>
      </c>
    </row>
    <row r="595" s="2" customFormat="1">
      <c r="A595" s="40"/>
      <c r="B595" s="41"/>
      <c r="C595" s="42"/>
      <c r="D595" s="227" t="s">
        <v>169</v>
      </c>
      <c r="E595" s="42"/>
      <c r="F595" s="228" t="s">
        <v>789</v>
      </c>
      <c r="G595" s="42"/>
      <c r="H595" s="42"/>
      <c r="I595" s="229"/>
      <c r="J595" s="42"/>
      <c r="K595" s="42"/>
      <c r="L595" s="46"/>
      <c r="M595" s="230"/>
      <c r="N595" s="231"/>
      <c r="O595" s="86"/>
      <c r="P595" s="86"/>
      <c r="Q595" s="86"/>
      <c r="R595" s="86"/>
      <c r="S595" s="86"/>
      <c r="T595" s="87"/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T595" s="18" t="s">
        <v>169</v>
      </c>
      <c r="AU595" s="18" t="s">
        <v>91</v>
      </c>
    </row>
    <row r="596" s="13" customFormat="1">
      <c r="A596" s="13"/>
      <c r="B596" s="232"/>
      <c r="C596" s="233"/>
      <c r="D596" s="234" t="s">
        <v>171</v>
      </c>
      <c r="E596" s="235" t="s">
        <v>44</v>
      </c>
      <c r="F596" s="236" t="s">
        <v>172</v>
      </c>
      <c r="G596" s="233"/>
      <c r="H596" s="235" t="s">
        <v>44</v>
      </c>
      <c r="I596" s="237"/>
      <c r="J596" s="233"/>
      <c r="K596" s="233"/>
      <c r="L596" s="238"/>
      <c r="M596" s="239"/>
      <c r="N596" s="240"/>
      <c r="O596" s="240"/>
      <c r="P596" s="240"/>
      <c r="Q596" s="240"/>
      <c r="R596" s="240"/>
      <c r="S596" s="240"/>
      <c r="T596" s="241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2" t="s">
        <v>171</v>
      </c>
      <c r="AU596" s="242" t="s">
        <v>91</v>
      </c>
      <c r="AV596" s="13" t="s">
        <v>89</v>
      </c>
      <c r="AW596" s="13" t="s">
        <v>42</v>
      </c>
      <c r="AX596" s="13" t="s">
        <v>82</v>
      </c>
      <c r="AY596" s="242" t="s">
        <v>159</v>
      </c>
    </row>
    <row r="597" s="14" customFormat="1">
      <c r="A597" s="14"/>
      <c r="B597" s="243"/>
      <c r="C597" s="244"/>
      <c r="D597" s="234" t="s">
        <v>171</v>
      </c>
      <c r="E597" s="245" t="s">
        <v>44</v>
      </c>
      <c r="F597" s="246" t="s">
        <v>790</v>
      </c>
      <c r="G597" s="244"/>
      <c r="H597" s="247">
        <v>180.24000000000001</v>
      </c>
      <c r="I597" s="248"/>
      <c r="J597" s="244"/>
      <c r="K597" s="244"/>
      <c r="L597" s="249"/>
      <c r="M597" s="250"/>
      <c r="N597" s="251"/>
      <c r="O597" s="251"/>
      <c r="P597" s="251"/>
      <c r="Q597" s="251"/>
      <c r="R597" s="251"/>
      <c r="S597" s="251"/>
      <c r="T597" s="252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3" t="s">
        <v>171</v>
      </c>
      <c r="AU597" s="253" t="s">
        <v>91</v>
      </c>
      <c r="AV597" s="14" t="s">
        <v>91</v>
      </c>
      <c r="AW597" s="14" t="s">
        <v>42</v>
      </c>
      <c r="AX597" s="14" t="s">
        <v>82</v>
      </c>
      <c r="AY597" s="253" t="s">
        <v>159</v>
      </c>
    </row>
    <row r="598" s="14" customFormat="1">
      <c r="A598" s="14"/>
      <c r="B598" s="243"/>
      <c r="C598" s="244"/>
      <c r="D598" s="234" t="s">
        <v>171</v>
      </c>
      <c r="E598" s="245" t="s">
        <v>44</v>
      </c>
      <c r="F598" s="246" t="s">
        <v>791</v>
      </c>
      <c r="G598" s="244"/>
      <c r="H598" s="247">
        <v>2.3039999999999998</v>
      </c>
      <c r="I598" s="248"/>
      <c r="J598" s="244"/>
      <c r="K598" s="244"/>
      <c r="L598" s="249"/>
      <c r="M598" s="250"/>
      <c r="N598" s="251"/>
      <c r="O598" s="251"/>
      <c r="P598" s="251"/>
      <c r="Q598" s="251"/>
      <c r="R598" s="251"/>
      <c r="S598" s="251"/>
      <c r="T598" s="252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3" t="s">
        <v>171</v>
      </c>
      <c r="AU598" s="253" t="s">
        <v>91</v>
      </c>
      <c r="AV598" s="14" t="s">
        <v>91</v>
      </c>
      <c r="AW598" s="14" t="s">
        <v>42</v>
      </c>
      <c r="AX598" s="14" t="s">
        <v>82</v>
      </c>
      <c r="AY598" s="253" t="s">
        <v>159</v>
      </c>
    </row>
    <row r="599" s="14" customFormat="1">
      <c r="A599" s="14"/>
      <c r="B599" s="243"/>
      <c r="C599" s="244"/>
      <c r="D599" s="234" t="s">
        <v>171</v>
      </c>
      <c r="E599" s="245" t="s">
        <v>44</v>
      </c>
      <c r="F599" s="246" t="s">
        <v>792</v>
      </c>
      <c r="G599" s="244"/>
      <c r="H599" s="247">
        <v>2.254</v>
      </c>
      <c r="I599" s="248"/>
      <c r="J599" s="244"/>
      <c r="K599" s="244"/>
      <c r="L599" s="249"/>
      <c r="M599" s="250"/>
      <c r="N599" s="251"/>
      <c r="O599" s="251"/>
      <c r="P599" s="251"/>
      <c r="Q599" s="251"/>
      <c r="R599" s="251"/>
      <c r="S599" s="251"/>
      <c r="T599" s="252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3" t="s">
        <v>171</v>
      </c>
      <c r="AU599" s="253" t="s">
        <v>91</v>
      </c>
      <c r="AV599" s="14" t="s">
        <v>91</v>
      </c>
      <c r="AW599" s="14" t="s">
        <v>42</v>
      </c>
      <c r="AX599" s="14" t="s">
        <v>82</v>
      </c>
      <c r="AY599" s="253" t="s">
        <v>159</v>
      </c>
    </row>
    <row r="600" s="15" customFormat="1">
      <c r="A600" s="15"/>
      <c r="B600" s="264"/>
      <c r="C600" s="265"/>
      <c r="D600" s="234" t="s">
        <v>171</v>
      </c>
      <c r="E600" s="266" t="s">
        <v>44</v>
      </c>
      <c r="F600" s="267" t="s">
        <v>234</v>
      </c>
      <c r="G600" s="265"/>
      <c r="H600" s="268">
        <v>184.798</v>
      </c>
      <c r="I600" s="269"/>
      <c r="J600" s="265"/>
      <c r="K600" s="265"/>
      <c r="L600" s="270"/>
      <c r="M600" s="271"/>
      <c r="N600" s="272"/>
      <c r="O600" s="272"/>
      <c r="P600" s="272"/>
      <c r="Q600" s="272"/>
      <c r="R600" s="272"/>
      <c r="S600" s="272"/>
      <c r="T600" s="273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74" t="s">
        <v>171</v>
      </c>
      <c r="AU600" s="274" t="s">
        <v>91</v>
      </c>
      <c r="AV600" s="15" t="s">
        <v>167</v>
      </c>
      <c r="AW600" s="15" t="s">
        <v>42</v>
      </c>
      <c r="AX600" s="15" t="s">
        <v>89</v>
      </c>
      <c r="AY600" s="274" t="s">
        <v>159</v>
      </c>
    </row>
    <row r="601" s="2" customFormat="1" ht="16.5" customHeight="1">
      <c r="A601" s="40"/>
      <c r="B601" s="41"/>
      <c r="C601" s="214" t="s">
        <v>793</v>
      </c>
      <c r="D601" s="214" t="s">
        <v>162</v>
      </c>
      <c r="E601" s="215" t="s">
        <v>794</v>
      </c>
      <c r="F601" s="216" t="s">
        <v>795</v>
      </c>
      <c r="G601" s="217" t="s">
        <v>217</v>
      </c>
      <c r="H601" s="218">
        <v>92.399000000000001</v>
      </c>
      <c r="I601" s="219"/>
      <c r="J601" s="220">
        <f>ROUND(I601*H601,2)</f>
        <v>0</v>
      </c>
      <c r="K601" s="216" t="s">
        <v>166</v>
      </c>
      <c r="L601" s="46"/>
      <c r="M601" s="221" t="s">
        <v>44</v>
      </c>
      <c r="N601" s="222" t="s">
        <v>53</v>
      </c>
      <c r="O601" s="86"/>
      <c r="P601" s="223">
        <f>O601*H601</f>
        <v>0</v>
      </c>
      <c r="Q601" s="223">
        <v>0</v>
      </c>
      <c r="R601" s="223">
        <f>Q601*H601</f>
        <v>0</v>
      </c>
      <c r="S601" s="223">
        <v>0</v>
      </c>
      <c r="T601" s="224">
        <f>S601*H601</f>
        <v>0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25" t="s">
        <v>251</v>
      </c>
      <c r="AT601" s="225" t="s">
        <v>162</v>
      </c>
      <c r="AU601" s="225" t="s">
        <v>91</v>
      </c>
      <c r="AY601" s="18" t="s">
        <v>159</v>
      </c>
      <c r="BE601" s="226">
        <f>IF(N601="základní",J601,0)</f>
        <v>0</v>
      </c>
      <c r="BF601" s="226">
        <f>IF(N601="snížená",J601,0)</f>
        <v>0</v>
      </c>
      <c r="BG601" s="226">
        <f>IF(N601="zákl. přenesená",J601,0)</f>
        <v>0</v>
      </c>
      <c r="BH601" s="226">
        <f>IF(N601="sníž. přenesená",J601,0)</f>
        <v>0</v>
      </c>
      <c r="BI601" s="226">
        <f>IF(N601="nulová",J601,0)</f>
        <v>0</v>
      </c>
      <c r="BJ601" s="18" t="s">
        <v>89</v>
      </c>
      <c r="BK601" s="226">
        <f>ROUND(I601*H601,2)</f>
        <v>0</v>
      </c>
      <c r="BL601" s="18" t="s">
        <v>251</v>
      </c>
      <c r="BM601" s="225" t="s">
        <v>796</v>
      </c>
    </row>
    <row r="602" s="2" customFormat="1">
      <c r="A602" s="40"/>
      <c r="B602" s="41"/>
      <c r="C602" s="42"/>
      <c r="D602" s="227" t="s">
        <v>169</v>
      </c>
      <c r="E602" s="42"/>
      <c r="F602" s="228" t="s">
        <v>797</v>
      </c>
      <c r="G602" s="42"/>
      <c r="H602" s="42"/>
      <c r="I602" s="229"/>
      <c r="J602" s="42"/>
      <c r="K602" s="42"/>
      <c r="L602" s="46"/>
      <c r="M602" s="230"/>
      <c r="N602" s="231"/>
      <c r="O602" s="86"/>
      <c r="P602" s="86"/>
      <c r="Q602" s="86"/>
      <c r="R602" s="86"/>
      <c r="S602" s="86"/>
      <c r="T602" s="87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T602" s="18" t="s">
        <v>169</v>
      </c>
      <c r="AU602" s="18" t="s">
        <v>91</v>
      </c>
    </row>
    <row r="603" s="13" customFormat="1">
      <c r="A603" s="13"/>
      <c r="B603" s="232"/>
      <c r="C603" s="233"/>
      <c r="D603" s="234" t="s">
        <v>171</v>
      </c>
      <c r="E603" s="235" t="s">
        <v>44</v>
      </c>
      <c r="F603" s="236" t="s">
        <v>172</v>
      </c>
      <c r="G603" s="233"/>
      <c r="H603" s="235" t="s">
        <v>44</v>
      </c>
      <c r="I603" s="237"/>
      <c r="J603" s="233"/>
      <c r="K603" s="233"/>
      <c r="L603" s="238"/>
      <c r="M603" s="239"/>
      <c r="N603" s="240"/>
      <c r="O603" s="240"/>
      <c r="P603" s="240"/>
      <c r="Q603" s="240"/>
      <c r="R603" s="240"/>
      <c r="S603" s="240"/>
      <c r="T603" s="241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2" t="s">
        <v>171</v>
      </c>
      <c r="AU603" s="242" t="s">
        <v>91</v>
      </c>
      <c r="AV603" s="13" t="s">
        <v>89</v>
      </c>
      <c r="AW603" s="13" t="s">
        <v>42</v>
      </c>
      <c r="AX603" s="13" t="s">
        <v>82</v>
      </c>
      <c r="AY603" s="242" t="s">
        <v>159</v>
      </c>
    </row>
    <row r="604" s="14" customFormat="1">
      <c r="A604" s="14"/>
      <c r="B604" s="243"/>
      <c r="C604" s="244"/>
      <c r="D604" s="234" t="s">
        <v>171</v>
      </c>
      <c r="E604" s="245" t="s">
        <v>44</v>
      </c>
      <c r="F604" s="246" t="s">
        <v>768</v>
      </c>
      <c r="G604" s="244"/>
      <c r="H604" s="247">
        <v>90.120000000000005</v>
      </c>
      <c r="I604" s="248"/>
      <c r="J604" s="244"/>
      <c r="K604" s="244"/>
      <c r="L604" s="249"/>
      <c r="M604" s="250"/>
      <c r="N604" s="251"/>
      <c r="O604" s="251"/>
      <c r="P604" s="251"/>
      <c r="Q604" s="251"/>
      <c r="R604" s="251"/>
      <c r="S604" s="251"/>
      <c r="T604" s="252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3" t="s">
        <v>171</v>
      </c>
      <c r="AU604" s="253" t="s">
        <v>91</v>
      </c>
      <c r="AV604" s="14" t="s">
        <v>91</v>
      </c>
      <c r="AW604" s="14" t="s">
        <v>42</v>
      </c>
      <c r="AX604" s="14" t="s">
        <v>82</v>
      </c>
      <c r="AY604" s="253" t="s">
        <v>159</v>
      </c>
    </row>
    <row r="605" s="14" customFormat="1">
      <c r="A605" s="14"/>
      <c r="B605" s="243"/>
      <c r="C605" s="244"/>
      <c r="D605" s="234" t="s">
        <v>171</v>
      </c>
      <c r="E605" s="245" t="s">
        <v>44</v>
      </c>
      <c r="F605" s="246" t="s">
        <v>774</v>
      </c>
      <c r="G605" s="244"/>
      <c r="H605" s="247">
        <v>1.1519999999999999</v>
      </c>
      <c r="I605" s="248"/>
      <c r="J605" s="244"/>
      <c r="K605" s="244"/>
      <c r="L605" s="249"/>
      <c r="M605" s="250"/>
      <c r="N605" s="251"/>
      <c r="O605" s="251"/>
      <c r="P605" s="251"/>
      <c r="Q605" s="251"/>
      <c r="R605" s="251"/>
      <c r="S605" s="251"/>
      <c r="T605" s="252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3" t="s">
        <v>171</v>
      </c>
      <c r="AU605" s="253" t="s">
        <v>91</v>
      </c>
      <c r="AV605" s="14" t="s">
        <v>91</v>
      </c>
      <c r="AW605" s="14" t="s">
        <v>42</v>
      </c>
      <c r="AX605" s="14" t="s">
        <v>82</v>
      </c>
      <c r="AY605" s="253" t="s">
        <v>159</v>
      </c>
    </row>
    <row r="606" s="14" customFormat="1">
      <c r="A606" s="14"/>
      <c r="B606" s="243"/>
      <c r="C606" s="244"/>
      <c r="D606" s="234" t="s">
        <v>171</v>
      </c>
      <c r="E606" s="245" t="s">
        <v>44</v>
      </c>
      <c r="F606" s="246" t="s">
        <v>775</v>
      </c>
      <c r="G606" s="244"/>
      <c r="H606" s="247">
        <v>1.127</v>
      </c>
      <c r="I606" s="248"/>
      <c r="J606" s="244"/>
      <c r="K606" s="244"/>
      <c r="L606" s="249"/>
      <c r="M606" s="250"/>
      <c r="N606" s="251"/>
      <c r="O606" s="251"/>
      <c r="P606" s="251"/>
      <c r="Q606" s="251"/>
      <c r="R606" s="251"/>
      <c r="S606" s="251"/>
      <c r="T606" s="252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3" t="s">
        <v>171</v>
      </c>
      <c r="AU606" s="253" t="s">
        <v>91</v>
      </c>
      <c r="AV606" s="14" t="s">
        <v>91</v>
      </c>
      <c r="AW606" s="14" t="s">
        <v>42</v>
      </c>
      <c r="AX606" s="14" t="s">
        <v>82</v>
      </c>
      <c r="AY606" s="253" t="s">
        <v>159</v>
      </c>
    </row>
    <row r="607" s="15" customFormat="1">
      <c r="A607" s="15"/>
      <c r="B607" s="264"/>
      <c r="C607" s="265"/>
      <c r="D607" s="234" t="s">
        <v>171</v>
      </c>
      <c r="E607" s="266" t="s">
        <v>44</v>
      </c>
      <c r="F607" s="267" t="s">
        <v>234</v>
      </c>
      <c r="G607" s="265"/>
      <c r="H607" s="268">
        <v>92.399000000000001</v>
      </c>
      <c r="I607" s="269"/>
      <c r="J607" s="265"/>
      <c r="K607" s="265"/>
      <c r="L607" s="270"/>
      <c r="M607" s="271"/>
      <c r="N607" s="272"/>
      <c r="O607" s="272"/>
      <c r="P607" s="272"/>
      <c r="Q607" s="272"/>
      <c r="R607" s="272"/>
      <c r="S607" s="272"/>
      <c r="T607" s="273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74" t="s">
        <v>171</v>
      </c>
      <c r="AU607" s="274" t="s">
        <v>91</v>
      </c>
      <c r="AV607" s="15" t="s">
        <v>167</v>
      </c>
      <c r="AW607" s="15" t="s">
        <v>42</v>
      </c>
      <c r="AX607" s="15" t="s">
        <v>89</v>
      </c>
      <c r="AY607" s="274" t="s">
        <v>159</v>
      </c>
    </row>
    <row r="608" s="2" customFormat="1" ht="16.5" customHeight="1">
      <c r="A608" s="40"/>
      <c r="B608" s="41"/>
      <c r="C608" s="214" t="s">
        <v>798</v>
      </c>
      <c r="D608" s="214" t="s">
        <v>162</v>
      </c>
      <c r="E608" s="215" t="s">
        <v>799</v>
      </c>
      <c r="F608" s="216" t="s">
        <v>800</v>
      </c>
      <c r="G608" s="217" t="s">
        <v>217</v>
      </c>
      <c r="H608" s="218">
        <v>92.399000000000001</v>
      </c>
      <c r="I608" s="219"/>
      <c r="J608" s="220">
        <f>ROUND(I608*H608,2)</f>
        <v>0</v>
      </c>
      <c r="K608" s="216" t="s">
        <v>166</v>
      </c>
      <c r="L608" s="46"/>
      <c r="M608" s="221" t="s">
        <v>44</v>
      </c>
      <c r="N608" s="222" t="s">
        <v>53</v>
      </c>
      <c r="O608" s="86"/>
      <c r="P608" s="223">
        <f>O608*H608</f>
        <v>0</v>
      </c>
      <c r="Q608" s="223">
        <v>0.0014</v>
      </c>
      <c r="R608" s="223">
        <f>Q608*H608</f>
        <v>0.12935859999999999</v>
      </c>
      <c r="S608" s="223">
        <v>0</v>
      </c>
      <c r="T608" s="224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25" t="s">
        <v>251</v>
      </c>
      <c r="AT608" s="225" t="s">
        <v>162</v>
      </c>
      <c r="AU608" s="225" t="s">
        <v>91</v>
      </c>
      <c r="AY608" s="18" t="s">
        <v>159</v>
      </c>
      <c r="BE608" s="226">
        <f>IF(N608="základní",J608,0)</f>
        <v>0</v>
      </c>
      <c r="BF608" s="226">
        <f>IF(N608="snížená",J608,0)</f>
        <v>0</v>
      </c>
      <c r="BG608" s="226">
        <f>IF(N608="zákl. přenesená",J608,0)</f>
        <v>0</v>
      </c>
      <c r="BH608" s="226">
        <f>IF(N608="sníž. přenesená",J608,0)</f>
        <v>0</v>
      </c>
      <c r="BI608" s="226">
        <f>IF(N608="nulová",J608,0)</f>
        <v>0</v>
      </c>
      <c r="BJ608" s="18" t="s">
        <v>89</v>
      </c>
      <c r="BK608" s="226">
        <f>ROUND(I608*H608,2)</f>
        <v>0</v>
      </c>
      <c r="BL608" s="18" t="s">
        <v>251</v>
      </c>
      <c r="BM608" s="225" t="s">
        <v>801</v>
      </c>
    </row>
    <row r="609" s="2" customFormat="1">
      <c r="A609" s="40"/>
      <c r="B609" s="41"/>
      <c r="C609" s="42"/>
      <c r="D609" s="227" t="s">
        <v>169</v>
      </c>
      <c r="E609" s="42"/>
      <c r="F609" s="228" t="s">
        <v>802</v>
      </c>
      <c r="G609" s="42"/>
      <c r="H609" s="42"/>
      <c r="I609" s="229"/>
      <c r="J609" s="42"/>
      <c r="K609" s="42"/>
      <c r="L609" s="46"/>
      <c r="M609" s="230"/>
      <c r="N609" s="231"/>
      <c r="O609" s="86"/>
      <c r="P609" s="86"/>
      <c r="Q609" s="86"/>
      <c r="R609" s="86"/>
      <c r="S609" s="86"/>
      <c r="T609" s="87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T609" s="18" t="s">
        <v>169</v>
      </c>
      <c r="AU609" s="18" t="s">
        <v>91</v>
      </c>
    </row>
    <row r="610" s="13" customFormat="1">
      <c r="A610" s="13"/>
      <c r="B610" s="232"/>
      <c r="C610" s="233"/>
      <c r="D610" s="234" t="s">
        <v>171</v>
      </c>
      <c r="E610" s="235" t="s">
        <v>44</v>
      </c>
      <c r="F610" s="236" t="s">
        <v>172</v>
      </c>
      <c r="G610" s="233"/>
      <c r="H610" s="235" t="s">
        <v>44</v>
      </c>
      <c r="I610" s="237"/>
      <c r="J610" s="233"/>
      <c r="K610" s="233"/>
      <c r="L610" s="238"/>
      <c r="M610" s="239"/>
      <c r="N610" s="240"/>
      <c r="O610" s="240"/>
      <c r="P610" s="240"/>
      <c r="Q610" s="240"/>
      <c r="R610" s="240"/>
      <c r="S610" s="240"/>
      <c r="T610" s="241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2" t="s">
        <v>171</v>
      </c>
      <c r="AU610" s="242" t="s">
        <v>91</v>
      </c>
      <c r="AV610" s="13" t="s">
        <v>89</v>
      </c>
      <c r="AW610" s="13" t="s">
        <v>42</v>
      </c>
      <c r="AX610" s="13" t="s">
        <v>82</v>
      </c>
      <c r="AY610" s="242" t="s">
        <v>159</v>
      </c>
    </row>
    <row r="611" s="14" customFormat="1">
      <c r="A611" s="14"/>
      <c r="B611" s="243"/>
      <c r="C611" s="244"/>
      <c r="D611" s="234" t="s">
        <v>171</v>
      </c>
      <c r="E611" s="245" t="s">
        <v>44</v>
      </c>
      <c r="F611" s="246" t="s">
        <v>768</v>
      </c>
      <c r="G611" s="244"/>
      <c r="H611" s="247">
        <v>90.120000000000005</v>
      </c>
      <c r="I611" s="248"/>
      <c r="J611" s="244"/>
      <c r="K611" s="244"/>
      <c r="L611" s="249"/>
      <c r="M611" s="250"/>
      <c r="N611" s="251"/>
      <c r="O611" s="251"/>
      <c r="P611" s="251"/>
      <c r="Q611" s="251"/>
      <c r="R611" s="251"/>
      <c r="S611" s="251"/>
      <c r="T611" s="252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3" t="s">
        <v>171</v>
      </c>
      <c r="AU611" s="253" t="s">
        <v>91</v>
      </c>
      <c r="AV611" s="14" t="s">
        <v>91</v>
      </c>
      <c r="AW611" s="14" t="s">
        <v>42</v>
      </c>
      <c r="AX611" s="14" t="s">
        <v>82</v>
      </c>
      <c r="AY611" s="253" t="s">
        <v>159</v>
      </c>
    </row>
    <row r="612" s="14" customFormat="1">
      <c r="A612" s="14"/>
      <c r="B612" s="243"/>
      <c r="C612" s="244"/>
      <c r="D612" s="234" t="s">
        <v>171</v>
      </c>
      <c r="E612" s="245" t="s">
        <v>44</v>
      </c>
      <c r="F612" s="246" t="s">
        <v>774</v>
      </c>
      <c r="G612" s="244"/>
      <c r="H612" s="247">
        <v>1.1519999999999999</v>
      </c>
      <c r="I612" s="248"/>
      <c r="J612" s="244"/>
      <c r="K612" s="244"/>
      <c r="L612" s="249"/>
      <c r="M612" s="250"/>
      <c r="N612" s="251"/>
      <c r="O612" s="251"/>
      <c r="P612" s="251"/>
      <c r="Q612" s="251"/>
      <c r="R612" s="251"/>
      <c r="S612" s="251"/>
      <c r="T612" s="252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3" t="s">
        <v>171</v>
      </c>
      <c r="AU612" s="253" t="s">
        <v>91</v>
      </c>
      <c r="AV612" s="14" t="s">
        <v>91</v>
      </c>
      <c r="AW612" s="14" t="s">
        <v>42</v>
      </c>
      <c r="AX612" s="14" t="s">
        <v>82</v>
      </c>
      <c r="AY612" s="253" t="s">
        <v>159</v>
      </c>
    </row>
    <row r="613" s="14" customFormat="1">
      <c r="A613" s="14"/>
      <c r="B613" s="243"/>
      <c r="C613" s="244"/>
      <c r="D613" s="234" t="s">
        <v>171</v>
      </c>
      <c r="E613" s="245" t="s">
        <v>44</v>
      </c>
      <c r="F613" s="246" t="s">
        <v>775</v>
      </c>
      <c r="G613" s="244"/>
      <c r="H613" s="247">
        <v>1.127</v>
      </c>
      <c r="I613" s="248"/>
      <c r="J613" s="244"/>
      <c r="K613" s="244"/>
      <c r="L613" s="249"/>
      <c r="M613" s="250"/>
      <c r="N613" s="251"/>
      <c r="O613" s="251"/>
      <c r="P613" s="251"/>
      <c r="Q613" s="251"/>
      <c r="R613" s="251"/>
      <c r="S613" s="251"/>
      <c r="T613" s="252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3" t="s">
        <v>171</v>
      </c>
      <c r="AU613" s="253" t="s">
        <v>91</v>
      </c>
      <c r="AV613" s="14" t="s">
        <v>91</v>
      </c>
      <c r="AW613" s="14" t="s">
        <v>42</v>
      </c>
      <c r="AX613" s="14" t="s">
        <v>82</v>
      </c>
      <c r="AY613" s="253" t="s">
        <v>159</v>
      </c>
    </row>
    <row r="614" s="15" customFormat="1">
      <c r="A614" s="15"/>
      <c r="B614" s="264"/>
      <c r="C614" s="265"/>
      <c r="D614" s="234" t="s">
        <v>171</v>
      </c>
      <c r="E614" s="266" t="s">
        <v>44</v>
      </c>
      <c r="F614" s="267" t="s">
        <v>234</v>
      </c>
      <c r="G614" s="265"/>
      <c r="H614" s="268">
        <v>92.399000000000001</v>
      </c>
      <c r="I614" s="269"/>
      <c r="J614" s="265"/>
      <c r="K614" s="265"/>
      <c r="L614" s="270"/>
      <c r="M614" s="271"/>
      <c r="N614" s="272"/>
      <c r="O614" s="272"/>
      <c r="P614" s="272"/>
      <c r="Q614" s="272"/>
      <c r="R614" s="272"/>
      <c r="S614" s="272"/>
      <c r="T614" s="273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74" t="s">
        <v>171</v>
      </c>
      <c r="AU614" s="274" t="s">
        <v>91</v>
      </c>
      <c r="AV614" s="15" t="s">
        <v>167</v>
      </c>
      <c r="AW614" s="15" t="s">
        <v>42</v>
      </c>
      <c r="AX614" s="15" t="s">
        <v>89</v>
      </c>
      <c r="AY614" s="274" t="s">
        <v>159</v>
      </c>
    </row>
    <row r="615" s="2" customFormat="1" ht="33" customHeight="1">
      <c r="A615" s="40"/>
      <c r="B615" s="41"/>
      <c r="C615" s="214" t="s">
        <v>803</v>
      </c>
      <c r="D615" s="214" t="s">
        <v>162</v>
      </c>
      <c r="E615" s="215" t="s">
        <v>804</v>
      </c>
      <c r="F615" s="216" t="s">
        <v>805</v>
      </c>
      <c r="G615" s="217" t="s">
        <v>165</v>
      </c>
      <c r="H615" s="218">
        <v>8</v>
      </c>
      <c r="I615" s="219"/>
      <c r="J615" s="220">
        <f>ROUND(I615*H615,2)</f>
        <v>0</v>
      </c>
      <c r="K615" s="216" t="s">
        <v>166</v>
      </c>
      <c r="L615" s="46"/>
      <c r="M615" s="221" t="s">
        <v>44</v>
      </c>
      <c r="N615" s="222" t="s">
        <v>53</v>
      </c>
      <c r="O615" s="86"/>
      <c r="P615" s="223">
        <f>O615*H615</f>
        <v>0</v>
      </c>
      <c r="Q615" s="223">
        <v>0.0095099999999999994</v>
      </c>
      <c r="R615" s="223">
        <f>Q615*H615</f>
        <v>0.076079999999999995</v>
      </c>
      <c r="S615" s="223">
        <v>0.063600000000000004</v>
      </c>
      <c r="T615" s="224">
        <f>S615*H615</f>
        <v>0.50880000000000003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25" t="s">
        <v>251</v>
      </c>
      <c r="AT615" s="225" t="s">
        <v>162</v>
      </c>
      <c r="AU615" s="225" t="s">
        <v>91</v>
      </c>
      <c r="AY615" s="18" t="s">
        <v>159</v>
      </c>
      <c r="BE615" s="226">
        <f>IF(N615="základní",J615,0)</f>
        <v>0</v>
      </c>
      <c r="BF615" s="226">
        <f>IF(N615="snížená",J615,0)</f>
        <v>0</v>
      </c>
      <c r="BG615" s="226">
        <f>IF(N615="zákl. přenesená",J615,0)</f>
        <v>0</v>
      </c>
      <c r="BH615" s="226">
        <f>IF(N615="sníž. přenesená",J615,0)</f>
        <v>0</v>
      </c>
      <c r="BI615" s="226">
        <f>IF(N615="nulová",J615,0)</f>
        <v>0</v>
      </c>
      <c r="BJ615" s="18" t="s">
        <v>89</v>
      </c>
      <c r="BK615" s="226">
        <f>ROUND(I615*H615,2)</f>
        <v>0</v>
      </c>
      <c r="BL615" s="18" t="s">
        <v>251</v>
      </c>
      <c r="BM615" s="225" t="s">
        <v>806</v>
      </c>
    </row>
    <row r="616" s="2" customFormat="1">
      <c r="A616" s="40"/>
      <c r="B616" s="41"/>
      <c r="C616" s="42"/>
      <c r="D616" s="227" t="s">
        <v>169</v>
      </c>
      <c r="E616" s="42"/>
      <c r="F616" s="228" t="s">
        <v>807</v>
      </c>
      <c r="G616" s="42"/>
      <c r="H616" s="42"/>
      <c r="I616" s="229"/>
      <c r="J616" s="42"/>
      <c r="K616" s="42"/>
      <c r="L616" s="46"/>
      <c r="M616" s="230"/>
      <c r="N616" s="231"/>
      <c r="O616" s="86"/>
      <c r="P616" s="86"/>
      <c r="Q616" s="86"/>
      <c r="R616" s="86"/>
      <c r="S616" s="86"/>
      <c r="T616" s="87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T616" s="18" t="s">
        <v>169</v>
      </c>
      <c r="AU616" s="18" t="s">
        <v>91</v>
      </c>
    </row>
    <row r="617" s="13" customFormat="1">
      <c r="A617" s="13"/>
      <c r="B617" s="232"/>
      <c r="C617" s="233"/>
      <c r="D617" s="234" t="s">
        <v>171</v>
      </c>
      <c r="E617" s="235" t="s">
        <v>44</v>
      </c>
      <c r="F617" s="236" t="s">
        <v>172</v>
      </c>
      <c r="G617" s="233"/>
      <c r="H617" s="235" t="s">
        <v>44</v>
      </c>
      <c r="I617" s="237"/>
      <c r="J617" s="233"/>
      <c r="K617" s="233"/>
      <c r="L617" s="238"/>
      <c r="M617" s="239"/>
      <c r="N617" s="240"/>
      <c r="O617" s="240"/>
      <c r="P617" s="240"/>
      <c r="Q617" s="240"/>
      <c r="R617" s="240"/>
      <c r="S617" s="240"/>
      <c r="T617" s="241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2" t="s">
        <v>171</v>
      </c>
      <c r="AU617" s="242" t="s">
        <v>91</v>
      </c>
      <c r="AV617" s="13" t="s">
        <v>89</v>
      </c>
      <c r="AW617" s="13" t="s">
        <v>42</v>
      </c>
      <c r="AX617" s="13" t="s">
        <v>82</v>
      </c>
      <c r="AY617" s="242" t="s">
        <v>159</v>
      </c>
    </row>
    <row r="618" s="14" customFormat="1">
      <c r="A618" s="14"/>
      <c r="B618" s="243"/>
      <c r="C618" s="244"/>
      <c r="D618" s="234" t="s">
        <v>171</v>
      </c>
      <c r="E618" s="245" t="s">
        <v>44</v>
      </c>
      <c r="F618" s="246" t="s">
        <v>176</v>
      </c>
      <c r="G618" s="244"/>
      <c r="H618" s="247">
        <v>8</v>
      </c>
      <c r="I618" s="248"/>
      <c r="J618" s="244"/>
      <c r="K618" s="244"/>
      <c r="L618" s="249"/>
      <c r="M618" s="250"/>
      <c r="N618" s="251"/>
      <c r="O618" s="251"/>
      <c r="P618" s="251"/>
      <c r="Q618" s="251"/>
      <c r="R618" s="251"/>
      <c r="S618" s="251"/>
      <c r="T618" s="252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3" t="s">
        <v>171</v>
      </c>
      <c r="AU618" s="253" t="s">
        <v>91</v>
      </c>
      <c r="AV618" s="14" t="s">
        <v>91</v>
      </c>
      <c r="AW618" s="14" t="s">
        <v>42</v>
      </c>
      <c r="AX618" s="14" t="s">
        <v>89</v>
      </c>
      <c r="AY618" s="253" t="s">
        <v>159</v>
      </c>
    </row>
    <row r="619" s="2" customFormat="1" ht="24.15" customHeight="1">
      <c r="A619" s="40"/>
      <c r="B619" s="41"/>
      <c r="C619" s="214" t="s">
        <v>808</v>
      </c>
      <c r="D619" s="214" t="s">
        <v>162</v>
      </c>
      <c r="E619" s="215" t="s">
        <v>809</v>
      </c>
      <c r="F619" s="216" t="s">
        <v>810</v>
      </c>
      <c r="G619" s="217" t="s">
        <v>217</v>
      </c>
      <c r="H619" s="218">
        <v>4</v>
      </c>
      <c r="I619" s="219"/>
      <c r="J619" s="220">
        <f>ROUND(I619*H619,2)</f>
        <v>0</v>
      </c>
      <c r="K619" s="216" t="s">
        <v>166</v>
      </c>
      <c r="L619" s="46"/>
      <c r="M619" s="221" t="s">
        <v>44</v>
      </c>
      <c r="N619" s="222" t="s">
        <v>53</v>
      </c>
      <c r="O619" s="86"/>
      <c r="P619" s="223">
        <f>O619*H619</f>
        <v>0</v>
      </c>
      <c r="Q619" s="223">
        <v>0.012590000000000001</v>
      </c>
      <c r="R619" s="223">
        <f>Q619*H619</f>
        <v>0.050360000000000002</v>
      </c>
      <c r="S619" s="223">
        <v>0</v>
      </c>
      <c r="T619" s="224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25" t="s">
        <v>251</v>
      </c>
      <c r="AT619" s="225" t="s">
        <v>162</v>
      </c>
      <c r="AU619" s="225" t="s">
        <v>91</v>
      </c>
      <c r="AY619" s="18" t="s">
        <v>159</v>
      </c>
      <c r="BE619" s="226">
        <f>IF(N619="základní",J619,0)</f>
        <v>0</v>
      </c>
      <c r="BF619" s="226">
        <f>IF(N619="snížená",J619,0)</f>
        <v>0</v>
      </c>
      <c r="BG619" s="226">
        <f>IF(N619="zákl. přenesená",J619,0)</f>
        <v>0</v>
      </c>
      <c r="BH619" s="226">
        <f>IF(N619="sníž. přenesená",J619,0)</f>
        <v>0</v>
      </c>
      <c r="BI619" s="226">
        <f>IF(N619="nulová",J619,0)</f>
        <v>0</v>
      </c>
      <c r="BJ619" s="18" t="s">
        <v>89</v>
      </c>
      <c r="BK619" s="226">
        <f>ROUND(I619*H619,2)</f>
        <v>0</v>
      </c>
      <c r="BL619" s="18" t="s">
        <v>251</v>
      </c>
      <c r="BM619" s="225" t="s">
        <v>811</v>
      </c>
    </row>
    <row r="620" s="2" customFormat="1">
      <c r="A620" s="40"/>
      <c r="B620" s="41"/>
      <c r="C620" s="42"/>
      <c r="D620" s="227" t="s">
        <v>169</v>
      </c>
      <c r="E620" s="42"/>
      <c r="F620" s="228" t="s">
        <v>812</v>
      </c>
      <c r="G620" s="42"/>
      <c r="H620" s="42"/>
      <c r="I620" s="229"/>
      <c r="J620" s="42"/>
      <c r="K620" s="42"/>
      <c r="L620" s="46"/>
      <c r="M620" s="230"/>
      <c r="N620" s="231"/>
      <c r="O620" s="86"/>
      <c r="P620" s="86"/>
      <c r="Q620" s="86"/>
      <c r="R620" s="86"/>
      <c r="S620" s="86"/>
      <c r="T620" s="87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T620" s="18" t="s">
        <v>169</v>
      </c>
      <c r="AU620" s="18" t="s">
        <v>91</v>
      </c>
    </row>
    <row r="621" s="13" customFormat="1">
      <c r="A621" s="13"/>
      <c r="B621" s="232"/>
      <c r="C621" s="233"/>
      <c r="D621" s="234" t="s">
        <v>171</v>
      </c>
      <c r="E621" s="235" t="s">
        <v>44</v>
      </c>
      <c r="F621" s="236" t="s">
        <v>172</v>
      </c>
      <c r="G621" s="233"/>
      <c r="H621" s="235" t="s">
        <v>44</v>
      </c>
      <c r="I621" s="237"/>
      <c r="J621" s="233"/>
      <c r="K621" s="233"/>
      <c r="L621" s="238"/>
      <c r="M621" s="239"/>
      <c r="N621" s="240"/>
      <c r="O621" s="240"/>
      <c r="P621" s="240"/>
      <c r="Q621" s="240"/>
      <c r="R621" s="240"/>
      <c r="S621" s="240"/>
      <c r="T621" s="241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2" t="s">
        <v>171</v>
      </c>
      <c r="AU621" s="242" t="s">
        <v>91</v>
      </c>
      <c r="AV621" s="13" t="s">
        <v>89</v>
      </c>
      <c r="AW621" s="13" t="s">
        <v>42</v>
      </c>
      <c r="AX621" s="13" t="s">
        <v>82</v>
      </c>
      <c r="AY621" s="242" t="s">
        <v>159</v>
      </c>
    </row>
    <row r="622" s="14" customFormat="1">
      <c r="A622" s="14"/>
      <c r="B622" s="243"/>
      <c r="C622" s="244"/>
      <c r="D622" s="234" t="s">
        <v>171</v>
      </c>
      <c r="E622" s="245" t="s">
        <v>44</v>
      </c>
      <c r="F622" s="246" t="s">
        <v>813</v>
      </c>
      <c r="G622" s="244"/>
      <c r="H622" s="247">
        <v>4</v>
      </c>
      <c r="I622" s="248"/>
      <c r="J622" s="244"/>
      <c r="K622" s="244"/>
      <c r="L622" s="249"/>
      <c r="M622" s="250"/>
      <c r="N622" s="251"/>
      <c r="O622" s="251"/>
      <c r="P622" s="251"/>
      <c r="Q622" s="251"/>
      <c r="R622" s="251"/>
      <c r="S622" s="251"/>
      <c r="T622" s="252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3" t="s">
        <v>171</v>
      </c>
      <c r="AU622" s="253" t="s">
        <v>91</v>
      </c>
      <c r="AV622" s="14" t="s">
        <v>91</v>
      </c>
      <c r="AW622" s="14" t="s">
        <v>42</v>
      </c>
      <c r="AX622" s="14" t="s">
        <v>89</v>
      </c>
      <c r="AY622" s="253" t="s">
        <v>159</v>
      </c>
    </row>
    <row r="623" s="2" customFormat="1" ht="24.15" customHeight="1">
      <c r="A623" s="40"/>
      <c r="B623" s="41"/>
      <c r="C623" s="214" t="s">
        <v>814</v>
      </c>
      <c r="D623" s="214" t="s">
        <v>162</v>
      </c>
      <c r="E623" s="215" t="s">
        <v>815</v>
      </c>
      <c r="F623" s="216" t="s">
        <v>816</v>
      </c>
      <c r="G623" s="217" t="s">
        <v>217</v>
      </c>
      <c r="H623" s="218">
        <v>4</v>
      </c>
      <c r="I623" s="219"/>
      <c r="J623" s="220">
        <f>ROUND(I623*H623,2)</f>
        <v>0</v>
      </c>
      <c r="K623" s="216" t="s">
        <v>166</v>
      </c>
      <c r="L623" s="46"/>
      <c r="M623" s="221" t="s">
        <v>44</v>
      </c>
      <c r="N623" s="222" t="s">
        <v>53</v>
      </c>
      <c r="O623" s="86"/>
      <c r="P623" s="223">
        <f>O623*H623</f>
        <v>0</v>
      </c>
      <c r="Q623" s="223">
        <v>0.00010000000000000001</v>
      </c>
      <c r="R623" s="223">
        <f>Q623*H623</f>
        <v>0.00040000000000000002</v>
      </c>
      <c r="S623" s="223">
        <v>0</v>
      </c>
      <c r="T623" s="224">
        <f>S623*H623</f>
        <v>0</v>
      </c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R623" s="225" t="s">
        <v>251</v>
      </c>
      <c r="AT623" s="225" t="s">
        <v>162</v>
      </c>
      <c r="AU623" s="225" t="s">
        <v>91</v>
      </c>
      <c r="AY623" s="18" t="s">
        <v>159</v>
      </c>
      <c r="BE623" s="226">
        <f>IF(N623="základní",J623,0)</f>
        <v>0</v>
      </c>
      <c r="BF623" s="226">
        <f>IF(N623="snížená",J623,0)</f>
        <v>0</v>
      </c>
      <c r="BG623" s="226">
        <f>IF(N623="zákl. přenesená",J623,0)</f>
        <v>0</v>
      </c>
      <c r="BH623" s="226">
        <f>IF(N623="sníž. přenesená",J623,0)</f>
        <v>0</v>
      </c>
      <c r="BI623" s="226">
        <f>IF(N623="nulová",J623,0)</f>
        <v>0</v>
      </c>
      <c r="BJ623" s="18" t="s">
        <v>89</v>
      </c>
      <c r="BK623" s="226">
        <f>ROUND(I623*H623,2)</f>
        <v>0</v>
      </c>
      <c r="BL623" s="18" t="s">
        <v>251</v>
      </c>
      <c r="BM623" s="225" t="s">
        <v>817</v>
      </c>
    </row>
    <row r="624" s="2" customFormat="1">
      <c r="A624" s="40"/>
      <c r="B624" s="41"/>
      <c r="C624" s="42"/>
      <c r="D624" s="227" t="s">
        <v>169</v>
      </c>
      <c r="E624" s="42"/>
      <c r="F624" s="228" t="s">
        <v>818</v>
      </c>
      <c r="G624" s="42"/>
      <c r="H624" s="42"/>
      <c r="I624" s="229"/>
      <c r="J624" s="42"/>
      <c r="K624" s="42"/>
      <c r="L624" s="46"/>
      <c r="M624" s="230"/>
      <c r="N624" s="231"/>
      <c r="O624" s="86"/>
      <c r="P624" s="86"/>
      <c r="Q624" s="86"/>
      <c r="R624" s="86"/>
      <c r="S624" s="86"/>
      <c r="T624" s="87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T624" s="18" t="s">
        <v>169</v>
      </c>
      <c r="AU624" s="18" t="s">
        <v>91</v>
      </c>
    </row>
    <row r="625" s="13" customFormat="1">
      <c r="A625" s="13"/>
      <c r="B625" s="232"/>
      <c r="C625" s="233"/>
      <c r="D625" s="234" t="s">
        <v>171</v>
      </c>
      <c r="E625" s="235" t="s">
        <v>44</v>
      </c>
      <c r="F625" s="236" t="s">
        <v>172</v>
      </c>
      <c r="G625" s="233"/>
      <c r="H625" s="235" t="s">
        <v>44</v>
      </c>
      <c r="I625" s="237"/>
      <c r="J625" s="233"/>
      <c r="K625" s="233"/>
      <c r="L625" s="238"/>
      <c r="M625" s="239"/>
      <c r="N625" s="240"/>
      <c r="O625" s="240"/>
      <c r="P625" s="240"/>
      <c r="Q625" s="240"/>
      <c r="R625" s="240"/>
      <c r="S625" s="240"/>
      <c r="T625" s="241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2" t="s">
        <v>171</v>
      </c>
      <c r="AU625" s="242" t="s">
        <v>91</v>
      </c>
      <c r="AV625" s="13" t="s">
        <v>89</v>
      </c>
      <c r="AW625" s="13" t="s">
        <v>42</v>
      </c>
      <c r="AX625" s="13" t="s">
        <v>82</v>
      </c>
      <c r="AY625" s="242" t="s">
        <v>159</v>
      </c>
    </row>
    <row r="626" s="14" customFormat="1">
      <c r="A626" s="14"/>
      <c r="B626" s="243"/>
      <c r="C626" s="244"/>
      <c r="D626" s="234" t="s">
        <v>171</v>
      </c>
      <c r="E626" s="245" t="s">
        <v>44</v>
      </c>
      <c r="F626" s="246" t="s">
        <v>813</v>
      </c>
      <c r="G626" s="244"/>
      <c r="H626" s="247">
        <v>4</v>
      </c>
      <c r="I626" s="248"/>
      <c r="J626" s="244"/>
      <c r="K626" s="244"/>
      <c r="L626" s="249"/>
      <c r="M626" s="250"/>
      <c r="N626" s="251"/>
      <c r="O626" s="251"/>
      <c r="P626" s="251"/>
      <c r="Q626" s="251"/>
      <c r="R626" s="251"/>
      <c r="S626" s="251"/>
      <c r="T626" s="252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3" t="s">
        <v>171</v>
      </c>
      <c r="AU626" s="253" t="s">
        <v>91</v>
      </c>
      <c r="AV626" s="14" t="s">
        <v>91</v>
      </c>
      <c r="AW626" s="14" t="s">
        <v>42</v>
      </c>
      <c r="AX626" s="14" t="s">
        <v>89</v>
      </c>
      <c r="AY626" s="253" t="s">
        <v>159</v>
      </c>
    </row>
    <row r="627" s="2" customFormat="1" ht="16.5" customHeight="1">
      <c r="A627" s="40"/>
      <c r="B627" s="41"/>
      <c r="C627" s="214" t="s">
        <v>819</v>
      </c>
      <c r="D627" s="214" t="s">
        <v>162</v>
      </c>
      <c r="E627" s="215" t="s">
        <v>820</v>
      </c>
      <c r="F627" s="216" t="s">
        <v>821</v>
      </c>
      <c r="G627" s="217" t="s">
        <v>217</v>
      </c>
      <c r="H627" s="218">
        <v>4</v>
      </c>
      <c r="I627" s="219"/>
      <c r="J627" s="220">
        <f>ROUND(I627*H627,2)</f>
        <v>0</v>
      </c>
      <c r="K627" s="216" t="s">
        <v>166</v>
      </c>
      <c r="L627" s="46"/>
      <c r="M627" s="221" t="s">
        <v>44</v>
      </c>
      <c r="N627" s="222" t="s">
        <v>53</v>
      </c>
      <c r="O627" s="86"/>
      <c r="P627" s="223">
        <f>O627*H627</f>
        <v>0</v>
      </c>
      <c r="Q627" s="223">
        <v>0</v>
      </c>
      <c r="R627" s="223">
        <f>Q627*H627</f>
        <v>0</v>
      </c>
      <c r="S627" s="223">
        <v>0</v>
      </c>
      <c r="T627" s="224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25" t="s">
        <v>251</v>
      </c>
      <c r="AT627" s="225" t="s">
        <v>162</v>
      </c>
      <c r="AU627" s="225" t="s">
        <v>91</v>
      </c>
      <c r="AY627" s="18" t="s">
        <v>159</v>
      </c>
      <c r="BE627" s="226">
        <f>IF(N627="základní",J627,0)</f>
        <v>0</v>
      </c>
      <c r="BF627" s="226">
        <f>IF(N627="snížená",J627,0)</f>
        <v>0</v>
      </c>
      <c r="BG627" s="226">
        <f>IF(N627="zákl. přenesená",J627,0)</f>
        <v>0</v>
      </c>
      <c r="BH627" s="226">
        <f>IF(N627="sníž. přenesená",J627,0)</f>
        <v>0</v>
      </c>
      <c r="BI627" s="226">
        <f>IF(N627="nulová",J627,0)</f>
        <v>0</v>
      </c>
      <c r="BJ627" s="18" t="s">
        <v>89</v>
      </c>
      <c r="BK627" s="226">
        <f>ROUND(I627*H627,2)</f>
        <v>0</v>
      </c>
      <c r="BL627" s="18" t="s">
        <v>251</v>
      </c>
      <c r="BM627" s="225" t="s">
        <v>822</v>
      </c>
    </row>
    <row r="628" s="2" customFormat="1">
      <c r="A628" s="40"/>
      <c r="B628" s="41"/>
      <c r="C628" s="42"/>
      <c r="D628" s="227" t="s">
        <v>169</v>
      </c>
      <c r="E628" s="42"/>
      <c r="F628" s="228" t="s">
        <v>823</v>
      </c>
      <c r="G628" s="42"/>
      <c r="H628" s="42"/>
      <c r="I628" s="229"/>
      <c r="J628" s="42"/>
      <c r="K628" s="42"/>
      <c r="L628" s="46"/>
      <c r="M628" s="230"/>
      <c r="N628" s="231"/>
      <c r="O628" s="86"/>
      <c r="P628" s="86"/>
      <c r="Q628" s="86"/>
      <c r="R628" s="86"/>
      <c r="S628" s="86"/>
      <c r="T628" s="87"/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T628" s="18" t="s">
        <v>169</v>
      </c>
      <c r="AU628" s="18" t="s">
        <v>91</v>
      </c>
    </row>
    <row r="629" s="13" customFormat="1">
      <c r="A629" s="13"/>
      <c r="B629" s="232"/>
      <c r="C629" s="233"/>
      <c r="D629" s="234" t="s">
        <v>171</v>
      </c>
      <c r="E629" s="235" t="s">
        <v>44</v>
      </c>
      <c r="F629" s="236" t="s">
        <v>172</v>
      </c>
      <c r="G629" s="233"/>
      <c r="H629" s="235" t="s">
        <v>44</v>
      </c>
      <c r="I629" s="237"/>
      <c r="J629" s="233"/>
      <c r="K629" s="233"/>
      <c r="L629" s="238"/>
      <c r="M629" s="239"/>
      <c r="N629" s="240"/>
      <c r="O629" s="240"/>
      <c r="P629" s="240"/>
      <c r="Q629" s="240"/>
      <c r="R629" s="240"/>
      <c r="S629" s="240"/>
      <c r="T629" s="241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2" t="s">
        <v>171</v>
      </c>
      <c r="AU629" s="242" t="s">
        <v>91</v>
      </c>
      <c r="AV629" s="13" t="s">
        <v>89</v>
      </c>
      <c r="AW629" s="13" t="s">
        <v>42</v>
      </c>
      <c r="AX629" s="13" t="s">
        <v>82</v>
      </c>
      <c r="AY629" s="242" t="s">
        <v>159</v>
      </c>
    </row>
    <row r="630" s="14" customFormat="1">
      <c r="A630" s="14"/>
      <c r="B630" s="243"/>
      <c r="C630" s="244"/>
      <c r="D630" s="234" t="s">
        <v>171</v>
      </c>
      <c r="E630" s="245" t="s">
        <v>44</v>
      </c>
      <c r="F630" s="246" t="s">
        <v>813</v>
      </c>
      <c r="G630" s="244"/>
      <c r="H630" s="247">
        <v>4</v>
      </c>
      <c r="I630" s="248"/>
      <c r="J630" s="244"/>
      <c r="K630" s="244"/>
      <c r="L630" s="249"/>
      <c r="M630" s="250"/>
      <c r="N630" s="251"/>
      <c r="O630" s="251"/>
      <c r="P630" s="251"/>
      <c r="Q630" s="251"/>
      <c r="R630" s="251"/>
      <c r="S630" s="251"/>
      <c r="T630" s="252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3" t="s">
        <v>171</v>
      </c>
      <c r="AU630" s="253" t="s">
        <v>91</v>
      </c>
      <c r="AV630" s="14" t="s">
        <v>91</v>
      </c>
      <c r="AW630" s="14" t="s">
        <v>42</v>
      </c>
      <c r="AX630" s="14" t="s">
        <v>89</v>
      </c>
      <c r="AY630" s="253" t="s">
        <v>159</v>
      </c>
    </row>
    <row r="631" s="2" customFormat="1" ht="16.5" customHeight="1">
      <c r="A631" s="40"/>
      <c r="B631" s="41"/>
      <c r="C631" s="214" t="s">
        <v>824</v>
      </c>
      <c r="D631" s="214" t="s">
        <v>162</v>
      </c>
      <c r="E631" s="215" t="s">
        <v>825</v>
      </c>
      <c r="F631" s="216" t="s">
        <v>826</v>
      </c>
      <c r="G631" s="217" t="s">
        <v>217</v>
      </c>
      <c r="H631" s="218">
        <v>4</v>
      </c>
      <c r="I631" s="219"/>
      <c r="J631" s="220">
        <f>ROUND(I631*H631,2)</f>
        <v>0</v>
      </c>
      <c r="K631" s="216" t="s">
        <v>166</v>
      </c>
      <c r="L631" s="46"/>
      <c r="M631" s="221" t="s">
        <v>44</v>
      </c>
      <c r="N631" s="222" t="s">
        <v>53</v>
      </c>
      <c r="O631" s="86"/>
      <c r="P631" s="223">
        <f>O631*H631</f>
        <v>0</v>
      </c>
      <c r="Q631" s="223">
        <v>0.00014999999999999999</v>
      </c>
      <c r="R631" s="223">
        <f>Q631*H631</f>
        <v>0.00059999999999999995</v>
      </c>
      <c r="S631" s="223">
        <v>0</v>
      </c>
      <c r="T631" s="224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25" t="s">
        <v>251</v>
      </c>
      <c r="AT631" s="225" t="s">
        <v>162</v>
      </c>
      <c r="AU631" s="225" t="s">
        <v>91</v>
      </c>
      <c r="AY631" s="18" t="s">
        <v>159</v>
      </c>
      <c r="BE631" s="226">
        <f>IF(N631="základní",J631,0)</f>
        <v>0</v>
      </c>
      <c r="BF631" s="226">
        <f>IF(N631="snížená",J631,0)</f>
        <v>0</v>
      </c>
      <c r="BG631" s="226">
        <f>IF(N631="zákl. přenesená",J631,0)</f>
        <v>0</v>
      </c>
      <c r="BH631" s="226">
        <f>IF(N631="sníž. přenesená",J631,0)</f>
        <v>0</v>
      </c>
      <c r="BI631" s="226">
        <f>IF(N631="nulová",J631,0)</f>
        <v>0</v>
      </c>
      <c r="BJ631" s="18" t="s">
        <v>89</v>
      </c>
      <c r="BK631" s="226">
        <f>ROUND(I631*H631,2)</f>
        <v>0</v>
      </c>
      <c r="BL631" s="18" t="s">
        <v>251</v>
      </c>
      <c r="BM631" s="225" t="s">
        <v>827</v>
      </c>
    </row>
    <row r="632" s="2" customFormat="1">
      <c r="A632" s="40"/>
      <c r="B632" s="41"/>
      <c r="C632" s="42"/>
      <c r="D632" s="227" t="s">
        <v>169</v>
      </c>
      <c r="E632" s="42"/>
      <c r="F632" s="228" t="s">
        <v>828</v>
      </c>
      <c r="G632" s="42"/>
      <c r="H632" s="42"/>
      <c r="I632" s="229"/>
      <c r="J632" s="42"/>
      <c r="K632" s="42"/>
      <c r="L632" s="46"/>
      <c r="M632" s="230"/>
      <c r="N632" s="231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8" t="s">
        <v>169</v>
      </c>
      <c r="AU632" s="18" t="s">
        <v>91</v>
      </c>
    </row>
    <row r="633" s="13" customFormat="1">
      <c r="A633" s="13"/>
      <c r="B633" s="232"/>
      <c r="C633" s="233"/>
      <c r="D633" s="234" t="s">
        <v>171</v>
      </c>
      <c r="E633" s="235" t="s">
        <v>44</v>
      </c>
      <c r="F633" s="236" t="s">
        <v>172</v>
      </c>
      <c r="G633" s="233"/>
      <c r="H633" s="235" t="s">
        <v>44</v>
      </c>
      <c r="I633" s="237"/>
      <c r="J633" s="233"/>
      <c r="K633" s="233"/>
      <c r="L633" s="238"/>
      <c r="M633" s="239"/>
      <c r="N633" s="240"/>
      <c r="O633" s="240"/>
      <c r="P633" s="240"/>
      <c r="Q633" s="240"/>
      <c r="R633" s="240"/>
      <c r="S633" s="240"/>
      <c r="T633" s="241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2" t="s">
        <v>171</v>
      </c>
      <c r="AU633" s="242" t="s">
        <v>91</v>
      </c>
      <c r="AV633" s="13" t="s">
        <v>89</v>
      </c>
      <c r="AW633" s="13" t="s">
        <v>42</v>
      </c>
      <c r="AX633" s="13" t="s">
        <v>82</v>
      </c>
      <c r="AY633" s="242" t="s">
        <v>159</v>
      </c>
    </row>
    <row r="634" s="14" customFormat="1">
      <c r="A634" s="14"/>
      <c r="B634" s="243"/>
      <c r="C634" s="244"/>
      <c r="D634" s="234" t="s">
        <v>171</v>
      </c>
      <c r="E634" s="245" t="s">
        <v>44</v>
      </c>
      <c r="F634" s="246" t="s">
        <v>813</v>
      </c>
      <c r="G634" s="244"/>
      <c r="H634" s="247">
        <v>4</v>
      </c>
      <c r="I634" s="248"/>
      <c r="J634" s="244"/>
      <c r="K634" s="244"/>
      <c r="L634" s="249"/>
      <c r="M634" s="250"/>
      <c r="N634" s="251"/>
      <c r="O634" s="251"/>
      <c r="P634" s="251"/>
      <c r="Q634" s="251"/>
      <c r="R634" s="251"/>
      <c r="S634" s="251"/>
      <c r="T634" s="252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3" t="s">
        <v>171</v>
      </c>
      <c r="AU634" s="253" t="s">
        <v>91</v>
      </c>
      <c r="AV634" s="14" t="s">
        <v>91</v>
      </c>
      <c r="AW634" s="14" t="s">
        <v>42</v>
      </c>
      <c r="AX634" s="14" t="s">
        <v>89</v>
      </c>
      <c r="AY634" s="253" t="s">
        <v>159</v>
      </c>
    </row>
    <row r="635" s="2" customFormat="1" ht="21.75" customHeight="1">
      <c r="A635" s="40"/>
      <c r="B635" s="41"/>
      <c r="C635" s="214" t="s">
        <v>829</v>
      </c>
      <c r="D635" s="214" t="s">
        <v>162</v>
      </c>
      <c r="E635" s="215" t="s">
        <v>830</v>
      </c>
      <c r="F635" s="216" t="s">
        <v>831</v>
      </c>
      <c r="G635" s="217" t="s">
        <v>217</v>
      </c>
      <c r="H635" s="218">
        <v>4</v>
      </c>
      <c r="I635" s="219"/>
      <c r="J635" s="220">
        <f>ROUND(I635*H635,2)</f>
        <v>0</v>
      </c>
      <c r="K635" s="216" t="s">
        <v>166</v>
      </c>
      <c r="L635" s="46"/>
      <c r="M635" s="221" t="s">
        <v>44</v>
      </c>
      <c r="N635" s="222" t="s">
        <v>53</v>
      </c>
      <c r="O635" s="86"/>
      <c r="P635" s="223">
        <f>O635*H635</f>
        <v>0</v>
      </c>
      <c r="Q635" s="223">
        <v>0.00069999999999999999</v>
      </c>
      <c r="R635" s="223">
        <f>Q635*H635</f>
        <v>0.0028</v>
      </c>
      <c r="S635" s="223">
        <v>0</v>
      </c>
      <c r="T635" s="224">
        <f>S635*H635</f>
        <v>0</v>
      </c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R635" s="225" t="s">
        <v>251</v>
      </c>
      <c r="AT635" s="225" t="s">
        <v>162</v>
      </c>
      <c r="AU635" s="225" t="s">
        <v>91</v>
      </c>
      <c r="AY635" s="18" t="s">
        <v>159</v>
      </c>
      <c r="BE635" s="226">
        <f>IF(N635="základní",J635,0)</f>
        <v>0</v>
      </c>
      <c r="BF635" s="226">
        <f>IF(N635="snížená",J635,0)</f>
        <v>0</v>
      </c>
      <c r="BG635" s="226">
        <f>IF(N635="zákl. přenesená",J635,0)</f>
        <v>0</v>
      </c>
      <c r="BH635" s="226">
        <f>IF(N635="sníž. přenesená",J635,0)</f>
        <v>0</v>
      </c>
      <c r="BI635" s="226">
        <f>IF(N635="nulová",J635,0)</f>
        <v>0</v>
      </c>
      <c r="BJ635" s="18" t="s">
        <v>89</v>
      </c>
      <c r="BK635" s="226">
        <f>ROUND(I635*H635,2)</f>
        <v>0</v>
      </c>
      <c r="BL635" s="18" t="s">
        <v>251</v>
      </c>
      <c r="BM635" s="225" t="s">
        <v>832</v>
      </c>
    </row>
    <row r="636" s="2" customFormat="1">
      <c r="A636" s="40"/>
      <c r="B636" s="41"/>
      <c r="C636" s="42"/>
      <c r="D636" s="227" t="s">
        <v>169</v>
      </c>
      <c r="E636" s="42"/>
      <c r="F636" s="228" t="s">
        <v>833</v>
      </c>
      <c r="G636" s="42"/>
      <c r="H636" s="42"/>
      <c r="I636" s="229"/>
      <c r="J636" s="42"/>
      <c r="K636" s="42"/>
      <c r="L636" s="46"/>
      <c r="M636" s="230"/>
      <c r="N636" s="231"/>
      <c r="O636" s="86"/>
      <c r="P636" s="86"/>
      <c r="Q636" s="86"/>
      <c r="R636" s="86"/>
      <c r="S636" s="86"/>
      <c r="T636" s="87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T636" s="18" t="s">
        <v>169</v>
      </c>
      <c r="AU636" s="18" t="s">
        <v>91</v>
      </c>
    </row>
    <row r="637" s="13" customFormat="1">
      <c r="A637" s="13"/>
      <c r="B637" s="232"/>
      <c r="C637" s="233"/>
      <c r="D637" s="234" t="s">
        <v>171</v>
      </c>
      <c r="E637" s="235" t="s">
        <v>44</v>
      </c>
      <c r="F637" s="236" t="s">
        <v>172</v>
      </c>
      <c r="G637" s="233"/>
      <c r="H637" s="235" t="s">
        <v>44</v>
      </c>
      <c r="I637" s="237"/>
      <c r="J637" s="233"/>
      <c r="K637" s="233"/>
      <c r="L637" s="238"/>
      <c r="M637" s="239"/>
      <c r="N637" s="240"/>
      <c r="O637" s="240"/>
      <c r="P637" s="240"/>
      <c r="Q637" s="240"/>
      <c r="R637" s="240"/>
      <c r="S637" s="240"/>
      <c r="T637" s="241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2" t="s">
        <v>171</v>
      </c>
      <c r="AU637" s="242" t="s">
        <v>91</v>
      </c>
      <c r="AV637" s="13" t="s">
        <v>89</v>
      </c>
      <c r="AW637" s="13" t="s">
        <v>42</v>
      </c>
      <c r="AX637" s="13" t="s">
        <v>82</v>
      </c>
      <c r="AY637" s="242" t="s">
        <v>159</v>
      </c>
    </row>
    <row r="638" s="14" customFormat="1">
      <c r="A638" s="14"/>
      <c r="B638" s="243"/>
      <c r="C638" s="244"/>
      <c r="D638" s="234" t="s">
        <v>171</v>
      </c>
      <c r="E638" s="245" t="s">
        <v>44</v>
      </c>
      <c r="F638" s="246" t="s">
        <v>813</v>
      </c>
      <c r="G638" s="244"/>
      <c r="H638" s="247">
        <v>4</v>
      </c>
      <c r="I638" s="248"/>
      <c r="J638" s="244"/>
      <c r="K638" s="244"/>
      <c r="L638" s="249"/>
      <c r="M638" s="250"/>
      <c r="N638" s="251"/>
      <c r="O638" s="251"/>
      <c r="P638" s="251"/>
      <c r="Q638" s="251"/>
      <c r="R638" s="251"/>
      <c r="S638" s="251"/>
      <c r="T638" s="252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3" t="s">
        <v>171</v>
      </c>
      <c r="AU638" s="253" t="s">
        <v>91</v>
      </c>
      <c r="AV638" s="14" t="s">
        <v>91</v>
      </c>
      <c r="AW638" s="14" t="s">
        <v>42</v>
      </c>
      <c r="AX638" s="14" t="s">
        <v>89</v>
      </c>
      <c r="AY638" s="253" t="s">
        <v>159</v>
      </c>
    </row>
    <row r="639" s="2" customFormat="1" ht="16.5" customHeight="1">
      <c r="A639" s="40"/>
      <c r="B639" s="41"/>
      <c r="C639" s="214" t="s">
        <v>834</v>
      </c>
      <c r="D639" s="214" t="s">
        <v>162</v>
      </c>
      <c r="E639" s="215" t="s">
        <v>835</v>
      </c>
      <c r="F639" s="216" t="s">
        <v>836</v>
      </c>
      <c r="G639" s="217" t="s">
        <v>217</v>
      </c>
      <c r="H639" s="218">
        <v>116.74</v>
      </c>
      <c r="I639" s="219"/>
      <c r="J639" s="220">
        <f>ROUND(I639*H639,2)</f>
        <v>0</v>
      </c>
      <c r="K639" s="216" t="s">
        <v>166</v>
      </c>
      <c r="L639" s="46"/>
      <c r="M639" s="221" t="s">
        <v>44</v>
      </c>
      <c r="N639" s="222" t="s">
        <v>53</v>
      </c>
      <c r="O639" s="86"/>
      <c r="P639" s="223">
        <f>O639*H639</f>
        <v>0</v>
      </c>
      <c r="Q639" s="223">
        <v>0</v>
      </c>
      <c r="R639" s="223">
        <f>Q639*H639</f>
        <v>0</v>
      </c>
      <c r="S639" s="223">
        <v>0</v>
      </c>
      <c r="T639" s="224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25" t="s">
        <v>251</v>
      </c>
      <c r="AT639" s="225" t="s">
        <v>162</v>
      </c>
      <c r="AU639" s="225" t="s">
        <v>91</v>
      </c>
      <c r="AY639" s="18" t="s">
        <v>159</v>
      </c>
      <c r="BE639" s="226">
        <f>IF(N639="základní",J639,0)</f>
        <v>0</v>
      </c>
      <c r="BF639" s="226">
        <f>IF(N639="snížená",J639,0)</f>
        <v>0</v>
      </c>
      <c r="BG639" s="226">
        <f>IF(N639="zákl. přenesená",J639,0)</f>
        <v>0</v>
      </c>
      <c r="BH639" s="226">
        <f>IF(N639="sníž. přenesená",J639,0)</f>
        <v>0</v>
      </c>
      <c r="BI639" s="226">
        <f>IF(N639="nulová",J639,0)</f>
        <v>0</v>
      </c>
      <c r="BJ639" s="18" t="s">
        <v>89</v>
      </c>
      <c r="BK639" s="226">
        <f>ROUND(I639*H639,2)</f>
        <v>0</v>
      </c>
      <c r="BL639" s="18" t="s">
        <v>251</v>
      </c>
      <c r="BM639" s="225" t="s">
        <v>837</v>
      </c>
    </row>
    <row r="640" s="2" customFormat="1">
      <c r="A640" s="40"/>
      <c r="B640" s="41"/>
      <c r="C640" s="42"/>
      <c r="D640" s="227" t="s">
        <v>169</v>
      </c>
      <c r="E640" s="42"/>
      <c r="F640" s="228" t="s">
        <v>838</v>
      </c>
      <c r="G640" s="42"/>
      <c r="H640" s="42"/>
      <c r="I640" s="229"/>
      <c r="J640" s="42"/>
      <c r="K640" s="42"/>
      <c r="L640" s="46"/>
      <c r="M640" s="230"/>
      <c r="N640" s="231"/>
      <c r="O640" s="86"/>
      <c r="P640" s="86"/>
      <c r="Q640" s="86"/>
      <c r="R640" s="86"/>
      <c r="S640" s="86"/>
      <c r="T640" s="87"/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T640" s="18" t="s">
        <v>169</v>
      </c>
      <c r="AU640" s="18" t="s">
        <v>91</v>
      </c>
    </row>
    <row r="641" s="13" customFormat="1">
      <c r="A641" s="13"/>
      <c r="B641" s="232"/>
      <c r="C641" s="233"/>
      <c r="D641" s="234" t="s">
        <v>171</v>
      </c>
      <c r="E641" s="235" t="s">
        <v>44</v>
      </c>
      <c r="F641" s="236" t="s">
        <v>172</v>
      </c>
      <c r="G641" s="233"/>
      <c r="H641" s="235" t="s">
        <v>44</v>
      </c>
      <c r="I641" s="237"/>
      <c r="J641" s="233"/>
      <c r="K641" s="233"/>
      <c r="L641" s="238"/>
      <c r="M641" s="239"/>
      <c r="N641" s="240"/>
      <c r="O641" s="240"/>
      <c r="P641" s="240"/>
      <c r="Q641" s="240"/>
      <c r="R641" s="240"/>
      <c r="S641" s="240"/>
      <c r="T641" s="241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2" t="s">
        <v>171</v>
      </c>
      <c r="AU641" s="242" t="s">
        <v>91</v>
      </c>
      <c r="AV641" s="13" t="s">
        <v>89</v>
      </c>
      <c r="AW641" s="13" t="s">
        <v>42</v>
      </c>
      <c r="AX641" s="13" t="s">
        <v>82</v>
      </c>
      <c r="AY641" s="242" t="s">
        <v>159</v>
      </c>
    </row>
    <row r="642" s="14" customFormat="1">
      <c r="A642" s="14"/>
      <c r="B642" s="243"/>
      <c r="C642" s="244"/>
      <c r="D642" s="234" t="s">
        <v>171</v>
      </c>
      <c r="E642" s="245" t="s">
        <v>44</v>
      </c>
      <c r="F642" s="246" t="s">
        <v>839</v>
      </c>
      <c r="G642" s="244"/>
      <c r="H642" s="247">
        <v>116.74</v>
      </c>
      <c r="I642" s="248"/>
      <c r="J642" s="244"/>
      <c r="K642" s="244"/>
      <c r="L642" s="249"/>
      <c r="M642" s="250"/>
      <c r="N642" s="251"/>
      <c r="O642" s="251"/>
      <c r="P642" s="251"/>
      <c r="Q642" s="251"/>
      <c r="R642" s="251"/>
      <c r="S642" s="251"/>
      <c r="T642" s="252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3" t="s">
        <v>171</v>
      </c>
      <c r="AU642" s="253" t="s">
        <v>91</v>
      </c>
      <c r="AV642" s="14" t="s">
        <v>91</v>
      </c>
      <c r="AW642" s="14" t="s">
        <v>42</v>
      </c>
      <c r="AX642" s="14" t="s">
        <v>89</v>
      </c>
      <c r="AY642" s="253" t="s">
        <v>159</v>
      </c>
    </row>
    <row r="643" s="2" customFormat="1" ht="16.5" customHeight="1">
      <c r="A643" s="40"/>
      <c r="B643" s="41"/>
      <c r="C643" s="254" t="s">
        <v>840</v>
      </c>
      <c r="D643" s="254" t="s">
        <v>173</v>
      </c>
      <c r="E643" s="255" t="s">
        <v>841</v>
      </c>
      <c r="F643" s="256" t="s">
        <v>842</v>
      </c>
      <c r="G643" s="257" t="s">
        <v>217</v>
      </c>
      <c r="H643" s="258">
        <v>35.021999999999998</v>
      </c>
      <c r="I643" s="259"/>
      <c r="J643" s="260">
        <f>ROUND(I643*H643,2)</f>
        <v>0</v>
      </c>
      <c r="K643" s="256" t="s">
        <v>166</v>
      </c>
      <c r="L643" s="261"/>
      <c r="M643" s="262" t="s">
        <v>44</v>
      </c>
      <c r="N643" s="263" t="s">
        <v>53</v>
      </c>
      <c r="O643" s="86"/>
      <c r="P643" s="223">
        <f>O643*H643</f>
        <v>0</v>
      </c>
      <c r="Q643" s="223">
        <v>0.0080000000000000002</v>
      </c>
      <c r="R643" s="223">
        <f>Q643*H643</f>
        <v>0.28017599999999998</v>
      </c>
      <c r="S643" s="223">
        <v>0</v>
      </c>
      <c r="T643" s="224">
        <f>S643*H643</f>
        <v>0</v>
      </c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R643" s="225" t="s">
        <v>341</v>
      </c>
      <c r="AT643" s="225" t="s">
        <v>173</v>
      </c>
      <c r="AU643" s="225" t="s">
        <v>91</v>
      </c>
      <c r="AY643" s="18" t="s">
        <v>159</v>
      </c>
      <c r="BE643" s="226">
        <f>IF(N643="základní",J643,0)</f>
        <v>0</v>
      </c>
      <c r="BF643" s="226">
        <f>IF(N643="snížená",J643,0)</f>
        <v>0</v>
      </c>
      <c r="BG643" s="226">
        <f>IF(N643="zákl. přenesená",J643,0)</f>
        <v>0</v>
      </c>
      <c r="BH643" s="226">
        <f>IF(N643="sníž. přenesená",J643,0)</f>
        <v>0</v>
      </c>
      <c r="BI643" s="226">
        <f>IF(N643="nulová",J643,0)</f>
        <v>0</v>
      </c>
      <c r="BJ643" s="18" t="s">
        <v>89</v>
      </c>
      <c r="BK643" s="226">
        <f>ROUND(I643*H643,2)</f>
        <v>0</v>
      </c>
      <c r="BL643" s="18" t="s">
        <v>251</v>
      </c>
      <c r="BM643" s="225" t="s">
        <v>843</v>
      </c>
    </row>
    <row r="644" s="13" customFormat="1">
      <c r="A644" s="13"/>
      <c r="B644" s="232"/>
      <c r="C644" s="233"/>
      <c r="D644" s="234" t="s">
        <v>171</v>
      </c>
      <c r="E644" s="235" t="s">
        <v>44</v>
      </c>
      <c r="F644" s="236" t="s">
        <v>172</v>
      </c>
      <c r="G644" s="233"/>
      <c r="H644" s="235" t="s">
        <v>44</v>
      </c>
      <c r="I644" s="237"/>
      <c r="J644" s="233"/>
      <c r="K644" s="233"/>
      <c r="L644" s="238"/>
      <c r="M644" s="239"/>
      <c r="N644" s="240"/>
      <c r="O644" s="240"/>
      <c r="P644" s="240"/>
      <c r="Q644" s="240"/>
      <c r="R644" s="240"/>
      <c r="S644" s="240"/>
      <c r="T644" s="241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2" t="s">
        <v>171</v>
      </c>
      <c r="AU644" s="242" t="s">
        <v>91</v>
      </c>
      <c r="AV644" s="13" t="s">
        <v>89</v>
      </c>
      <c r="AW644" s="13" t="s">
        <v>42</v>
      </c>
      <c r="AX644" s="13" t="s">
        <v>82</v>
      </c>
      <c r="AY644" s="242" t="s">
        <v>159</v>
      </c>
    </row>
    <row r="645" s="14" customFormat="1">
      <c r="A645" s="14"/>
      <c r="B645" s="243"/>
      <c r="C645" s="244"/>
      <c r="D645" s="234" t="s">
        <v>171</v>
      </c>
      <c r="E645" s="245" t="s">
        <v>44</v>
      </c>
      <c r="F645" s="246" t="s">
        <v>844</v>
      </c>
      <c r="G645" s="244"/>
      <c r="H645" s="247">
        <v>35.021999999999998</v>
      </c>
      <c r="I645" s="248"/>
      <c r="J645" s="244"/>
      <c r="K645" s="244"/>
      <c r="L645" s="249"/>
      <c r="M645" s="250"/>
      <c r="N645" s="251"/>
      <c r="O645" s="251"/>
      <c r="P645" s="251"/>
      <c r="Q645" s="251"/>
      <c r="R645" s="251"/>
      <c r="S645" s="251"/>
      <c r="T645" s="252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3" t="s">
        <v>171</v>
      </c>
      <c r="AU645" s="253" t="s">
        <v>91</v>
      </c>
      <c r="AV645" s="14" t="s">
        <v>91</v>
      </c>
      <c r="AW645" s="14" t="s">
        <v>42</v>
      </c>
      <c r="AX645" s="14" t="s">
        <v>89</v>
      </c>
      <c r="AY645" s="253" t="s">
        <v>159</v>
      </c>
    </row>
    <row r="646" s="2" customFormat="1" ht="16.5" customHeight="1">
      <c r="A646" s="40"/>
      <c r="B646" s="41"/>
      <c r="C646" s="214" t="s">
        <v>845</v>
      </c>
      <c r="D646" s="214" t="s">
        <v>162</v>
      </c>
      <c r="E646" s="215" t="s">
        <v>846</v>
      </c>
      <c r="F646" s="216" t="s">
        <v>847</v>
      </c>
      <c r="G646" s="217" t="s">
        <v>217</v>
      </c>
      <c r="H646" s="218">
        <v>116.74</v>
      </c>
      <c r="I646" s="219"/>
      <c r="J646" s="220">
        <f>ROUND(I646*H646,2)</f>
        <v>0</v>
      </c>
      <c r="K646" s="216" t="s">
        <v>166</v>
      </c>
      <c r="L646" s="46"/>
      <c r="M646" s="221" t="s">
        <v>44</v>
      </c>
      <c r="N646" s="222" t="s">
        <v>53</v>
      </c>
      <c r="O646" s="86"/>
      <c r="P646" s="223">
        <f>O646*H646</f>
        <v>0</v>
      </c>
      <c r="Q646" s="223">
        <v>0</v>
      </c>
      <c r="R646" s="223">
        <f>Q646*H646</f>
        <v>0</v>
      </c>
      <c r="S646" s="223">
        <v>0.0080000000000000002</v>
      </c>
      <c r="T646" s="224">
        <f>S646*H646</f>
        <v>0.93391999999999997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25" t="s">
        <v>251</v>
      </c>
      <c r="AT646" s="225" t="s">
        <v>162</v>
      </c>
      <c r="AU646" s="225" t="s">
        <v>91</v>
      </c>
      <c r="AY646" s="18" t="s">
        <v>159</v>
      </c>
      <c r="BE646" s="226">
        <f>IF(N646="základní",J646,0)</f>
        <v>0</v>
      </c>
      <c r="BF646" s="226">
        <f>IF(N646="snížená",J646,0)</f>
        <v>0</v>
      </c>
      <c r="BG646" s="226">
        <f>IF(N646="zákl. přenesená",J646,0)</f>
        <v>0</v>
      </c>
      <c r="BH646" s="226">
        <f>IF(N646="sníž. přenesená",J646,0)</f>
        <v>0</v>
      </c>
      <c r="BI646" s="226">
        <f>IF(N646="nulová",J646,0)</f>
        <v>0</v>
      </c>
      <c r="BJ646" s="18" t="s">
        <v>89</v>
      </c>
      <c r="BK646" s="226">
        <f>ROUND(I646*H646,2)</f>
        <v>0</v>
      </c>
      <c r="BL646" s="18" t="s">
        <v>251</v>
      </c>
      <c r="BM646" s="225" t="s">
        <v>848</v>
      </c>
    </row>
    <row r="647" s="2" customFormat="1">
      <c r="A647" s="40"/>
      <c r="B647" s="41"/>
      <c r="C647" s="42"/>
      <c r="D647" s="227" t="s">
        <v>169</v>
      </c>
      <c r="E647" s="42"/>
      <c r="F647" s="228" t="s">
        <v>849</v>
      </c>
      <c r="G647" s="42"/>
      <c r="H647" s="42"/>
      <c r="I647" s="229"/>
      <c r="J647" s="42"/>
      <c r="K647" s="42"/>
      <c r="L647" s="46"/>
      <c r="M647" s="230"/>
      <c r="N647" s="231"/>
      <c r="O647" s="86"/>
      <c r="P647" s="86"/>
      <c r="Q647" s="86"/>
      <c r="R647" s="86"/>
      <c r="S647" s="86"/>
      <c r="T647" s="87"/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T647" s="18" t="s">
        <v>169</v>
      </c>
      <c r="AU647" s="18" t="s">
        <v>91</v>
      </c>
    </row>
    <row r="648" s="13" customFormat="1">
      <c r="A648" s="13"/>
      <c r="B648" s="232"/>
      <c r="C648" s="233"/>
      <c r="D648" s="234" t="s">
        <v>171</v>
      </c>
      <c r="E648" s="235" t="s">
        <v>44</v>
      </c>
      <c r="F648" s="236" t="s">
        <v>172</v>
      </c>
      <c r="G648" s="233"/>
      <c r="H648" s="235" t="s">
        <v>44</v>
      </c>
      <c r="I648" s="237"/>
      <c r="J648" s="233"/>
      <c r="K648" s="233"/>
      <c r="L648" s="238"/>
      <c r="M648" s="239"/>
      <c r="N648" s="240"/>
      <c r="O648" s="240"/>
      <c r="P648" s="240"/>
      <c r="Q648" s="240"/>
      <c r="R648" s="240"/>
      <c r="S648" s="240"/>
      <c r="T648" s="241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2" t="s">
        <v>171</v>
      </c>
      <c r="AU648" s="242" t="s">
        <v>91</v>
      </c>
      <c r="AV648" s="13" t="s">
        <v>89</v>
      </c>
      <c r="AW648" s="13" t="s">
        <v>42</v>
      </c>
      <c r="AX648" s="13" t="s">
        <v>82</v>
      </c>
      <c r="AY648" s="242" t="s">
        <v>159</v>
      </c>
    </row>
    <row r="649" s="14" customFormat="1">
      <c r="A649" s="14"/>
      <c r="B649" s="243"/>
      <c r="C649" s="244"/>
      <c r="D649" s="234" t="s">
        <v>171</v>
      </c>
      <c r="E649" s="245" t="s">
        <v>44</v>
      </c>
      <c r="F649" s="246" t="s">
        <v>839</v>
      </c>
      <c r="G649" s="244"/>
      <c r="H649" s="247">
        <v>116.74</v>
      </c>
      <c r="I649" s="248"/>
      <c r="J649" s="244"/>
      <c r="K649" s="244"/>
      <c r="L649" s="249"/>
      <c r="M649" s="250"/>
      <c r="N649" s="251"/>
      <c r="O649" s="251"/>
      <c r="P649" s="251"/>
      <c r="Q649" s="251"/>
      <c r="R649" s="251"/>
      <c r="S649" s="251"/>
      <c r="T649" s="252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3" t="s">
        <v>171</v>
      </c>
      <c r="AU649" s="253" t="s">
        <v>91</v>
      </c>
      <c r="AV649" s="14" t="s">
        <v>91</v>
      </c>
      <c r="AW649" s="14" t="s">
        <v>42</v>
      </c>
      <c r="AX649" s="14" t="s">
        <v>89</v>
      </c>
      <c r="AY649" s="253" t="s">
        <v>159</v>
      </c>
    </row>
    <row r="650" s="2" customFormat="1" ht="16.5" customHeight="1">
      <c r="A650" s="40"/>
      <c r="B650" s="41"/>
      <c r="C650" s="214" t="s">
        <v>850</v>
      </c>
      <c r="D650" s="214" t="s">
        <v>162</v>
      </c>
      <c r="E650" s="215" t="s">
        <v>851</v>
      </c>
      <c r="F650" s="216" t="s">
        <v>852</v>
      </c>
      <c r="G650" s="217" t="s">
        <v>238</v>
      </c>
      <c r="H650" s="218">
        <v>36.609999999999999</v>
      </c>
      <c r="I650" s="219"/>
      <c r="J650" s="220">
        <f>ROUND(I650*H650,2)</f>
        <v>0</v>
      </c>
      <c r="K650" s="216" t="s">
        <v>166</v>
      </c>
      <c r="L650" s="46"/>
      <c r="M650" s="221" t="s">
        <v>44</v>
      </c>
      <c r="N650" s="222" t="s">
        <v>53</v>
      </c>
      <c r="O650" s="86"/>
      <c r="P650" s="223">
        <f>O650*H650</f>
        <v>0</v>
      </c>
      <c r="Q650" s="223">
        <v>0.0048799999999999998</v>
      </c>
      <c r="R650" s="223">
        <f>Q650*H650</f>
        <v>0.17865679999999998</v>
      </c>
      <c r="S650" s="223">
        <v>0</v>
      </c>
      <c r="T650" s="224">
        <f>S650*H650</f>
        <v>0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25" t="s">
        <v>251</v>
      </c>
      <c r="AT650" s="225" t="s">
        <v>162</v>
      </c>
      <c r="AU650" s="225" t="s">
        <v>91</v>
      </c>
      <c r="AY650" s="18" t="s">
        <v>159</v>
      </c>
      <c r="BE650" s="226">
        <f>IF(N650="základní",J650,0)</f>
        <v>0</v>
      </c>
      <c r="BF650" s="226">
        <f>IF(N650="snížená",J650,0)</f>
        <v>0</v>
      </c>
      <c r="BG650" s="226">
        <f>IF(N650="zákl. přenesená",J650,0)</f>
        <v>0</v>
      </c>
      <c r="BH650" s="226">
        <f>IF(N650="sníž. přenesená",J650,0)</f>
        <v>0</v>
      </c>
      <c r="BI650" s="226">
        <f>IF(N650="nulová",J650,0)</f>
        <v>0</v>
      </c>
      <c r="BJ650" s="18" t="s">
        <v>89</v>
      </c>
      <c r="BK650" s="226">
        <f>ROUND(I650*H650,2)</f>
        <v>0</v>
      </c>
      <c r="BL650" s="18" t="s">
        <v>251</v>
      </c>
      <c r="BM650" s="225" t="s">
        <v>853</v>
      </c>
    </row>
    <row r="651" s="2" customFormat="1">
      <c r="A651" s="40"/>
      <c r="B651" s="41"/>
      <c r="C651" s="42"/>
      <c r="D651" s="227" t="s">
        <v>169</v>
      </c>
      <c r="E651" s="42"/>
      <c r="F651" s="228" t="s">
        <v>854</v>
      </c>
      <c r="G651" s="42"/>
      <c r="H651" s="42"/>
      <c r="I651" s="229"/>
      <c r="J651" s="42"/>
      <c r="K651" s="42"/>
      <c r="L651" s="46"/>
      <c r="M651" s="230"/>
      <c r="N651" s="231"/>
      <c r="O651" s="86"/>
      <c r="P651" s="86"/>
      <c r="Q651" s="86"/>
      <c r="R651" s="86"/>
      <c r="S651" s="86"/>
      <c r="T651" s="87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T651" s="18" t="s">
        <v>169</v>
      </c>
      <c r="AU651" s="18" t="s">
        <v>91</v>
      </c>
    </row>
    <row r="652" s="13" customFormat="1">
      <c r="A652" s="13"/>
      <c r="B652" s="232"/>
      <c r="C652" s="233"/>
      <c r="D652" s="234" t="s">
        <v>171</v>
      </c>
      <c r="E652" s="235" t="s">
        <v>44</v>
      </c>
      <c r="F652" s="236" t="s">
        <v>172</v>
      </c>
      <c r="G652" s="233"/>
      <c r="H652" s="235" t="s">
        <v>44</v>
      </c>
      <c r="I652" s="237"/>
      <c r="J652" s="233"/>
      <c r="K652" s="233"/>
      <c r="L652" s="238"/>
      <c r="M652" s="239"/>
      <c r="N652" s="240"/>
      <c r="O652" s="240"/>
      <c r="P652" s="240"/>
      <c r="Q652" s="240"/>
      <c r="R652" s="240"/>
      <c r="S652" s="240"/>
      <c r="T652" s="241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2" t="s">
        <v>171</v>
      </c>
      <c r="AU652" s="242" t="s">
        <v>91</v>
      </c>
      <c r="AV652" s="13" t="s">
        <v>89</v>
      </c>
      <c r="AW652" s="13" t="s">
        <v>42</v>
      </c>
      <c r="AX652" s="13" t="s">
        <v>82</v>
      </c>
      <c r="AY652" s="242" t="s">
        <v>159</v>
      </c>
    </row>
    <row r="653" s="14" customFormat="1">
      <c r="A653" s="14"/>
      <c r="B653" s="243"/>
      <c r="C653" s="244"/>
      <c r="D653" s="234" t="s">
        <v>171</v>
      </c>
      <c r="E653" s="245" t="s">
        <v>44</v>
      </c>
      <c r="F653" s="246" t="s">
        <v>855</v>
      </c>
      <c r="G653" s="244"/>
      <c r="H653" s="247">
        <v>36.609999999999999</v>
      </c>
      <c r="I653" s="248"/>
      <c r="J653" s="244"/>
      <c r="K653" s="244"/>
      <c r="L653" s="249"/>
      <c r="M653" s="250"/>
      <c r="N653" s="251"/>
      <c r="O653" s="251"/>
      <c r="P653" s="251"/>
      <c r="Q653" s="251"/>
      <c r="R653" s="251"/>
      <c r="S653" s="251"/>
      <c r="T653" s="252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3" t="s">
        <v>171</v>
      </c>
      <c r="AU653" s="253" t="s">
        <v>91</v>
      </c>
      <c r="AV653" s="14" t="s">
        <v>91</v>
      </c>
      <c r="AW653" s="14" t="s">
        <v>42</v>
      </c>
      <c r="AX653" s="14" t="s">
        <v>89</v>
      </c>
      <c r="AY653" s="253" t="s">
        <v>159</v>
      </c>
    </row>
    <row r="654" s="2" customFormat="1" ht="33" customHeight="1">
      <c r="A654" s="40"/>
      <c r="B654" s="41"/>
      <c r="C654" s="214" t="s">
        <v>856</v>
      </c>
      <c r="D654" s="214" t="s">
        <v>162</v>
      </c>
      <c r="E654" s="215" t="s">
        <v>857</v>
      </c>
      <c r="F654" s="216" t="s">
        <v>858</v>
      </c>
      <c r="G654" s="217" t="s">
        <v>165</v>
      </c>
      <c r="H654" s="218">
        <v>7</v>
      </c>
      <c r="I654" s="219"/>
      <c r="J654" s="220">
        <f>ROUND(I654*H654,2)</f>
        <v>0</v>
      </c>
      <c r="K654" s="216" t="s">
        <v>166</v>
      </c>
      <c r="L654" s="46"/>
      <c r="M654" s="221" t="s">
        <v>44</v>
      </c>
      <c r="N654" s="222" t="s">
        <v>53</v>
      </c>
      <c r="O654" s="86"/>
      <c r="P654" s="223">
        <f>O654*H654</f>
        <v>0</v>
      </c>
      <c r="Q654" s="223">
        <v>0</v>
      </c>
      <c r="R654" s="223">
        <f>Q654*H654</f>
        <v>0</v>
      </c>
      <c r="S654" s="223">
        <v>0</v>
      </c>
      <c r="T654" s="224">
        <f>S654*H654</f>
        <v>0</v>
      </c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R654" s="225" t="s">
        <v>251</v>
      </c>
      <c r="AT654" s="225" t="s">
        <v>162</v>
      </c>
      <c r="AU654" s="225" t="s">
        <v>91</v>
      </c>
      <c r="AY654" s="18" t="s">
        <v>159</v>
      </c>
      <c r="BE654" s="226">
        <f>IF(N654="základní",J654,0)</f>
        <v>0</v>
      </c>
      <c r="BF654" s="226">
        <f>IF(N654="snížená",J654,0)</f>
        <v>0</v>
      </c>
      <c r="BG654" s="226">
        <f>IF(N654="zákl. přenesená",J654,0)</f>
        <v>0</v>
      </c>
      <c r="BH654" s="226">
        <f>IF(N654="sníž. přenesená",J654,0)</f>
        <v>0</v>
      </c>
      <c r="BI654" s="226">
        <f>IF(N654="nulová",J654,0)</f>
        <v>0</v>
      </c>
      <c r="BJ654" s="18" t="s">
        <v>89</v>
      </c>
      <c r="BK654" s="226">
        <f>ROUND(I654*H654,2)</f>
        <v>0</v>
      </c>
      <c r="BL654" s="18" t="s">
        <v>251</v>
      </c>
      <c r="BM654" s="225" t="s">
        <v>859</v>
      </c>
    </row>
    <row r="655" s="2" customFormat="1">
      <c r="A655" s="40"/>
      <c r="B655" s="41"/>
      <c r="C655" s="42"/>
      <c r="D655" s="227" t="s">
        <v>169</v>
      </c>
      <c r="E655" s="42"/>
      <c r="F655" s="228" t="s">
        <v>860</v>
      </c>
      <c r="G655" s="42"/>
      <c r="H655" s="42"/>
      <c r="I655" s="229"/>
      <c r="J655" s="42"/>
      <c r="K655" s="42"/>
      <c r="L655" s="46"/>
      <c r="M655" s="230"/>
      <c r="N655" s="231"/>
      <c r="O655" s="86"/>
      <c r="P655" s="86"/>
      <c r="Q655" s="86"/>
      <c r="R655" s="86"/>
      <c r="S655" s="86"/>
      <c r="T655" s="87"/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T655" s="18" t="s">
        <v>169</v>
      </c>
      <c r="AU655" s="18" t="s">
        <v>91</v>
      </c>
    </row>
    <row r="656" s="13" customFormat="1">
      <c r="A656" s="13"/>
      <c r="B656" s="232"/>
      <c r="C656" s="233"/>
      <c r="D656" s="234" t="s">
        <v>171</v>
      </c>
      <c r="E656" s="235" t="s">
        <v>44</v>
      </c>
      <c r="F656" s="236" t="s">
        <v>172</v>
      </c>
      <c r="G656" s="233"/>
      <c r="H656" s="235" t="s">
        <v>44</v>
      </c>
      <c r="I656" s="237"/>
      <c r="J656" s="233"/>
      <c r="K656" s="233"/>
      <c r="L656" s="238"/>
      <c r="M656" s="239"/>
      <c r="N656" s="240"/>
      <c r="O656" s="240"/>
      <c r="P656" s="240"/>
      <c r="Q656" s="240"/>
      <c r="R656" s="240"/>
      <c r="S656" s="240"/>
      <c r="T656" s="241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2" t="s">
        <v>171</v>
      </c>
      <c r="AU656" s="242" t="s">
        <v>91</v>
      </c>
      <c r="AV656" s="13" t="s">
        <v>89</v>
      </c>
      <c r="AW656" s="13" t="s">
        <v>42</v>
      </c>
      <c r="AX656" s="13" t="s">
        <v>82</v>
      </c>
      <c r="AY656" s="242" t="s">
        <v>159</v>
      </c>
    </row>
    <row r="657" s="14" customFormat="1">
      <c r="A657" s="14"/>
      <c r="B657" s="243"/>
      <c r="C657" s="244"/>
      <c r="D657" s="234" t="s">
        <v>171</v>
      </c>
      <c r="E657" s="245" t="s">
        <v>44</v>
      </c>
      <c r="F657" s="246" t="s">
        <v>194</v>
      </c>
      <c r="G657" s="244"/>
      <c r="H657" s="247">
        <v>7</v>
      </c>
      <c r="I657" s="248"/>
      <c r="J657" s="244"/>
      <c r="K657" s="244"/>
      <c r="L657" s="249"/>
      <c r="M657" s="250"/>
      <c r="N657" s="251"/>
      <c r="O657" s="251"/>
      <c r="P657" s="251"/>
      <c r="Q657" s="251"/>
      <c r="R657" s="251"/>
      <c r="S657" s="251"/>
      <c r="T657" s="252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3" t="s">
        <v>171</v>
      </c>
      <c r="AU657" s="253" t="s">
        <v>91</v>
      </c>
      <c r="AV657" s="14" t="s">
        <v>91</v>
      </c>
      <c r="AW657" s="14" t="s">
        <v>42</v>
      </c>
      <c r="AX657" s="14" t="s">
        <v>89</v>
      </c>
      <c r="AY657" s="253" t="s">
        <v>159</v>
      </c>
    </row>
    <row r="658" s="2" customFormat="1" ht="16.5" customHeight="1">
      <c r="A658" s="40"/>
      <c r="B658" s="41"/>
      <c r="C658" s="254" t="s">
        <v>861</v>
      </c>
      <c r="D658" s="254" t="s">
        <v>173</v>
      </c>
      <c r="E658" s="255" t="s">
        <v>862</v>
      </c>
      <c r="F658" s="256" t="s">
        <v>863</v>
      </c>
      <c r="G658" s="257" t="s">
        <v>165</v>
      </c>
      <c r="H658" s="258">
        <v>7</v>
      </c>
      <c r="I658" s="259"/>
      <c r="J658" s="260">
        <f>ROUND(I658*H658,2)</f>
        <v>0</v>
      </c>
      <c r="K658" s="256" t="s">
        <v>166</v>
      </c>
      <c r="L658" s="261"/>
      <c r="M658" s="262" t="s">
        <v>44</v>
      </c>
      <c r="N658" s="263" t="s">
        <v>53</v>
      </c>
      <c r="O658" s="86"/>
      <c r="P658" s="223">
        <f>O658*H658</f>
        <v>0</v>
      </c>
      <c r="Q658" s="223">
        <v>0.044999999999999998</v>
      </c>
      <c r="R658" s="223">
        <f>Q658*H658</f>
        <v>0.315</v>
      </c>
      <c r="S658" s="223">
        <v>0</v>
      </c>
      <c r="T658" s="224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25" t="s">
        <v>341</v>
      </c>
      <c r="AT658" s="225" t="s">
        <v>173</v>
      </c>
      <c r="AU658" s="225" t="s">
        <v>91</v>
      </c>
      <c r="AY658" s="18" t="s">
        <v>159</v>
      </c>
      <c r="BE658" s="226">
        <f>IF(N658="základní",J658,0)</f>
        <v>0</v>
      </c>
      <c r="BF658" s="226">
        <f>IF(N658="snížená",J658,0)</f>
        <v>0</v>
      </c>
      <c r="BG658" s="226">
        <f>IF(N658="zákl. přenesená",J658,0)</f>
        <v>0</v>
      </c>
      <c r="BH658" s="226">
        <f>IF(N658="sníž. přenesená",J658,0)</f>
        <v>0</v>
      </c>
      <c r="BI658" s="226">
        <f>IF(N658="nulová",J658,0)</f>
        <v>0</v>
      </c>
      <c r="BJ658" s="18" t="s">
        <v>89</v>
      </c>
      <c r="BK658" s="226">
        <f>ROUND(I658*H658,2)</f>
        <v>0</v>
      </c>
      <c r="BL658" s="18" t="s">
        <v>251</v>
      </c>
      <c r="BM658" s="225" t="s">
        <v>864</v>
      </c>
    </row>
    <row r="659" s="13" customFormat="1">
      <c r="A659" s="13"/>
      <c r="B659" s="232"/>
      <c r="C659" s="233"/>
      <c r="D659" s="234" t="s">
        <v>171</v>
      </c>
      <c r="E659" s="235" t="s">
        <v>44</v>
      </c>
      <c r="F659" s="236" t="s">
        <v>172</v>
      </c>
      <c r="G659" s="233"/>
      <c r="H659" s="235" t="s">
        <v>44</v>
      </c>
      <c r="I659" s="237"/>
      <c r="J659" s="233"/>
      <c r="K659" s="233"/>
      <c r="L659" s="238"/>
      <c r="M659" s="239"/>
      <c r="N659" s="240"/>
      <c r="O659" s="240"/>
      <c r="P659" s="240"/>
      <c r="Q659" s="240"/>
      <c r="R659" s="240"/>
      <c r="S659" s="240"/>
      <c r="T659" s="241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2" t="s">
        <v>171</v>
      </c>
      <c r="AU659" s="242" t="s">
        <v>91</v>
      </c>
      <c r="AV659" s="13" t="s">
        <v>89</v>
      </c>
      <c r="AW659" s="13" t="s">
        <v>42</v>
      </c>
      <c r="AX659" s="13" t="s">
        <v>82</v>
      </c>
      <c r="AY659" s="242" t="s">
        <v>159</v>
      </c>
    </row>
    <row r="660" s="14" customFormat="1">
      <c r="A660" s="14"/>
      <c r="B660" s="243"/>
      <c r="C660" s="244"/>
      <c r="D660" s="234" t="s">
        <v>171</v>
      </c>
      <c r="E660" s="245" t="s">
        <v>44</v>
      </c>
      <c r="F660" s="246" t="s">
        <v>194</v>
      </c>
      <c r="G660" s="244"/>
      <c r="H660" s="247">
        <v>7</v>
      </c>
      <c r="I660" s="248"/>
      <c r="J660" s="244"/>
      <c r="K660" s="244"/>
      <c r="L660" s="249"/>
      <c r="M660" s="250"/>
      <c r="N660" s="251"/>
      <c r="O660" s="251"/>
      <c r="P660" s="251"/>
      <c r="Q660" s="251"/>
      <c r="R660" s="251"/>
      <c r="S660" s="251"/>
      <c r="T660" s="252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3" t="s">
        <v>171</v>
      </c>
      <c r="AU660" s="253" t="s">
        <v>91</v>
      </c>
      <c r="AV660" s="14" t="s">
        <v>91</v>
      </c>
      <c r="AW660" s="14" t="s">
        <v>42</v>
      </c>
      <c r="AX660" s="14" t="s">
        <v>89</v>
      </c>
      <c r="AY660" s="253" t="s">
        <v>159</v>
      </c>
    </row>
    <row r="661" s="2" customFormat="1" ht="16.5" customHeight="1">
      <c r="A661" s="40"/>
      <c r="B661" s="41"/>
      <c r="C661" s="254" t="s">
        <v>865</v>
      </c>
      <c r="D661" s="254" t="s">
        <v>173</v>
      </c>
      <c r="E661" s="255" t="s">
        <v>866</v>
      </c>
      <c r="F661" s="256" t="s">
        <v>867</v>
      </c>
      <c r="G661" s="257" t="s">
        <v>165</v>
      </c>
      <c r="H661" s="258">
        <v>8</v>
      </c>
      <c r="I661" s="259"/>
      <c r="J661" s="260">
        <f>ROUND(I661*H661,2)</f>
        <v>0</v>
      </c>
      <c r="K661" s="256" t="s">
        <v>44</v>
      </c>
      <c r="L661" s="261"/>
      <c r="M661" s="262" t="s">
        <v>44</v>
      </c>
      <c r="N661" s="263" t="s">
        <v>53</v>
      </c>
      <c r="O661" s="86"/>
      <c r="P661" s="223">
        <f>O661*H661</f>
        <v>0</v>
      </c>
      <c r="Q661" s="223">
        <v>0.00042000000000000002</v>
      </c>
      <c r="R661" s="223">
        <f>Q661*H661</f>
        <v>0.0033600000000000001</v>
      </c>
      <c r="S661" s="223">
        <v>0</v>
      </c>
      <c r="T661" s="224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25" t="s">
        <v>341</v>
      </c>
      <c r="AT661" s="225" t="s">
        <v>173</v>
      </c>
      <c r="AU661" s="225" t="s">
        <v>91</v>
      </c>
      <c r="AY661" s="18" t="s">
        <v>159</v>
      </c>
      <c r="BE661" s="226">
        <f>IF(N661="základní",J661,0)</f>
        <v>0</v>
      </c>
      <c r="BF661" s="226">
        <f>IF(N661="snížená",J661,0)</f>
        <v>0</v>
      </c>
      <c r="BG661" s="226">
        <f>IF(N661="zákl. přenesená",J661,0)</f>
        <v>0</v>
      </c>
      <c r="BH661" s="226">
        <f>IF(N661="sníž. přenesená",J661,0)</f>
        <v>0</v>
      </c>
      <c r="BI661" s="226">
        <f>IF(N661="nulová",J661,0)</f>
        <v>0</v>
      </c>
      <c r="BJ661" s="18" t="s">
        <v>89</v>
      </c>
      <c r="BK661" s="226">
        <f>ROUND(I661*H661,2)</f>
        <v>0</v>
      </c>
      <c r="BL661" s="18" t="s">
        <v>251</v>
      </c>
      <c r="BM661" s="225" t="s">
        <v>868</v>
      </c>
    </row>
    <row r="662" s="13" customFormat="1">
      <c r="A662" s="13"/>
      <c r="B662" s="232"/>
      <c r="C662" s="233"/>
      <c r="D662" s="234" t="s">
        <v>171</v>
      </c>
      <c r="E662" s="235" t="s">
        <v>44</v>
      </c>
      <c r="F662" s="236" t="s">
        <v>172</v>
      </c>
      <c r="G662" s="233"/>
      <c r="H662" s="235" t="s">
        <v>44</v>
      </c>
      <c r="I662" s="237"/>
      <c r="J662" s="233"/>
      <c r="K662" s="233"/>
      <c r="L662" s="238"/>
      <c r="M662" s="239"/>
      <c r="N662" s="240"/>
      <c r="O662" s="240"/>
      <c r="P662" s="240"/>
      <c r="Q662" s="240"/>
      <c r="R662" s="240"/>
      <c r="S662" s="240"/>
      <c r="T662" s="241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2" t="s">
        <v>171</v>
      </c>
      <c r="AU662" s="242" t="s">
        <v>91</v>
      </c>
      <c r="AV662" s="13" t="s">
        <v>89</v>
      </c>
      <c r="AW662" s="13" t="s">
        <v>42</v>
      </c>
      <c r="AX662" s="13" t="s">
        <v>82</v>
      </c>
      <c r="AY662" s="242" t="s">
        <v>159</v>
      </c>
    </row>
    <row r="663" s="14" customFormat="1">
      <c r="A663" s="14"/>
      <c r="B663" s="243"/>
      <c r="C663" s="244"/>
      <c r="D663" s="234" t="s">
        <v>171</v>
      </c>
      <c r="E663" s="245" t="s">
        <v>44</v>
      </c>
      <c r="F663" s="246" t="s">
        <v>176</v>
      </c>
      <c r="G663" s="244"/>
      <c r="H663" s="247">
        <v>8</v>
      </c>
      <c r="I663" s="248"/>
      <c r="J663" s="244"/>
      <c r="K663" s="244"/>
      <c r="L663" s="249"/>
      <c r="M663" s="250"/>
      <c r="N663" s="251"/>
      <c r="O663" s="251"/>
      <c r="P663" s="251"/>
      <c r="Q663" s="251"/>
      <c r="R663" s="251"/>
      <c r="S663" s="251"/>
      <c r="T663" s="252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3" t="s">
        <v>171</v>
      </c>
      <c r="AU663" s="253" t="s">
        <v>91</v>
      </c>
      <c r="AV663" s="14" t="s">
        <v>91</v>
      </c>
      <c r="AW663" s="14" t="s">
        <v>42</v>
      </c>
      <c r="AX663" s="14" t="s">
        <v>89</v>
      </c>
      <c r="AY663" s="253" t="s">
        <v>159</v>
      </c>
    </row>
    <row r="664" s="2" customFormat="1" ht="24.9" customHeight="1">
      <c r="A664" s="40"/>
      <c r="B664" s="41"/>
      <c r="C664" s="254" t="s">
        <v>869</v>
      </c>
      <c r="D664" s="254" t="s">
        <v>173</v>
      </c>
      <c r="E664" s="255" t="s">
        <v>870</v>
      </c>
      <c r="F664" s="256" t="s">
        <v>871</v>
      </c>
      <c r="G664" s="257" t="s">
        <v>165</v>
      </c>
      <c r="H664" s="258">
        <v>7</v>
      </c>
      <c r="I664" s="259"/>
      <c r="J664" s="260">
        <f>ROUND(I664*H664,2)</f>
        <v>0</v>
      </c>
      <c r="K664" s="256" t="s">
        <v>166</v>
      </c>
      <c r="L664" s="261"/>
      <c r="M664" s="262" t="s">
        <v>44</v>
      </c>
      <c r="N664" s="263" t="s">
        <v>53</v>
      </c>
      <c r="O664" s="86"/>
      <c r="P664" s="223">
        <f>O664*H664</f>
        <v>0</v>
      </c>
      <c r="Q664" s="223">
        <v>0.0011999999999999999</v>
      </c>
      <c r="R664" s="223">
        <f>Q664*H664</f>
        <v>0.0083999999999999995</v>
      </c>
      <c r="S664" s="223">
        <v>0</v>
      </c>
      <c r="T664" s="224">
        <f>S664*H664</f>
        <v>0</v>
      </c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R664" s="225" t="s">
        <v>341</v>
      </c>
      <c r="AT664" s="225" t="s">
        <v>173</v>
      </c>
      <c r="AU664" s="225" t="s">
        <v>91</v>
      </c>
      <c r="AY664" s="18" t="s">
        <v>159</v>
      </c>
      <c r="BE664" s="226">
        <f>IF(N664="základní",J664,0)</f>
        <v>0</v>
      </c>
      <c r="BF664" s="226">
        <f>IF(N664="snížená",J664,0)</f>
        <v>0</v>
      </c>
      <c r="BG664" s="226">
        <f>IF(N664="zákl. přenesená",J664,0)</f>
        <v>0</v>
      </c>
      <c r="BH664" s="226">
        <f>IF(N664="sníž. přenesená",J664,0)</f>
        <v>0</v>
      </c>
      <c r="BI664" s="226">
        <f>IF(N664="nulová",J664,0)</f>
        <v>0</v>
      </c>
      <c r="BJ664" s="18" t="s">
        <v>89</v>
      </c>
      <c r="BK664" s="226">
        <f>ROUND(I664*H664,2)</f>
        <v>0</v>
      </c>
      <c r="BL664" s="18" t="s">
        <v>251</v>
      </c>
      <c r="BM664" s="225" t="s">
        <v>872</v>
      </c>
    </row>
    <row r="665" s="13" customFormat="1">
      <c r="A665" s="13"/>
      <c r="B665" s="232"/>
      <c r="C665" s="233"/>
      <c r="D665" s="234" t="s">
        <v>171</v>
      </c>
      <c r="E665" s="235" t="s">
        <v>44</v>
      </c>
      <c r="F665" s="236" t="s">
        <v>172</v>
      </c>
      <c r="G665" s="233"/>
      <c r="H665" s="235" t="s">
        <v>44</v>
      </c>
      <c r="I665" s="237"/>
      <c r="J665" s="233"/>
      <c r="K665" s="233"/>
      <c r="L665" s="238"/>
      <c r="M665" s="239"/>
      <c r="N665" s="240"/>
      <c r="O665" s="240"/>
      <c r="P665" s="240"/>
      <c r="Q665" s="240"/>
      <c r="R665" s="240"/>
      <c r="S665" s="240"/>
      <c r="T665" s="241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2" t="s">
        <v>171</v>
      </c>
      <c r="AU665" s="242" t="s">
        <v>91</v>
      </c>
      <c r="AV665" s="13" t="s">
        <v>89</v>
      </c>
      <c r="AW665" s="13" t="s">
        <v>42</v>
      </c>
      <c r="AX665" s="13" t="s">
        <v>82</v>
      </c>
      <c r="AY665" s="242" t="s">
        <v>159</v>
      </c>
    </row>
    <row r="666" s="14" customFormat="1">
      <c r="A666" s="14"/>
      <c r="B666" s="243"/>
      <c r="C666" s="244"/>
      <c r="D666" s="234" t="s">
        <v>171</v>
      </c>
      <c r="E666" s="245" t="s">
        <v>44</v>
      </c>
      <c r="F666" s="246" t="s">
        <v>194</v>
      </c>
      <c r="G666" s="244"/>
      <c r="H666" s="247">
        <v>7</v>
      </c>
      <c r="I666" s="248"/>
      <c r="J666" s="244"/>
      <c r="K666" s="244"/>
      <c r="L666" s="249"/>
      <c r="M666" s="250"/>
      <c r="N666" s="251"/>
      <c r="O666" s="251"/>
      <c r="P666" s="251"/>
      <c r="Q666" s="251"/>
      <c r="R666" s="251"/>
      <c r="S666" s="251"/>
      <c r="T666" s="252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3" t="s">
        <v>171</v>
      </c>
      <c r="AU666" s="253" t="s">
        <v>91</v>
      </c>
      <c r="AV666" s="14" t="s">
        <v>91</v>
      </c>
      <c r="AW666" s="14" t="s">
        <v>42</v>
      </c>
      <c r="AX666" s="14" t="s">
        <v>89</v>
      </c>
      <c r="AY666" s="253" t="s">
        <v>159</v>
      </c>
    </row>
    <row r="667" s="2" customFormat="1" ht="37.8" customHeight="1">
      <c r="A667" s="40"/>
      <c r="B667" s="41"/>
      <c r="C667" s="214" t="s">
        <v>873</v>
      </c>
      <c r="D667" s="214" t="s">
        <v>162</v>
      </c>
      <c r="E667" s="215" t="s">
        <v>874</v>
      </c>
      <c r="F667" s="216" t="s">
        <v>875</v>
      </c>
      <c r="G667" s="217" t="s">
        <v>379</v>
      </c>
      <c r="H667" s="218">
        <v>3.9860000000000002</v>
      </c>
      <c r="I667" s="219"/>
      <c r="J667" s="220">
        <f>ROUND(I667*H667,2)</f>
        <v>0</v>
      </c>
      <c r="K667" s="216" t="s">
        <v>166</v>
      </c>
      <c r="L667" s="46"/>
      <c r="M667" s="221" t="s">
        <v>44</v>
      </c>
      <c r="N667" s="222" t="s">
        <v>53</v>
      </c>
      <c r="O667" s="86"/>
      <c r="P667" s="223">
        <f>O667*H667</f>
        <v>0</v>
      </c>
      <c r="Q667" s="223">
        <v>0</v>
      </c>
      <c r="R667" s="223">
        <f>Q667*H667</f>
        <v>0</v>
      </c>
      <c r="S667" s="223">
        <v>0</v>
      </c>
      <c r="T667" s="224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25" t="s">
        <v>251</v>
      </c>
      <c r="AT667" s="225" t="s">
        <v>162</v>
      </c>
      <c r="AU667" s="225" t="s">
        <v>91</v>
      </c>
      <c r="AY667" s="18" t="s">
        <v>159</v>
      </c>
      <c r="BE667" s="226">
        <f>IF(N667="základní",J667,0)</f>
        <v>0</v>
      </c>
      <c r="BF667" s="226">
        <f>IF(N667="snížená",J667,0)</f>
        <v>0</v>
      </c>
      <c r="BG667" s="226">
        <f>IF(N667="zákl. přenesená",J667,0)</f>
        <v>0</v>
      </c>
      <c r="BH667" s="226">
        <f>IF(N667="sníž. přenesená",J667,0)</f>
        <v>0</v>
      </c>
      <c r="BI667" s="226">
        <f>IF(N667="nulová",J667,0)</f>
        <v>0</v>
      </c>
      <c r="BJ667" s="18" t="s">
        <v>89</v>
      </c>
      <c r="BK667" s="226">
        <f>ROUND(I667*H667,2)</f>
        <v>0</v>
      </c>
      <c r="BL667" s="18" t="s">
        <v>251</v>
      </c>
      <c r="BM667" s="225" t="s">
        <v>876</v>
      </c>
    </row>
    <row r="668" s="2" customFormat="1">
      <c r="A668" s="40"/>
      <c r="B668" s="41"/>
      <c r="C668" s="42"/>
      <c r="D668" s="227" t="s">
        <v>169</v>
      </c>
      <c r="E668" s="42"/>
      <c r="F668" s="228" t="s">
        <v>877</v>
      </c>
      <c r="G668" s="42"/>
      <c r="H668" s="42"/>
      <c r="I668" s="229"/>
      <c r="J668" s="42"/>
      <c r="K668" s="42"/>
      <c r="L668" s="46"/>
      <c r="M668" s="230"/>
      <c r="N668" s="231"/>
      <c r="O668" s="86"/>
      <c r="P668" s="86"/>
      <c r="Q668" s="86"/>
      <c r="R668" s="86"/>
      <c r="S668" s="86"/>
      <c r="T668" s="87"/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T668" s="18" t="s">
        <v>169</v>
      </c>
      <c r="AU668" s="18" t="s">
        <v>91</v>
      </c>
    </row>
    <row r="669" s="2" customFormat="1" ht="33" customHeight="1">
      <c r="A669" s="40"/>
      <c r="B669" s="41"/>
      <c r="C669" s="214" t="s">
        <v>878</v>
      </c>
      <c r="D669" s="214" t="s">
        <v>162</v>
      </c>
      <c r="E669" s="215" t="s">
        <v>879</v>
      </c>
      <c r="F669" s="216" t="s">
        <v>880</v>
      </c>
      <c r="G669" s="217" t="s">
        <v>379</v>
      </c>
      <c r="H669" s="218">
        <v>3.9860000000000002</v>
      </c>
      <c r="I669" s="219"/>
      <c r="J669" s="220">
        <f>ROUND(I669*H669,2)</f>
        <v>0</v>
      </c>
      <c r="K669" s="216" t="s">
        <v>166</v>
      </c>
      <c r="L669" s="46"/>
      <c r="M669" s="221" t="s">
        <v>44</v>
      </c>
      <c r="N669" s="222" t="s">
        <v>53</v>
      </c>
      <c r="O669" s="86"/>
      <c r="P669" s="223">
        <f>O669*H669</f>
        <v>0</v>
      </c>
      <c r="Q669" s="223">
        <v>0</v>
      </c>
      <c r="R669" s="223">
        <f>Q669*H669</f>
        <v>0</v>
      </c>
      <c r="S669" s="223">
        <v>0</v>
      </c>
      <c r="T669" s="224">
        <f>S669*H669</f>
        <v>0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25" t="s">
        <v>251</v>
      </c>
      <c r="AT669" s="225" t="s">
        <v>162</v>
      </c>
      <c r="AU669" s="225" t="s">
        <v>91</v>
      </c>
      <c r="AY669" s="18" t="s">
        <v>159</v>
      </c>
      <c r="BE669" s="226">
        <f>IF(N669="základní",J669,0)</f>
        <v>0</v>
      </c>
      <c r="BF669" s="226">
        <f>IF(N669="snížená",J669,0)</f>
        <v>0</v>
      </c>
      <c r="BG669" s="226">
        <f>IF(N669="zákl. přenesená",J669,0)</f>
        <v>0</v>
      </c>
      <c r="BH669" s="226">
        <f>IF(N669="sníž. přenesená",J669,0)</f>
        <v>0</v>
      </c>
      <c r="BI669" s="226">
        <f>IF(N669="nulová",J669,0)</f>
        <v>0</v>
      </c>
      <c r="BJ669" s="18" t="s">
        <v>89</v>
      </c>
      <c r="BK669" s="226">
        <f>ROUND(I669*H669,2)</f>
        <v>0</v>
      </c>
      <c r="BL669" s="18" t="s">
        <v>251</v>
      </c>
      <c r="BM669" s="225" t="s">
        <v>881</v>
      </c>
    </row>
    <row r="670" s="2" customFormat="1">
      <c r="A670" s="40"/>
      <c r="B670" s="41"/>
      <c r="C670" s="42"/>
      <c r="D670" s="227" t="s">
        <v>169</v>
      </c>
      <c r="E670" s="42"/>
      <c r="F670" s="228" t="s">
        <v>882</v>
      </c>
      <c r="G670" s="42"/>
      <c r="H670" s="42"/>
      <c r="I670" s="229"/>
      <c r="J670" s="42"/>
      <c r="K670" s="42"/>
      <c r="L670" s="46"/>
      <c r="M670" s="230"/>
      <c r="N670" s="231"/>
      <c r="O670" s="86"/>
      <c r="P670" s="86"/>
      <c r="Q670" s="86"/>
      <c r="R670" s="86"/>
      <c r="S670" s="86"/>
      <c r="T670" s="87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T670" s="18" t="s">
        <v>169</v>
      </c>
      <c r="AU670" s="18" t="s">
        <v>91</v>
      </c>
    </row>
    <row r="671" s="12" customFormat="1" ht="22.8" customHeight="1">
      <c r="A671" s="12"/>
      <c r="B671" s="198"/>
      <c r="C671" s="199"/>
      <c r="D671" s="200" t="s">
        <v>81</v>
      </c>
      <c r="E671" s="212" t="s">
        <v>883</v>
      </c>
      <c r="F671" s="212" t="s">
        <v>884</v>
      </c>
      <c r="G671" s="199"/>
      <c r="H671" s="199"/>
      <c r="I671" s="202"/>
      <c r="J671" s="213">
        <f>BK671</f>
        <v>0</v>
      </c>
      <c r="K671" s="199"/>
      <c r="L671" s="204"/>
      <c r="M671" s="205"/>
      <c r="N671" s="206"/>
      <c r="O671" s="206"/>
      <c r="P671" s="207">
        <f>SUM(P672:P683)</f>
        <v>0</v>
      </c>
      <c r="Q671" s="206"/>
      <c r="R671" s="207">
        <f>SUM(R672:R683)</f>
        <v>0.0042525000000000002</v>
      </c>
      <c r="S671" s="206"/>
      <c r="T671" s="208">
        <f>SUM(T672:T683)</f>
        <v>0.015654500000000002</v>
      </c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R671" s="209" t="s">
        <v>91</v>
      </c>
      <c r="AT671" s="210" t="s">
        <v>81</v>
      </c>
      <c r="AU671" s="210" t="s">
        <v>89</v>
      </c>
      <c r="AY671" s="209" t="s">
        <v>159</v>
      </c>
      <c r="BK671" s="211">
        <f>SUM(BK672:BK683)</f>
        <v>0</v>
      </c>
    </row>
    <row r="672" s="2" customFormat="1" ht="16.5" customHeight="1">
      <c r="A672" s="40"/>
      <c r="B672" s="41"/>
      <c r="C672" s="214" t="s">
        <v>885</v>
      </c>
      <c r="D672" s="214" t="s">
        <v>162</v>
      </c>
      <c r="E672" s="215" t="s">
        <v>886</v>
      </c>
      <c r="F672" s="216" t="s">
        <v>887</v>
      </c>
      <c r="G672" s="217" t="s">
        <v>238</v>
      </c>
      <c r="H672" s="218">
        <v>20</v>
      </c>
      <c r="I672" s="219"/>
      <c r="J672" s="220">
        <f>ROUND(I672*H672,2)</f>
        <v>0</v>
      </c>
      <c r="K672" s="216" t="s">
        <v>166</v>
      </c>
      <c r="L672" s="46"/>
      <c r="M672" s="221" t="s">
        <v>44</v>
      </c>
      <c r="N672" s="222" t="s">
        <v>53</v>
      </c>
      <c r="O672" s="86"/>
      <c r="P672" s="223">
        <f>O672*H672</f>
        <v>0</v>
      </c>
      <c r="Q672" s="223">
        <v>0</v>
      </c>
      <c r="R672" s="223">
        <f>Q672*H672</f>
        <v>0</v>
      </c>
      <c r="S672" s="223">
        <v>0.00067000000000000002</v>
      </c>
      <c r="T672" s="224">
        <f>S672*H672</f>
        <v>0.013400000000000001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25" t="s">
        <v>251</v>
      </c>
      <c r="AT672" s="225" t="s">
        <v>162</v>
      </c>
      <c r="AU672" s="225" t="s">
        <v>91</v>
      </c>
      <c r="AY672" s="18" t="s">
        <v>159</v>
      </c>
      <c r="BE672" s="226">
        <f>IF(N672="základní",J672,0)</f>
        <v>0</v>
      </c>
      <c r="BF672" s="226">
        <f>IF(N672="snížená",J672,0)</f>
        <v>0</v>
      </c>
      <c r="BG672" s="226">
        <f>IF(N672="zákl. přenesená",J672,0)</f>
        <v>0</v>
      </c>
      <c r="BH672" s="226">
        <f>IF(N672="sníž. přenesená",J672,0)</f>
        <v>0</v>
      </c>
      <c r="BI672" s="226">
        <f>IF(N672="nulová",J672,0)</f>
        <v>0</v>
      </c>
      <c r="BJ672" s="18" t="s">
        <v>89</v>
      </c>
      <c r="BK672" s="226">
        <f>ROUND(I672*H672,2)</f>
        <v>0</v>
      </c>
      <c r="BL672" s="18" t="s">
        <v>251</v>
      </c>
      <c r="BM672" s="225" t="s">
        <v>888</v>
      </c>
    </row>
    <row r="673" s="2" customFormat="1">
      <c r="A673" s="40"/>
      <c r="B673" s="41"/>
      <c r="C673" s="42"/>
      <c r="D673" s="227" t="s">
        <v>169</v>
      </c>
      <c r="E673" s="42"/>
      <c r="F673" s="228" t="s">
        <v>889</v>
      </c>
      <c r="G673" s="42"/>
      <c r="H673" s="42"/>
      <c r="I673" s="229"/>
      <c r="J673" s="42"/>
      <c r="K673" s="42"/>
      <c r="L673" s="46"/>
      <c r="M673" s="230"/>
      <c r="N673" s="231"/>
      <c r="O673" s="86"/>
      <c r="P673" s="86"/>
      <c r="Q673" s="86"/>
      <c r="R673" s="86"/>
      <c r="S673" s="86"/>
      <c r="T673" s="87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T673" s="18" t="s">
        <v>169</v>
      </c>
      <c r="AU673" s="18" t="s">
        <v>91</v>
      </c>
    </row>
    <row r="674" s="13" customFormat="1">
      <c r="A674" s="13"/>
      <c r="B674" s="232"/>
      <c r="C674" s="233"/>
      <c r="D674" s="234" t="s">
        <v>171</v>
      </c>
      <c r="E674" s="235" t="s">
        <v>44</v>
      </c>
      <c r="F674" s="236" t="s">
        <v>172</v>
      </c>
      <c r="G674" s="233"/>
      <c r="H674" s="235" t="s">
        <v>44</v>
      </c>
      <c r="I674" s="237"/>
      <c r="J674" s="233"/>
      <c r="K674" s="233"/>
      <c r="L674" s="238"/>
      <c r="M674" s="239"/>
      <c r="N674" s="240"/>
      <c r="O674" s="240"/>
      <c r="P674" s="240"/>
      <c r="Q674" s="240"/>
      <c r="R674" s="240"/>
      <c r="S674" s="240"/>
      <c r="T674" s="241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2" t="s">
        <v>171</v>
      </c>
      <c r="AU674" s="242" t="s">
        <v>91</v>
      </c>
      <c r="AV674" s="13" t="s">
        <v>89</v>
      </c>
      <c r="AW674" s="13" t="s">
        <v>42</v>
      </c>
      <c r="AX674" s="13" t="s">
        <v>82</v>
      </c>
      <c r="AY674" s="242" t="s">
        <v>159</v>
      </c>
    </row>
    <row r="675" s="14" customFormat="1">
      <c r="A675" s="14"/>
      <c r="B675" s="243"/>
      <c r="C675" s="244"/>
      <c r="D675" s="234" t="s">
        <v>171</v>
      </c>
      <c r="E675" s="245" t="s">
        <v>44</v>
      </c>
      <c r="F675" s="246" t="s">
        <v>277</v>
      </c>
      <c r="G675" s="244"/>
      <c r="H675" s="247">
        <v>20</v>
      </c>
      <c r="I675" s="248"/>
      <c r="J675" s="244"/>
      <c r="K675" s="244"/>
      <c r="L675" s="249"/>
      <c r="M675" s="250"/>
      <c r="N675" s="251"/>
      <c r="O675" s="251"/>
      <c r="P675" s="251"/>
      <c r="Q675" s="251"/>
      <c r="R675" s="251"/>
      <c r="S675" s="251"/>
      <c r="T675" s="252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3" t="s">
        <v>171</v>
      </c>
      <c r="AU675" s="253" t="s">
        <v>91</v>
      </c>
      <c r="AV675" s="14" t="s">
        <v>91</v>
      </c>
      <c r="AW675" s="14" t="s">
        <v>42</v>
      </c>
      <c r="AX675" s="14" t="s">
        <v>89</v>
      </c>
      <c r="AY675" s="253" t="s">
        <v>159</v>
      </c>
    </row>
    <row r="676" s="2" customFormat="1" ht="16.5" customHeight="1">
      <c r="A676" s="40"/>
      <c r="B676" s="41"/>
      <c r="C676" s="214" t="s">
        <v>890</v>
      </c>
      <c r="D676" s="214" t="s">
        <v>162</v>
      </c>
      <c r="E676" s="215" t="s">
        <v>891</v>
      </c>
      <c r="F676" s="216" t="s">
        <v>892</v>
      </c>
      <c r="G676" s="217" t="s">
        <v>238</v>
      </c>
      <c r="H676" s="218">
        <v>1.3500000000000001</v>
      </c>
      <c r="I676" s="219"/>
      <c r="J676" s="220">
        <f>ROUND(I676*H676,2)</f>
        <v>0</v>
      </c>
      <c r="K676" s="216" t="s">
        <v>166</v>
      </c>
      <c r="L676" s="46"/>
      <c r="M676" s="221" t="s">
        <v>44</v>
      </c>
      <c r="N676" s="222" t="s">
        <v>53</v>
      </c>
      <c r="O676" s="86"/>
      <c r="P676" s="223">
        <f>O676*H676</f>
        <v>0</v>
      </c>
      <c r="Q676" s="223">
        <v>0</v>
      </c>
      <c r="R676" s="223">
        <f>Q676*H676</f>
        <v>0</v>
      </c>
      <c r="S676" s="223">
        <v>0.00167</v>
      </c>
      <c r="T676" s="224">
        <f>S676*H676</f>
        <v>0.0022545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25" t="s">
        <v>251</v>
      </c>
      <c r="AT676" s="225" t="s">
        <v>162</v>
      </c>
      <c r="AU676" s="225" t="s">
        <v>91</v>
      </c>
      <c r="AY676" s="18" t="s">
        <v>159</v>
      </c>
      <c r="BE676" s="226">
        <f>IF(N676="základní",J676,0)</f>
        <v>0</v>
      </c>
      <c r="BF676" s="226">
        <f>IF(N676="snížená",J676,0)</f>
        <v>0</v>
      </c>
      <c r="BG676" s="226">
        <f>IF(N676="zákl. přenesená",J676,0)</f>
        <v>0</v>
      </c>
      <c r="BH676" s="226">
        <f>IF(N676="sníž. přenesená",J676,0)</f>
        <v>0</v>
      </c>
      <c r="BI676" s="226">
        <f>IF(N676="nulová",J676,0)</f>
        <v>0</v>
      </c>
      <c r="BJ676" s="18" t="s">
        <v>89</v>
      </c>
      <c r="BK676" s="226">
        <f>ROUND(I676*H676,2)</f>
        <v>0</v>
      </c>
      <c r="BL676" s="18" t="s">
        <v>251</v>
      </c>
      <c r="BM676" s="225" t="s">
        <v>893</v>
      </c>
    </row>
    <row r="677" s="2" customFormat="1">
      <c r="A677" s="40"/>
      <c r="B677" s="41"/>
      <c r="C677" s="42"/>
      <c r="D677" s="227" t="s">
        <v>169</v>
      </c>
      <c r="E677" s="42"/>
      <c r="F677" s="228" t="s">
        <v>894</v>
      </c>
      <c r="G677" s="42"/>
      <c r="H677" s="42"/>
      <c r="I677" s="229"/>
      <c r="J677" s="42"/>
      <c r="K677" s="42"/>
      <c r="L677" s="46"/>
      <c r="M677" s="230"/>
      <c r="N677" s="231"/>
      <c r="O677" s="86"/>
      <c r="P677" s="86"/>
      <c r="Q677" s="86"/>
      <c r="R677" s="86"/>
      <c r="S677" s="86"/>
      <c r="T677" s="87"/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T677" s="18" t="s">
        <v>169</v>
      </c>
      <c r="AU677" s="18" t="s">
        <v>91</v>
      </c>
    </row>
    <row r="678" s="13" customFormat="1">
      <c r="A678" s="13"/>
      <c r="B678" s="232"/>
      <c r="C678" s="233"/>
      <c r="D678" s="234" t="s">
        <v>171</v>
      </c>
      <c r="E678" s="235" t="s">
        <v>44</v>
      </c>
      <c r="F678" s="236" t="s">
        <v>172</v>
      </c>
      <c r="G678" s="233"/>
      <c r="H678" s="235" t="s">
        <v>44</v>
      </c>
      <c r="I678" s="237"/>
      <c r="J678" s="233"/>
      <c r="K678" s="233"/>
      <c r="L678" s="238"/>
      <c r="M678" s="239"/>
      <c r="N678" s="240"/>
      <c r="O678" s="240"/>
      <c r="P678" s="240"/>
      <c r="Q678" s="240"/>
      <c r="R678" s="240"/>
      <c r="S678" s="240"/>
      <c r="T678" s="241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2" t="s">
        <v>171</v>
      </c>
      <c r="AU678" s="242" t="s">
        <v>91</v>
      </c>
      <c r="AV678" s="13" t="s">
        <v>89</v>
      </c>
      <c r="AW678" s="13" t="s">
        <v>42</v>
      </c>
      <c r="AX678" s="13" t="s">
        <v>82</v>
      </c>
      <c r="AY678" s="242" t="s">
        <v>159</v>
      </c>
    </row>
    <row r="679" s="14" customFormat="1">
      <c r="A679" s="14"/>
      <c r="B679" s="243"/>
      <c r="C679" s="244"/>
      <c r="D679" s="234" t="s">
        <v>171</v>
      </c>
      <c r="E679" s="245" t="s">
        <v>44</v>
      </c>
      <c r="F679" s="246" t="s">
        <v>895</v>
      </c>
      <c r="G679" s="244"/>
      <c r="H679" s="247">
        <v>1.3500000000000001</v>
      </c>
      <c r="I679" s="248"/>
      <c r="J679" s="244"/>
      <c r="K679" s="244"/>
      <c r="L679" s="249"/>
      <c r="M679" s="250"/>
      <c r="N679" s="251"/>
      <c r="O679" s="251"/>
      <c r="P679" s="251"/>
      <c r="Q679" s="251"/>
      <c r="R679" s="251"/>
      <c r="S679" s="251"/>
      <c r="T679" s="252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3" t="s">
        <v>171</v>
      </c>
      <c r="AU679" s="253" t="s">
        <v>91</v>
      </c>
      <c r="AV679" s="14" t="s">
        <v>91</v>
      </c>
      <c r="AW679" s="14" t="s">
        <v>42</v>
      </c>
      <c r="AX679" s="14" t="s">
        <v>89</v>
      </c>
      <c r="AY679" s="253" t="s">
        <v>159</v>
      </c>
    </row>
    <row r="680" s="2" customFormat="1" ht="16.5" customHeight="1">
      <c r="A680" s="40"/>
      <c r="B680" s="41"/>
      <c r="C680" s="214" t="s">
        <v>896</v>
      </c>
      <c r="D680" s="214" t="s">
        <v>162</v>
      </c>
      <c r="E680" s="215" t="s">
        <v>897</v>
      </c>
      <c r="F680" s="216" t="s">
        <v>898</v>
      </c>
      <c r="G680" s="217" t="s">
        <v>238</v>
      </c>
      <c r="H680" s="218">
        <v>1.3500000000000001</v>
      </c>
      <c r="I680" s="219"/>
      <c r="J680" s="220">
        <f>ROUND(I680*H680,2)</f>
        <v>0</v>
      </c>
      <c r="K680" s="216" t="s">
        <v>166</v>
      </c>
      <c r="L680" s="46"/>
      <c r="M680" s="221" t="s">
        <v>44</v>
      </c>
      <c r="N680" s="222" t="s">
        <v>53</v>
      </c>
      <c r="O680" s="86"/>
      <c r="P680" s="223">
        <f>O680*H680</f>
        <v>0</v>
      </c>
      <c r="Q680" s="223">
        <v>0.00315</v>
      </c>
      <c r="R680" s="223">
        <f>Q680*H680</f>
        <v>0.0042525000000000002</v>
      </c>
      <c r="S680" s="223">
        <v>0</v>
      </c>
      <c r="T680" s="224">
        <f>S680*H680</f>
        <v>0</v>
      </c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R680" s="225" t="s">
        <v>251</v>
      </c>
      <c r="AT680" s="225" t="s">
        <v>162</v>
      </c>
      <c r="AU680" s="225" t="s">
        <v>91</v>
      </c>
      <c r="AY680" s="18" t="s">
        <v>159</v>
      </c>
      <c r="BE680" s="226">
        <f>IF(N680="základní",J680,0)</f>
        <v>0</v>
      </c>
      <c r="BF680" s="226">
        <f>IF(N680="snížená",J680,0)</f>
        <v>0</v>
      </c>
      <c r="BG680" s="226">
        <f>IF(N680="zákl. přenesená",J680,0)</f>
        <v>0</v>
      </c>
      <c r="BH680" s="226">
        <f>IF(N680="sníž. přenesená",J680,0)</f>
        <v>0</v>
      </c>
      <c r="BI680" s="226">
        <f>IF(N680="nulová",J680,0)</f>
        <v>0</v>
      </c>
      <c r="BJ680" s="18" t="s">
        <v>89</v>
      </c>
      <c r="BK680" s="226">
        <f>ROUND(I680*H680,2)</f>
        <v>0</v>
      </c>
      <c r="BL680" s="18" t="s">
        <v>251</v>
      </c>
      <c r="BM680" s="225" t="s">
        <v>899</v>
      </c>
    </row>
    <row r="681" s="2" customFormat="1">
      <c r="A681" s="40"/>
      <c r="B681" s="41"/>
      <c r="C681" s="42"/>
      <c r="D681" s="227" t="s">
        <v>169</v>
      </c>
      <c r="E681" s="42"/>
      <c r="F681" s="228" t="s">
        <v>900</v>
      </c>
      <c r="G681" s="42"/>
      <c r="H681" s="42"/>
      <c r="I681" s="229"/>
      <c r="J681" s="42"/>
      <c r="K681" s="42"/>
      <c r="L681" s="46"/>
      <c r="M681" s="230"/>
      <c r="N681" s="231"/>
      <c r="O681" s="86"/>
      <c r="P681" s="86"/>
      <c r="Q681" s="86"/>
      <c r="R681" s="86"/>
      <c r="S681" s="86"/>
      <c r="T681" s="87"/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T681" s="18" t="s">
        <v>169</v>
      </c>
      <c r="AU681" s="18" t="s">
        <v>91</v>
      </c>
    </row>
    <row r="682" s="13" customFormat="1">
      <c r="A682" s="13"/>
      <c r="B682" s="232"/>
      <c r="C682" s="233"/>
      <c r="D682" s="234" t="s">
        <v>171</v>
      </c>
      <c r="E682" s="235" t="s">
        <v>44</v>
      </c>
      <c r="F682" s="236" t="s">
        <v>172</v>
      </c>
      <c r="G682" s="233"/>
      <c r="H682" s="235" t="s">
        <v>44</v>
      </c>
      <c r="I682" s="237"/>
      <c r="J682" s="233"/>
      <c r="K682" s="233"/>
      <c r="L682" s="238"/>
      <c r="M682" s="239"/>
      <c r="N682" s="240"/>
      <c r="O682" s="240"/>
      <c r="P682" s="240"/>
      <c r="Q682" s="240"/>
      <c r="R682" s="240"/>
      <c r="S682" s="240"/>
      <c r="T682" s="241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2" t="s">
        <v>171</v>
      </c>
      <c r="AU682" s="242" t="s">
        <v>91</v>
      </c>
      <c r="AV682" s="13" t="s">
        <v>89</v>
      </c>
      <c r="AW682" s="13" t="s">
        <v>42</v>
      </c>
      <c r="AX682" s="13" t="s">
        <v>82</v>
      </c>
      <c r="AY682" s="242" t="s">
        <v>159</v>
      </c>
    </row>
    <row r="683" s="14" customFormat="1">
      <c r="A683" s="14"/>
      <c r="B683" s="243"/>
      <c r="C683" s="244"/>
      <c r="D683" s="234" t="s">
        <v>171</v>
      </c>
      <c r="E683" s="245" t="s">
        <v>44</v>
      </c>
      <c r="F683" s="246" t="s">
        <v>895</v>
      </c>
      <c r="G683" s="244"/>
      <c r="H683" s="247">
        <v>1.3500000000000001</v>
      </c>
      <c r="I683" s="248"/>
      <c r="J683" s="244"/>
      <c r="K683" s="244"/>
      <c r="L683" s="249"/>
      <c r="M683" s="250"/>
      <c r="N683" s="251"/>
      <c r="O683" s="251"/>
      <c r="P683" s="251"/>
      <c r="Q683" s="251"/>
      <c r="R683" s="251"/>
      <c r="S683" s="251"/>
      <c r="T683" s="252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3" t="s">
        <v>171</v>
      </c>
      <c r="AU683" s="253" t="s">
        <v>91</v>
      </c>
      <c r="AV683" s="14" t="s">
        <v>91</v>
      </c>
      <c r="AW683" s="14" t="s">
        <v>42</v>
      </c>
      <c r="AX683" s="14" t="s">
        <v>89</v>
      </c>
      <c r="AY683" s="253" t="s">
        <v>159</v>
      </c>
    </row>
    <row r="684" s="12" customFormat="1" ht="22.8" customHeight="1">
      <c r="A684" s="12"/>
      <c r="B684" s="198"/>
      <c r="C684" s="199"/>
      <c r="D684" s="200" t="s">
        <v>81</v>
      </c>
      <c r="E684" s="212" t="s">
        <v>901</v>
      </c>
      <c r="F684" s="212" t="s">
        <v>902</v>
      </c>
      <c r="G684" s="199"/>
      <c r="H684" s="199"/>
      <c r="I684" s="202"/>
      <c r="J684" s="213">
        <f>BK684</f>
        <v>0</v>
      </c>
      <c r="K684" s="199"/>
      <c r="L684" s="204"/>
      <c r="M684" s="205"/>
      <c r="N684" s="206"/>
      <c r="O684" s="206"/>
      <c r="P684" s="207">
        <f>SUM(P685:P865)</f>
        <v>0</v>
      </c>
      <c r="Q684" s="206"/>
      <c r="R684" s="207">
        <f>SUM(R685:R865)</f>
        <v>2.3703100000000004</v>
      </c>
      <c r="S684" s="206"/>
      <c r="T684" s="208">
        <f>SUM(T685:T865)</f>
        <v>0.095000000000000001</v>
      </c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R684" s="209" t="s">
        <v>91</v>
      </c>
      <c r="AT684" s="210" t="s">
        <v>81</v>
      </c>
      <c r="AU684" s="210" t="s">
        <v>89</v>
      </c>
      <c r="AY684" s="209" t="s">
        <v>159</v>
      </c>
      <c r="BK684" s="211">
        <f>SUM(BK685:BK865)</f>
        <v>0</v>
      </c>
    </row>
    <row r="685" s="2" customFormat="1" ht="16.5" customHeight="1">
      <c r="A685" s="40"/>
      <c r="B685" s="41"/>
      <c r="C685" s="214" t="s">
        <v>903</v>
      </c>
      <c r="D685" s="214" t="s">
        <v>162</v>
      </c>
      <c r="E685" s="215" t="s">
        <v>904</v>
      </c>
      <c r="F685" s="216" t="s">
        <v>905</v>
      </c>
      <c r="G685" s="217" t="s">
        <v>165</v>
      </c>
      <c r="H685" s="218">
        <v>19</v>
      </c>
      <c r="I685" s="219"/>
      <c r="J685" s="220">
        <f>ROUND(I685*H685,2)</f>
        <v>0</v>
      </c>
      <c r="K685" s="216" t="s">
        <v>166</v>
      </c>
      <c r="L685" s="46"/>
      <c r="M685" s="221" t="s">
        <v>44</v>
      </c>
      <c r="N685" s="222" t="s">
        <v>53</v>
      </c>
      <c r="O685" s="86"/>
      <c r="P685" s="223">
        <f>O685*H685</f>
        <v>0</v>
      </c>
      <c r="Q685" s="223">
        <v>0</v>
      </c>
      <c r="R685" s="223">
        <f>Q685*H685</f>
        <v>0</v>
      </c>
      <c r="S685" s="223">
        <v>0.0050000000000000001</v>
      </c>
      <c r="T685" s="224">
        <f>S685*H685</f>
        <v>0.095000000000000001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25" t="s">
        <v>251</v>
      </c>
      <c r="AT685" s="225" t="s">
        <v>162</v>
      </c>
      <c r="AU685" s="225" t="s">
        <v>91</v>
      </c>
      <c r="AY685" s="18" t="s">
        <v>159</v>
      </c>
      <c r="BE685" s="226">
        <f>IF(N685="základní",J685,0)</f>
        <v>0</v>
      </c>
      <c r="BF685" s="226">
        <f>IF(N685="snížená",J685,0)</f>
        <v>0</v>
      </c>
      <c r="BG685" s="226">
        <f>IF(N685="zákl. přenesená",J685,0)</f>
        <v>0</v>
      </c>
      <c r="BH685" s="226">
        <f>IF(N685="sníž. přenesená",J685,0)</f>
        <v>0</v>
      </c>
      <c r="BI685" s="226">
        <f>IF(N685="nulová",J685,0)</f>
        <v>0</v>
      </c>
      <c r="BJ685" s="18" t="s">
        <v>89</v>
      </c>
      <c r="BK685" s="226">
        <f>ROUND(I685*H685,2)</f>
        <v>0</v>
      </c>
      <c r="BL685" s="18" t="s">
        <v>251</v>
      </c>
      <c r="BM685" s="225" t="s">
        <v>906</v>
      </c>
    </row>
    <row r="686" s="2" customFormat="1">
      <c r="A686" s="40"/>
      <c r="B686" s="41"/>
      <c r="C686" s="42"/>
      <c r="D686" s="227" t="s">
        <v>169</v>
      </c>
      <c r="E686" s="42"/>
      <c r="F686" s="228" t="s">
        <v>907</v>
      </c>
      <c r="G686" s="42"/>
      <c r="H686" s="42"/>
      <c r="I686" s="229"/>
      <c r="J686" s="42"/>
      <c r="K686" s="42"/>
      <c r="L686" s="46"/>
      <c r="M686" s="230"/>
      <c r="N686" s="231"/>
      <c r="O686" s="86"/>
      <c r="P686" s="86"/>
      <c r="Q686" s="86"/>
      <c r="R686" s="86"/>
      <c r="S686" s="86"/>
      <c r="T686" s="87"/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T686" s="18" t="s">
        <v>169</v>
      </c>
      <c r="AU686" s="18" t="s">
        <v>91</v>
      </c>
    </row>
    <row r="687" s="13" customFormat="1">
      <c r="A687" s="13"/>
      <c r="B687" s="232"/>
      <c r="C687" s="233"/>
      <c r="D687" s="234" t="s">
        <v>171</v>
      </c>
      <c r="E687" s="235" t="s">
        <v>44</v>
      </c>
      <c r="F687" s="236" t="s">
        <v>172</v>
      </c>
      <c r="G687" s="233"/>
      <c r="H687" s="235" t="s">
        <v>44</v>
      </c>
      <c r="I687" s="237"/>
      <c r="J687" s="233"/>
      <c r="K687" s="233"/>
      <c r="L687" s="238"/>
      <c r="M687" s="239"/>
      <c r="N687" s="240"/>
      <c r="O687" s="240"/>
      <c r="P687" s="240"/>
      <c r="Q687" s="240"/>
      <c r="R687" s="240"/>
      <c r="S687" s="240"/>
      <c r="T687" s="241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2" t="s">
        <v>171</v>
      </c>
      <c r="AU687" s="242" t="s">
        <v>91</v>
      </c>
      <c r="AV687" s="13" t="s">
        <v>89</v>
      </c>
      <c r="AW687" s="13" t="s">
        <v>42</v>
      </c>
      <c r="AX687" s="13" t="s">
        <v>82</v>
      </c>
      <c r="AY687" s="242" t="s">
        <v>159</v>
      </c>
    </row>
    <row r="688" s="14" customFormat="1">
      <c r="A688" s="14"/>
      <c r="B688" s="243"/>
      <c r="C688" s="244"/>
      <c r="D688" s="234" t="s">
        <v>171</v>
      </c>
      <c r="E688" s="245" t="s">
        <v>44</v>
      </c>
      <c r="F688" s="246" t="s">
        <v>271</v>
      </c>
      <c r="G688" s="244"/>
      <c r="H688" s="247">
        <v>19</v>
      </c>
      <c r="I688" s="248"/>
      <c r="J688" s="244"/>
      <c r="K688" s="244"/>
      <c r="L688" s="249"/>
      <c r="M688" s="250"/>
      <c r="N688" s="251"/>
      <c r="O688" s="251"/>
      <c r="P688" s="251"/>
      <c r="Q688" s="251"/>
      <c r="R688" s="251"/>
      <c r="S688" s="251"/>
      <c r="T688" s="252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3" t="s">
        <v>171</v>
      </c>
      <c r="AU688" s="253" t="s">
        <v>91</v>
      </c>
      <c r="AV688" s="14" t="s">
        <v>91</v>
      </c>
      <c r="AW688" s="14" t="s">
        <v>42</v>
      </c>
      <c r="AX688" s="14" t="s">
        <v>89</v>
      </c>
      <c r="AY688" s="253" t="s">
        <v>159</v>
      </c>
    </row>
    <row r="689" s="2" customFormat="1" ht="16.5" customHeight="1">
      <c r="A689" s="40"/>
      <c r="B689" s="41"/>
      <c r="C689" s="214" t="s">
        <v>908</v>
      </c>
      <c r="D689" s="214" t="s">
        <v>162</v>
      </c>
      <c r="E689" s="215" t="s">
        <v>909</v>
      </c>
      <c r="F689" s="216" t="s">
        <v>910</v>
      </c>
      <c r="G689" s="217" t="s">
        <v>165</v>
      </c>
      <c r="H689" s="218">
        <v>21</v>
      </c>
      <c r="I689" s="219"/>
      <c r="J689" s="220">
        <f>ROUND(I689*H689,2)</f>
        <v>0</v>
      </c>
      <c r="K689" s="216" t="s">
        <v>44</v>
      </c>
      <c r="L689" s="46"/>
      <c r="M689" s="221" t="s">
        <v>44</v>
      </c>
      <c r="N689" s="222" t="s">
        <v>53</v>
      </c>
      <c r="O689" s="86"/>
      <c r="P689" s="223">
        <f>O689*H689</f>
        <v>0</v>
      </c>
      <c r="Q689" s="223">
        <v>0</v>
      </c>
      <c r="R689" s="223">
        <f>Q689*H689</f>
        <v>0</v>
      </c>
      <c r="S689" s="223">
        <v>0</v>
      </c>
      <c r="T689" s="224">
        <f>S689*H689</f>
        <v>0</v>
      </c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R689" s="225" t="s">
        <v>251</v>
      </c>
      <c r="AT689" s="225" t="s">
        <v>162</v>
      </c>
      <c r="AU689" s="225" t="s">
        <v>91</v>
      </c>
      <c r="AY689" s="18" t="s">
        <v>159</v>
      </c>
      <c r="BE689" s="226">
        <f>IF(N689="základní",J689,0)</f>
        <v>0</v>
      </c>
      <c r="BF689" s="226">
        <f>IF(N689="snížená",J689,0)</f>
        <v>0</v>
      </c>
      <c r="BG689" s="226">
        <f>IF(N689="zákl. přenesená",J689,0)</f>
        <v>0</v>
      </c>
      <c r="BH689" s="226">
        <f>IF(N689="sníž. přenesená",J689,0)</f>
        <v>0</v>
      </c>
      <c r="BI689" s="226">
        <f>IF(N689="nulová",J689,0)</f>
        <v>0</v>
      </c>
      <c r="BJ689" s="18" t="s">
        <v>89</v>
      </c>
      <c r="BK689" s="226">
        <f>ROUND(I689*H689,2)</f>
        <v>0</v>
      </c>
      <c r="BL689" s="18" t="s">
        <v>251</v>
      </c>
      <c r="BM689" s="225" t="s">
        <v>911</v>
      </c>
    </row>
    <row r="690" s="13" customFormat="1">
      <c r="A690" s="13"/>
      <c r="B690" s="232"/>
      <c r="C690" s="233"/>
      <c r="D690" s="234" t="s">
        <v>171</v>
      </c>
      <c r="E690" s="235" t="s">
        <v>44</v>
      </c>
      <c r="F690" s="236" t="s">
        <v>172</v>
      </c>
      <c r="G690" s="233"/>
      <c r="H690" s="235" t="s">
        <v>44</v>
      </c>
      <c r="I690" s="237"/>
      <c r="J690" s="233"/>
      <c r="K690" s="233"/>
      <c r="L690" s="238"/>
      <c r="M690" s="239"/>
      <c r="N690" s="240"/>
      <c r="O690" s="240"/>
      <c r="P690" s="240"/>
      <c r="Q690" s="240"/>
      <c r="R690" s="240"/>
      <c r="S690" s="240"/>
      <c r="T690" s="241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2" t="s">
        <v>171</v>
      </c>
      <c r="AU690" s="242" t="s">
        <v>91</v>
      </c>
      <c r="AV690" s="13" t="s">
        <v>89</v>
      </c>
      <c r="AW690" s="13" t="s">
        <v>42</v>
      </c>
      <c r="AX690" s="13" t="s">
        <v>82</v>
      </c>
      <c r="AY690" s="242" t="s">
        <v>159</v>
      </c>
    </row>
    <row r="691" s="14" customFormat="1">
      <c r="A691" s="14"/>
      <c r="B691" s="243"/>
      <c r="C691" s="244"/>
      <c r="D691" s="234" t="s">
        <v>171</v>
      </c>
      <c r="E691" s="245" t="s">
        <v>44</v>
      </c>
      <c r="F691" s="246" t="s">
        <v>7</v>
      </c>
      <c r="G691" s="244"/>
      <c r="H691" s="247">
        <v>21</v>
      </c>
      <c r="I691" s="248"/>
      <c r="J691" s="244"/>
      <c r="K691" s="244"/>
      <c r="L691" s="249"/>
      <c r="M691" s="250"/>
      <c r="N691" s="251"/>
      <c r="O691" s="251"/>
      <c r="P691" s="251"/>
      <c r="Q691" s="251"/>
      <c r="R691" s="251"/>
      <c r="S691" s="251"/>
      <c r="T691" s="252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3" t="s">
        <v>171</v>
      </c>
      <c r="AU691" s="253" t="s">
        <v>91</v>
      </c>
      <c r="AV691" s="14" t="s">
        <v>91</v>
      </c>
      <c r="AW691" s="14" t="s">
        <v>42</v>
      </c>
      <c r="AX691" s="14" t="s">
        <v>89</v>
      </c>
      <c r="AY691" s="253" t="s">
        <v>159</v>
      </c>
    </row>
    <row r="692" s="2" customFormat="1" ht="24.15" customHeight="1">
      <c r="A692" s="40"/>
      <c r="B692" s="41"/>
      <c r="C692" s="254" t="s">
        <v>912</v>
      </c>
      <c r="D692" s="254" t="s">
        <v>173</v>
      </c>
      <c r="E692" s="255" t="s">
        <v>913</v>
      </c>
      <c r="F692" s="256" t="s">
        <v>914</v>
      </c>
      <c r="G692" s="257" t="s">
        <v>165</v>
      </c>
      <c r="H692" s="258">
        <v>1</v>
      </c>
      <c r="I692" s="259"/>
      <c r="J692" s="260">
        <f>ROUND(I692*H692,2)</f>
        <v>0</v>
      </c>
      <c r="K692" s="256" t="s">
        <v>44</v>
      </c>
      <c r="L692" s="261"/>
      <c r="M692" s="262" t="s">
        <v>44</v>
      </c>
      <c r="N692" s="263" t="s">
        <v>53</v>
      </c>
      <c r="O692" s="86"/>
      <c r="P692" s="223">
        <f>O692*H692</f>
        <v>0</v>
      </c>
      <c r="Q692" s="223">
        <v>0.021000000000000001</v>
      </c>
      <c r="R692" s="223">
        <f>Q692*H692</f>
        <v>0.021000000000000001</v>
      </c>
      <c r="S692" s="223">
        <v>0</v>
      </c>
      <c r="T692" s="224">
        <f>S692*H692</f>
        <v>0</v>
      </c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R692" s="225" t="s">
        <v>341</v>
      </c>
      <c r="AT692" s="225" t="s">
        <v>173</v>
      </c>
      <c r="AU692" s="225" t="s">
        <v>91</v>
      </c>
      <c r="AY692" s="18" t="s">
        <v>159</v>
      </c>
      <c r="BE692" s="226">
        <f>IF(N692="základní",J692,0)</f>
        <v>0</v>
      </c>
      <c r="BF692" s="226">
        <f>IF(N692="snížená",J692,0)</f>
        <v>0</v>
      </c>
      <c r="BG692" s="226">
        <f>IF(N692="zákl. přenesená",J692,0)</f>
        <v>0</v>
      </c>
      <c r="BH692" s="226">
        <f>IF(N692="sníž. přenesená",J692,0)</f>
        <v>0</v>
      </c>
      <c r="BI692" s="226">
        <f>IF(N692="nulová",J692,0)</f>
        <v>0</v>
      </c>
      <c r="BJ692" s="18" t="s">
        <v>89</v>
      </c>
      <c r="BK692" s="226">
        <f>ROUND(I692*H692,2)</f>
        <v>0</v>
      </c>
      <c r="BL692" s="18" t="s">
        <v>251</v>
      </c>
      <c r="BM692" s="225" t="s">
        <v>915</v>
      </c>
    </row>
    <row r="693" s="13" customFormat="1">
      <c r="A693" s="13"/>
      <c r="B693" s="232"/>
      <c r="C693" s="233"/>
      <c r="D693" s="234" t="s">
        <v>171</v>
      </c>
      <c r="E693" s="235" t="s">
        <v>44</v>
      </c>
      <c r="F693" s="236" t="s">
        <v>172</v>
      </c>
      <c r="G693" s="233"/>
      <c r="H693" s="235" t="s">
        <v>44</v>
      </c>
      <c r="I693" s="237"/>
      <c r="J693" s="233"/>
      <c r="K693" s="233"/>
      <c r="L693" s="238"/>
      <c r="M693" s="239"/>
      <c r="N693" s="240"/>
      <c r="O693" s="240"/>
      <c r="P693" s="240"/>
      <c r="Q693" s="240"/>
      <c r="R693" s="240"/>
      <c r="S693" s="240"/>
      <c r="T693" s="241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2" t="s">
        <v>171</v>
      </c>
      <c r="AU693" s="242" t="s">
        <v>91</v>
      </c>
      <c r="AV693" s="13" t="s">
        <v>89</v>
      </c>
      <c r="AW693" s="13" t="s">
        <v>42</v>
      </c>
      <c r="AX693" s="13" t="s">
        <v>82</v>
      </c>
      <c r="AY693" s="242" t="s">
        <v>159</v>
      </c>
    </row>
    <row r="694" s="14" customFormat="1">
      <c r="A694" s="14"/>
      <c r="B694" s="243"/>
      <c r="C694" s="244"/>
      <c r="D694" s="234" t="s">
        <v>171</v>
      </c>
      <c r="E694" s="245" t="s">
        <v>44</v>
      </c>
      <c r="F694" s="246" t="s">
        <v>89</v>
      </c>
      <c r="G694" s="244"/>
      <c r="H694" s="247">
        <v>1</v>
      </c>
      <c r="I694" s="248"/>
      <c r="J694" s="244"/>
      <c r="K694" s="244"/>
      <c r="L694" s="249"/>
      <c r="M694" s="250"/>
      <c r="N694" s="251"/>
      <c r="O694" s="251"/>
      <c r="P694" s="251"/>
      <c r="Q694" s="251"/>
      <c r="R694" s="251"/>
      <c r="S694" s="251"/>
      <c r="T694" s="252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3" t="s">
        <v>171</v>
      </c>
      <c r="AU694" s="253" t="s">
        <v>91</v>
      </c>
      <c r="AV694" s="14" t="s">
        <v>91</v>
      </c>
      <c r="AW694" s="14" t="s">
        <v>42</v>
      </c>
      <c r="AX694" s="14" t="s">
        <v>89</v>
      </c>
      <c r="AY694" s="253" t="s">
        <v>159</v>
      </c>
    </row>
    <row r="695" s="2" customFormat="1" ht="24.15" customHeight="1">
      <c r="A695" s="40"/>
      <c r="B695" s="41"/>
      <c r="C695" s="254" t="s">
        <v>916</v>
      </c>
      <c r="D695" s="254" t="s">
        <v>173</v>
      </c>
      <c r="E695" s="255" t="s">
        <v>917</v>
      </c>
      <c r="F695" s="256" t="s">
        <v>918</v>
      </c>
      <c r="G695" s="257" t="s">
        <v>165</v>
      </c>
      <c r="H695" s="258">
        <v>1</v>
      </c>
      <c r="I695" s="259"/>
      <c r="J695" s="260">
        <f>ROUND(I695*H695,2)</f>
        <v>0</v>
      </c>
      <c r="K695" s="256" t="s">
        <v>44</v>
      </c>
      <c r="L695" s="261"/>
      <c r="M695" s="262" t="s">
        <v>44</v>
      </c>
      <c r="N695" s="263" t="s">
        <v>53</v>
      </c>
      <c r="O695" s="86"/>
      <c r="P695" s="223">
        <f>O695*H695</f>
        <v>0</v>
      </c>
      <c r="Q695" s="223">
        <v>0.021000000000000001</v>
      </c>
      <c r="R695" s="223">
        <f>Q695*H695</f>
        <v>0.021000000000000001</v>
      </c>
      <c r="S695" s="223">
        <v>0</v>
      </c>
      <c r="T695" s="224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25" t="s">
        <v>341</v>
      </c>
      <c r="AT695" s="225" t="s">
        <v>173</v>
      </c>
      <c r="AU695" s="225" t="s">
        <v>91</v>
      </c>
      <c r="AY695" s="18" t="s">
        <v>159</v>
      </c>
      <c r="BE695" s="226">
        <f>IF(N695="základní",J695,0)</f>
        <v>0</v>
      </c>
      <c r="BF695" s="226">
        <f>IF(N695="snížená",J695,0)</f>
        <v>0</v>
      </c>
      <c r="BG695" s="226">
        <f>IF(N695="zákl. přenesená",J695,0)</f>
        <v>0</v>
      </c>
      <c r="BH695" s="226">
        <f>IF(N695="sníž. přenesená",J695,0)</f>
        <v>0</v>
      </c>
      <c r="BI695" s="226">
        <f>IF(N695="nulová",J695,0)</f>
        <v>0</v>
      </c>
      <c r="BJ695" s="18" t="s">
        <v>89</v>
      </c>
      <c r="BK695" s="226">
        <f>ROUND(I695*H695,2)</f>
        <v>0</v>
      </c>
      <c r="BL695" s="18" t="s">
        <v>251</v>
      </c>
      <c r="BM695" s="225" t="s">
        <v>919</v>
      </c>
    </row>
    <row r="696" s="13" customFormat="1">
      <c r="A696" s="13"/>
      <c r="B696" s="232"/>
      <c r="C696" s="233"/>
      <c r="D696" s="234" t="s">
        <v>171</v>
      </c>
      <c r="E696" s="235" t="s">
        <v>44</v>
      </c>
      <c r="F696" s="236" t="s">
        <v>172</v>
      </c>
      <c r="G696" s="233"/>
      <c r="H696" s="235" t="s">
        <v>44</v>
      </c>
      <c r="I696" s="237"/>
      <c r="J696" s="233"/>
      <c r="K696" s="233"/>
      <c r="L696" s="238"/>
      <c r="M696" s="239"/>
      <c r="N696" s="240"/>
      <c r="O696" s="240"/>
      <c r="P696" s="240"/>
      <c r="Q696" s="240"/>
      <c r="R696" s="240"/>
      <c r="S696" s="240"/>
      <c r="T696" s="241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2" t="s">
        <v>171</v>
      </c>
      <c r="AU696" s="242" t="s">
        <v>91</v>
      </c>
      <c r="AV696" s="13" t="s">
        <v>89</v>
      </c>
      <c r="AW696" s="13" t="s">
        <v>42</v>
      </c>
      <c r="AX696" s="13" t="s">
        <v>82</v>
      </c>
      <c r="AY696" s="242" t="s">
        <v>159</v>
      </c>
    </row>
    <row r="697" s="14" customFormat="1">
      <c r="A697" s="14"/>
      <c r="B697" s="243"/>
      <c r="C697" s="244"/>
      <c r="D697" s="234" t="s">
        <v>171</v>
      </c>
      <c r="E697" s="245" t="s">
        <v>44</v>
      </c>
      <c r="F697" s="246" t="s">
        <v>89</v>
      </c>
      <c r="G697" s="244"/>
      <c r="H697" s="247">
        <v>1</v>
      </c>
      <c r="I697" s="248"/>
      <c r="J697" s="244"/>
      <c r="K697" s="244"/>
      <c r="L697" s="249"/>
      <c r="M697" s="250"/>
      <c r="N697" s="251"/>
      <c r="O697" s="251"/>
      <c r="P697" s="251"/>
      <c r="Q697" s="251"/>
      <c r="R697" s="251"/>
      <c r="S697" s="251"/>
      <c r="T697" s="252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3" t="s">
        <v>171</v>
      </c>
      <c r="AU697" s="253" t="s">
        <v>91</v>
      </c>
      <c r="AV697" s="14" t="s">
        <v>91</v>
      </c>
      <c r="AW697" s="14" t="s">
        <v>42</v>
      </c>
      <c r="AX697" s="14" t="s">
        <v>89</v>
      </c>
      <c r="AY697" s="253" t="s">
        <v>159</v>
      </c>
    </row>
    <row r="698" s="2" customFormat="1" ht="24.15" customHeight="1">
      <c r="A698" s="40"/>
      <c r="B698" s="41"/>
      <c r="C698" s="254" t="s">
        <v>920</v>
      </c>
      <c r="D698" s="254" t="s">
        <v>173</v>
      </c>
      <c r="E698" s="255" t="s">
        <v>921</v>
      </c>
      <c r="F698" s="256" t="s">
        <v>922</v>
      </c>
      <c r="G698" s="257" t="s">
        <v>165</v>
      </c>
      <c r="H698" s="258">
        <v>4</v>
      </c>
      <c r="I698" s="259"/>
      <c r="J698" s="260">
        <f>ROUND(I698*H698,2)</f>
        <v>0</v>
      </c>
      <c r="K698" s="256" t="s">
        <v>44</v>
      </c>
      <c r="L698" s="261"/>
      <c r="M698" s="262" t="s">
        <v>44</v>
      </c>
      <c r="N698" s="263" t="s">
        <v>53</v>
      </c>
      <c r="O698" s="86"/>
      <c r="P698" s="223">
        <f>O698*H698</f>
        <v>0</v>
      </c>
      <c r="Q698" s="223">
        <v>0.021000000000000001</v>
      </c>
      <c r="R698" s="223">
        <f>Q698*H698</f>
        <v>0.084000000000000005</v>
      </c>
      <c r="S698" s="223">
        <v>0</v>
      </c>
      <c r="T698" s="224">
        <f>S698*H698</f>
        <v>0</v>
      </c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R698" s="225" t="s">
        <v>341</v>
      </c>
      <c r="AT698" s="225" t="s">
        <v>173</v>
      </c>
      <c r="AU698" s="225" t="s">
        <v>91</v>
      </c>
      <c r="AY698" s="18" t="s">
        <v>159</v>
      </c>
      <c r="BE698" s="226">
        <f>IF(N698="základní",J698,0)</f>
        <v>0</v>
      </c>
      <c r="BF698" s="226">
        <f>IF(N698="snížená",J698,0)</f>
        <v>0</v>
      </c>
      <c r="BG698" s="226">
        <f>IF(N698="zákl. přenesená",J698,0)</f>
        <v>0</v>
      </c>
      <c r="BH698" s="226">
        <f>IF(N698="sníž. přenesená",J698,0)</f>
        <v>0</v>
      </c>
      <c r="BI698" s="226">
        <f>IF(N698="nulová",J698,0)</f>
        <v>0</v>
      </c>
      <c r="BJ698" s="18" t="s">
        <v>89</v>
      </c>
      <c r="BK698" s="226">
        <f>ROUND(I698*H698,2)</f>
        <v>0</v>
      </c>
      <c r="BL698" s="18" t="s">
        <v>251</v>
      </c>
      <c r="BM698" s="225" t="s">
        <v>923</v>
      </c>
    </row>
    <row r="699" s="13" customFormat="1">
      <c r="A699" s="13"/>
      <c r="B699" s="232"/>
      <c r="C699" s="233"/>
      <c r="D699" s="234" t="s">
        <v>171</v>
      </c>
      <c r="E699" s="235" t="s">
        <v>44</v>
      </c>
      <c r="F699" s="236" t="s">
        <v>172</v>
      </c>
      <c r="G699" s="233"/>
      <c r="H699" s="235" t="s">
        <v>44</v>
      </c>
      <c r="I699" s="237"/>
      <c r="J699" s="233"/>
      <c r="K699" s="233"/>
      <c r="L699" s="238"/>
      <c r="M699" s="239"/>
      <c r="N699" s="240"/>
      <c r="O699" s="240"/>
      <c r="P699" s="240"/>
      <c r="Q699" s="240"/>
      <c r="R699" s="240"/>
      <c r="S699" s="240"/>
      <c r="T699" s="241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2" t="s">
        <v>171</v>
      </c>
      <c r="AU699" s="242" t="s">
        <v>91</v>
      </c>
      <c r="AV699" s="13" t="s">
        <v>89</v>
      </c>
      <c r="AW699" s="13" t="s">
        <v>42</v>
      </c>
      <c r="AX699" s="13" t="s">
        <v>82</v>
      </c>
      <c r="AY699" s="242" t="s">
        <v>159</v>
      </c>
    </row>
    <row r="700" s="14" customFormat="1">
      <c r="A700" s="14"/>
      <c r="B700" s="243"/>
      <c r="C700" s="244"/>
      <c r="D700" s="234" t="s">
        <v>171</v>
      </c>
      <c r="E700" s="245" t="s">
        <v>44</v>
      </c>
      <c r="F700" s="246" t="s">
        <v>167</v>
      </c>
      <c r="G700" s="244"/>
      <c r="H700" s="247">
        <v>4</v>
      </c>
      <c r="I700" s="248"/>
      <c r="J700" s="244"/>
      <c r="K700" s="244"/>
      <c r="L700" s="249"/>
      <c r="M700" s="250"/>
      <c r="N700" s="251"/>
      <c r="O700" s="251"/>
      <c r="P700" s="251"/>
      <c r="Q700" s="251"/>
      <c r="R700" s="251"/>
      <c r="S700" s="251"/>
      <c r="T700" s="252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3" t="s">
        <v>171</v>
      </c>
      <c r="AU700" s="253" t="s">
        <v>91</v>
      </c>
      <c r="AV700" s="14" t="s">
        <v>91</v>
      </c>
      <c r="AW700" s="14" t="s">
        <v>42</v>
      </c>
      <c r="AX700" s="14" t="s">
        <v>89</v>
      </c>
      <c r="AY700" s="253" t="s">
        <v>159</v>
      </c>
    </row>
    <row r="701" s="2" customFormat="1" ht="24.15" customHeight="1">
      <c r="A701" s="40"/>
      <c r="B701" s="41"/>
      <c r="C701" s="254" t="s">
        <v>924</v>
      </c>
      <c r="D701" s="254" t="s">
        <v>173</v>
      </c>
      <c r="E701" s="255" t="s">
        <v>925</v>
      </c>
      <c r="F701" s="256" t="s">
        <v>926</v>
      </c>
      <c r="G701" s="257" t="s">
        <v>165</v>
      </c>
      <c r="H701" s="258">
        <v>3</v>
      </c>
      <c r="I701" s="259"/>
      <c r="J701" s="260">
        <f>ROUND(I701*H701,2)</f>
        <v>0</v>
      </c>
      <c r="K701" s="256" t="s">
        <v>44</v>
      </c>
      <c r="L701" s="261"/>
      <c r="M701" s="262" t="s">
        <v>44</v>
      </c>
      <c r="N701" s="263" t="s">
        <v>53</v>
      </c>
      <c r="O701" s="86"/>
      <c r="P701" s="223">
        <f>O701*H701</f>
        <v>0</v>
      </c>
      <c r="Q701" s="223">
        <v>0.021000000000000001</v>
      </c>
      <c r="R701" s="223">
        <f>Q701*H701</f>
        <v>0.063</v>
      </c>
      <c r="S701" s="223">
        <v>0</v>
      </c>
      <c r="T701" s="224">
        <f>S701*H701</f>
        <v>0</v>
      </c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R701" s="225" t="s">
        <v>341</v>
      </c>
      <c r="AT701" s="225" t="s">
        <v>173</v>
      </c>
      <c r="AU701" s="225" t="s">
        <v>91</v>
      </c>
      <c r="AY701" s="18" t="s">
        <v>159</v>
      </c>
      <c r="BE701" s="226">
        <f>IF(N701="základní",J701,0)</f>
        <v>0</v>
      </c>
      <c r="BF701" s="226">
        <f>IF(N701="snížená",J701,0)</f>
        <v>0</v>
      </c>
      <c r="BG701" s="226">
        <f>IF(N701="zákl. přenesená",J701,0)</f>
        <v>0</v>
      </c>
      <c r="BH701" s="226">
        <f>IF(N701="sníž. přenesená",J701,0)</f>
        <v>0</v>
      </c>
      <c r="BI701" s="226">
        <f>IF(N701="nulová",J701,0)</f>
        <v>0</v>
      </c>
      <c r="BJ701" s="18" t="s">
        <v>89</v>
      </c>
      <c r="BK701" s="226">
        <f>ROUND(I701*H701,2)</f>
        <v>0</v>
      </c>
      <c r="BL701" s="18" t="s">
        <v>251</v>
      </c>
      <c r="BM701" s="225" t="s">
        <v>927</v>
      </c>
    </row>
    <row r="702" s="13" customFormat="1">
      <c r="A702" s="13"/>
      <c r="B702" s="232"/>
      <c r="C702" s="233"/>
      <c r="D702" s="234" t="s">
        <v>171</v>
      </c>
      <c r="E702" s="235" t="s">
        <v>44</v>
      </c>
      <c r="F702" s="236" t="s">
        <v>172</v>
      </c>
      <c r="G702" s="233"/>
      <c r="H702" s="235" t="s">
        <v>44</v>
      </c>
      <c r="I702" s="237"/>
      <c r="J702" s="233"/>
      <c r="K702" s="233"/>
      <c r="L702" s="238"/>
      <c r="M702" s="239"/>
      <c r="N702" s="240"/>
      <c r="O702" s="240"/>
      <c r="P702" s="240"/>
      <c r="Q702" s="240"/>
      <c r="R702" s="240"/>
      <c r="S702" s="240"/>
      <c r="T702" s="241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2" t="s">
        <v>171</v>
      </c>
      <c r="AU702" s="242" t="s">
        <v>91</v>
      </c>
      <c r="AV702" s="13" t="s">
        <v>89</v>
      </c>
      <c r="AW702" s="13" t="s">
        <v>42</v>
      </c>
      <c r="AX702" s="13" t="s">
        <v>82</v>
      </c>
      <c r="AY702" s="242" t="s">
        <v>159</v>
      </c>
    </row>
    <row r="703" s="14" customFormat="1">
      <c r="A703" s="14"/>
      <c r="B703" s="243"/>
      <c r="C703" s="244"/>
      <c r="D703" s="234" t="s">
        <v>171</v>
      </c>
      <c r="E703" s="245" t="s">
        <v>44</v>
      </c>
      <c r="F703" s="246" t="s">
        <v>160</v>
      </c>
      <c r="G703" s="244"/>
      <c r="H703" s="247">
        <v>3</v>
      </c>
      <c r="I703" s="248"/>
      <c r="J703" s="244"/>
      <c r="K703" s="244"/>
      <c r="L703" s="249"/>
      <c r="M703" s="250"/>
      <c r="N703" s="251"/>
      <c r="O703" s="251"/>
      <c r="P703" s="251"/>
      <c r="Q703" s="251"/>
      <c r="R703" s="251"/>
      <c r="S703" s="251"/>
      <c r="T703" s="252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3" t="s">
        <v>171</v>
      </c>
      <c r="AU703" s="253" t="s">
        <v>91</v>
      </c>
      <c r="AV703" s="14" t="s">
        <v>91</v>
      </c>
      <c r="AW703" s="14" t="s">
        <v>42</v>
      </c>
      <c r="AX703" s="14" t="s">
        <v>89</v>
      </c>
      <c r="AY703" s="253" t="s">
        <v>159</v>
      </c>
    </row>
    <row r="704" s="2" customFormat="1" ht="24.15" customHeight="1">
      <c r="A704" s="40"/>
      <c r="B704" s="41"/>
      <c r="C704" s="254" t="s">
        <v>928</v>
      </c>
      <c r="D704" s="254" t="s">
        <v>173</v>
      </c>
      <c r="E704" s="255" t="s">
        <v>929</v>
      </c>
      <c r="F704" s="256" t="s">
        <v>930</v>
      </c>
      <c r="G704" s="257" t="s">
        <v>165</v>
      </c>
      <c r="H704" s="258">
        <v>2</v>
      </c>
      <c r="I704" s="259"/>
      <c r="J704" s="260">
        <f>ROUND(I704*H704,2)</f>
        <v>0</v>
      </c>
      <c r="K704" s="256" t="s">
        <v>44</v>
      </c>
      <c r="L704" s="261"/>
      <c r="M704" s="262" t="s">
        <v>44</v>
      </c>
      <c r="N704" s="263" t="s">
        <v>53</v>
      </c>
      <c r="O704" s="86"/>
      <c r="P704" s="223">
        <f>O704*H704</f>
        <v>0</v>
      </c>
      <c r="Q704" s="223">
        <v>0.021000000000000001</v>
      </c>
      <c r="R704" s="223">
        <f>Q704*H704</f>
        <v>0.042000000000000003</v>
      </c>
      <c r="S704" s="223">
        <v>0</v>
      </c>
      <c r="T704" s="224">
        <f>S704*H704</f>
        <v>0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25" t="s">
        <v>341</v>
      </c>
      <c r="AT704" s="225" t="s">
        <v>173</v>
      </c>
      <c r="AU704" s="225" t="s">
        <v>91</v>
      </c>
      <c r="AY704" s="18" t="s">
        <v>159</v>
      </c>
      <c r="BE704" s="226">
        <f>IF(N704="základní",J704,0)</f>
        <v>0</v>
      </c>
      <c r="BF704" s="226">
        <f>IF(N704="snížená",J704,0)</f>
        <v>0</v>
      </c>
      <c r="BG704" s="226">
        <f>IF(N704="zákl. přenesená",J704,0)</f>
        <v>0</v>
      </c>
      <c r="BH704" s="226">
        <f>IF(N704="sníž. přenesená",J704,0)</f>
        <v>0</v>
      </c>
      <c r="BI704" s="226">
        <f>IF(N704="nulová",J704,0)</f>
        <v>0</v>
      </c>
      <c r="BJ704" s="18" t="s">
        <v>89</v>
      </c>
      <c r="BK704" s="226">
        <f>ROUND(I704*H704,2)</f>
        <v>0</v>
      </c>
      <c r="BL704" s="18" t="s">
        <v>251</v>
      </c>
      <c r="BM704" s="225" t="s">
        <v>931</v>
      </c>
    </row>
    <row r="705" s="13" customFormat="1">
      <c r="A705" s="13"/>
      <c r="B705" s="232"/>
      <c r="C705" s="233"/>
      <c r="D705" s="234" t="s">
        <v>171</v>
      </c>
      <c r="E705" s="235" t="s">
        <v>44</v>
      </c>
      <c r="F705" s="236" t="s">
        <v>172</v>
      </c>
      <c r="G705" s="233"/>
      <c r="H705" s="235" t="s">
        <v>44</v>
      </c>
      <c r="I705" s="237"/>
      <c r="J705" s="233"/>
      <c r="K705" s="233"/>
      <c r="L705" s="238"/>
      <c r="M705" s="239"/>
      <c r="N705" s="240"/>
      <c r="O705" s="240"/>
      <c r="P705" s="240"/>
      <c r="Q705" s="240"/>
      <c r="R705" s="240"/>
      <c r="S705" s="240"/>
      <c r="T705" s="241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2" t="s">
        <v>171</v>
      </c>
      <c r="AU705" s="242" t="s">
        <v>91</v>
      </c>
      <c r="AV705" s="13" t="s">
        <v>89</v>
      </c>
      <c r="AW705" s="13" t="s">
        <v>42</v>
      </c>
      <c r="AX705" s="13" t="s">
        <v>82</v>
      </c>
      <c r="AY705" s="242" t="s">
        <v>159</v>
      </c>
    </row>
    <row r="706" s="14" customFormat="1">
      <c r="A706" s="14"/>
      <c r="B706" s="243"/>
      <c r="C706" s="244"/>
      <c r="D706" s="234" t="s">
        <v>171</v>
      </c>
      <c r="E706" s="245" t="s">
        <v>44</v>
      </c>
      <c r="F706" s="246" t="s">
        <v>91</v>
      </c>
      <c r="G706" s="244"/>
      <c r="H706" s="247">
        <v>2</v>
      </c>
      <c r="I706" s="248"/>
      <c r="J706" s="244"/>
      <c r="K706" s="244"/>
      <c r="L706" s="249"/>
      <c r="M706" s="250"/>
      <c r="N706" s="251"/>
      <c r="O706" s="251"/>
      <c r="P706" s="251"/>
      <c r="Q706" s="251"/>
      <c r="R706" s="251"/>
      <c r="S706" s="251"/>
      <c r="T706" s="252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3" t="s">
        <v>171</v>
      </c>
      <c r="AU706" s="253" t="s">
        <v>91</v>
      </c>
      <c r="AV706" s="14" t="s">
        <v>91</v>
      </c>
      <c r="AW706" s="14" t="s">
        <v>42</v>
      </c>
      <c r="AX706" s="14" t="s">
        <v>89</v>
      </c>
      <c r="AY706" s="253" t="s">
        <v>159</v>
      </c>
    </row>
    <row r="707" s="2" customFormat="1" ht="24.15" customHeight="1">
      <c r="A707" s="40"/>
      <c r="B707" s="41"/>
      <c r="C707" s="254" t="s">
        <v>932</v>
      </c>
      <c r="D707" s="254" t="s">
        <v>173</v>
      </c>
      <c r="E707" s="255" t="s">
        <v>933</v>
      </c>
      <c r="F707" s="256" t="s">
        <v>934</v>
      </c>
      <c r="G707" s="257" t="s">
        <v>165</v>
      </c>
      <c r="H707" s="258">
        <v>1</v>
      </c>
      <c r="I707" s="259"/>
      <c r="J707" s="260">
        <f>ROUND(I707*H707,2)</f>
        <v>0</v>
      </c>
      <c r="K707" s="256" t="s">
        <v>44</v>
      </c>
      <c r="L707" s="261"/>
      <c r="M707" s="262" t="s">
        <v>44</v>
      </c>
      <c r="N707" s="263" t="s">
        <v>53</v>
      </c>
      <c r="O707" s="86"/>
      <c r="P707" s="223">
        <f>O707*H707</f>
        <v>0</v>
      </c>
      <c r="Q707" s="223">
        <v>0.021000000000000001</v>
      </c>
      <c r="R707" s="223">
        <f>Q707*H707</f>
        <v>0.021000000000000001</v>
      </c>
      <c r="S707" s="223">
        <v>0</v>
      </c>
      <c r="T707" s="224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25" t="s">
        <v>341</v>
      </c>
      <c r="AT707" s="225" t="s">
        <v>173</v>
      </c>
      <c r="AU707" s="225" t="s">
        <v>91</v>
      </c>
      <c r="AY707" s="18" t="s">
        <v>159</v>
      </c>
      <c r="BE707" s="226">
        <f>IF(N707="základní",J707,0)</f>
        <v>0</v>
      </c>
      <c r="BF707" s="226">
        <f>IF(N707="snížená",J707,0)</f>
        <v>0</v>
      </c>
      <c r="BG707" s="226">
        <f>IF(N707="zákl. přenesená",J707,0)</f>
        <v>0</v>
      </c>
      <c r="BH707" s="226">
        <f>IF(N707="sníž. přenesená",J707,0)</f>
        <v>0</v>
      </c>
      <c r="BI707" s="226">
        <f>IF(N707="nulová",J707,0)</f>
        <v>0</v>
      </c>
      <c r="BJ707" s="18" t="s">
        <v>89</v>
      </c>
      <c r="BK707" s="226">
        <f>ROUND(I707*H707,2)</f>
        <v>0</v>
      </c>
      <c r="BL707" s="18" t="s">
        <v>251</v>
      </c>
      <c r="BM707" s="225" t="s">
        <v>935</v>
      </c>
    </row>
    <row r="708" s="13" customFormat="1">
      <c r="A708" s="13"/>
      <c r="B708" s="232"/>
      <c r="C708" s="233"/>
      <c r="D708" s="234" t="s">
        <v>171</v>
      </c>
      <c r="E708" s="235" t="s">
        <v>44</v>
      </c>
      <c r="F708" s="236" t="s">
        <v>172</v>
      </c>
      <c r="G708" s="233"/>
      <c r="H708" s="235" t="s">
        <v>44</v>
      </c>
      <c r="I708" s="237"/>
      <c r="J708" s="233"/>
      <c r="K708" s="233"/>
      <c r="L708" s="238"/>
      <c r="M708" s="239"/>
      <c r="N708" s="240"/>
      <c r="O708" s="240"/>
      <c r="P708" s="240"/>
      <c r="Q708" s="240"/>
      <c r="R708" s="240"/>
      <c r="S708" s="240"/>
      <c r="T708" s="241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2" t="s">
        <v>171</v>
      </c>
      <c r="AU708" s="242" t="s">
        <v>91</v>
      </c>
      <c r="AV708" s="13" t="s">
        <v>89</v>
      </c>
      <c r="AW708" s="13" t="s">
        <v>42</v>
      </c>
      <c r="AX708" s="13" t="s">
        <v>82</v>
      </c>
      <c r="AY708" s="242" t="s">
        <v>159</v>
      </c>
    </row>
    <row r="709" s="14" customFormat="1">
      <c r="A709" s="14"/>
      <c r="B709" s="243"/>
      <c r="C709" s="244"/>
      <c r="D709" s="234" t="s">
        <v>171</v>
      </c>
      <c r="E709" s="245" t="s">
        <v>44</v>
      </c>
      <c r="F709" s="246" t="s">
        <v>89</v>
      </c>
      <c r="G709" s="244"/>
      <c r="H709" s="247">
        <v>1</v>
      </c>
      <c r="I709" s="248"/>
      <c r="J709" s="244"/>
      <c r="K709" s="244"/>
      <c r="L709" s="249"/>
      <c r="M709" s="250"/>
      <c r="N709" s="251"/>
      <c r="O709" s="251"/>
      <c r="P709" s="251"/>
      <c r="Q709" s="251"/>
      <c r="R709" s="251"/>
      <c r="S709" s="251"/>
      <c r="T709" s="252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3" t="s">
        <v>171</v>
      </c>
      <c r="AU709" s="253" t="s">
        <v>91</v>
      </c>
      <c r="AV709" s="14" t="s">
        <v>91</v>
      </c>
      <c r="AW709" s="14" t="s">
        <v>42</v>
      </c>
      <c r="AX709" s="14" t="s">
        <v>89</v>
      </c>
      <c r="AY709" s="253" t="s">
        <v>159</v>
      </c>
    </row>
    <row r="710" s="2" customFormat="1" ht="24.15" customHeight="1">
      <c r="A710" s="40"/>
      <c r="B710" s="41"/>
      <c r="C710" s="254" t="s">
        <v>936</v>
      </c>
      <c r="D710" s="254" t="s">
        <v>173</v>
      </c>
      <c r="E710" s="255" t="s">
        <v>937</v>
      </c>
      <c r="F710" s="256" t="s">
        <v>938</v>
      </c>
      <c r="G710" s="257" t="s">
        <v>165</v>
      </c>
      <c r="H710" s="258">
        <v>1</v>
      </c>
      <c r="I710" s="259"/>
      <c r="J710" s="260">
        <f>ROUND(I710*H710,2)</f>
        <v>0</v>
      </c>
      <c r="K710" s="256" t="s">
        <v>44</v>
      </c>
      <c r="L710" s="261"/>
      <c r="M710" s="262" t="s">
        <v>44</v>
      </c>
      <c r="N710" s="263" t="s">
        <v>53</v>
      </c>
      <c r="O710" s="86"/>
      <c r="P710" s="223">
        <f>O710*H710</f>
        <v>0</v>
      </c>
      <c r="Q710" s="223">
        <v>0.021000000000000001</v>
      </c>
      <c r="R710" s="223">
        <f>Q710*H710</f>
        <v>0.021000000000000001</v>
      </c>
      <c r="S710" s="223">
        <v>0</v>
      </c>
      <c r="T710" s="224">
        <f>S710*H710</f>
        <v>0</v>
      </c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R710" s="225" t="s">
        <v>341</v>
      </c>
      <c r="AT710" s="225" t="s">
        <v>173</v>
      </c>
      <c r="AU710" s="225" t="s">
        <v>91</v>
      </c>
      <c r="AY710" s="18" t="s">
        <v>159</v>
      </c>
      <c r="BE710" s="226">
        <f>IF(N710="základní",J710,0)</f>
        <v>0</v>
      </c>
      <c r="BF710" s="226">
        <f>IF(N710="snížená",J710,0)</f>
        <v>0</v>
      </c>
      <c r="BG710" s="226">
        <f>IF(N710="zákl. přenesená",J710,0)</f>
        <v>0</v>
      </c>
      <c r="BH710" s="226">
        <f>IF(N710="sníž. přenesená",J710,0)</f>
        <v>0</v>
      </c>
      <c r="BI710" s="226">
        <f>IF(N710="nulová",J710,0)</f>
        <v>0</v>
      </c>
      <c r="BJ710" s="18" t="s">
        <v>89</v>
      </c>
      <c r="BK710" s="226">
        <f>ROUND(I710*H710,2)</f>
        <v>0</v>
      </c>
      <c r="BL710" s="18" t="s">
        <v>251</v>
      </c>
      <c r="BM710" s="225" t="s">
        <v>939</v>
      </c>
    </row>
    <row r="711" s="13" customFormat="1">
      <c r="A711" s="13"/>
      <c r="B711" s="232"/>
      <c r="C711" s="233"/>
      <c r="D711" s="234" t="s">
        <v>171</v>
      </c>
      <c r="E711" s="235" t="s">
        <v>44</v>
      </c>
      <c r="F711" s="236" t="s">
        <v>172</v>
      </c>
      <c r="G711" s="233"/>
      <c r="H711" s="235" t="s">
        <v>44</v>
      </c>
      <c r="I711" s="237"/>
      <c r="J711" s="233"/>
      <c r="K711" s="233"/>
      <c r="L711" s="238"/>
      <c r="M711" s="239"/>
      <c r="N711" s="240"/>
      <c r="O711" s="240"/>
      <c r="P711" s="240"/>
      <c r="Q711" s="240"/>
      <c r="R711" s="240"/>
      <c r="S711" s="240"/>
      <c r="T711" s="241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2" t="s">
        <v>171</v>
      </c>
      <c r="AU711" s="242" t="s">
        <v>91</v>
      </c>
      <c r="AV711" s="13" t="s">
        <v>89</v>
      </c>
      <c r="AW711" s="13" t="s">
        <v>42</v>
      </c>
      <c r="AX711" s="13" t="s">
        <v>82</v>
      </c>
      <c r="AY711" s="242" t="s">
        <v>159</v>
      </c>
    </row>
    <row r="712" s="14" customFormat="1">
      <c r="A712" s="14"/>
      <c r="B712" s="243"/>
      <c r="C712" s="244"/>
      <c r="D712" s="234" t="s">
        <v>171</v>
      </c>
      <c r="E712" s="245" t="s">
        <v>44</v>
      </c>
      <c r="F712" s="246" t="s">
        <v>89</v>
      </c>
      <c r="G712" s="244"/>
      <c r="H712" s="247">
        <v>1</v>
      </c>
      <c r="I712" s="248"/>
      <c r="J712" s="244"/>
      <c r="K712" s="244"/>
      <c r="L712" s="249"/>
      <c r="M712" s="250"/>
      <c r="N712" s="251"/>
      <c r="O712" s="251"/>
      <c r="P712" s="251"/>
      <c r="Q712" s="251"/>
      <c r="R712" s="251"/>
      <c r="S712" s="251"/>
      <c r="T712" s="252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3" t="s">
        <v>171</v>
      </c>
      <c r="AU712" s="253" t="s">
        <v>91</v>
      </c>
      <c r="AV712" s="14" t="s">
        <v>91</v>
      </c>
      <c r="AW712" s="14" t="s">
        <v>42</v>
      </c>
      <c r="AX712" s="14" t="s">
        <v>89</v>
      </c>
      <c r="AY712" s="253" t="s">
        <v>159</v>
      </c>
    </row>
    <row r="713" s="2" customFormat="1" ht="24.15" customHeight="1">
      <c r="A713" s="40"/>
      <c r="B713" s="41"/>
      <c r="C713" s="254" t="s">
        <v>940</v>
      </c>
      <c r="D713" s="254" t="s">
        <v>173</v>
      </c>
      <c r="E713" s="255" t="s">
        <v>941</v>
      </c>
      <c r="F713" s="256" t="s">
        <v>942</v>
      </c>
      <c r="G713" s="257" t="s">
        <v>165</v>
      </c>
      <c r="H713" s="258">
        <v>1</v>
      </c>
      <c r="I713" s="259"/>
      <c r="J713" s="260">
        <f>ROUND(I713*H713,2)</f>
        <v>0</v>
      </c>
      <c r="K713" s="256" t="s">
        <v>44</v>
      </c>
      <c r="L713" s="261"/>
      <c r="M713" s="262" t="s">
        <v>44</v>
      </c>
      <c r="N713" s="263" t="s">
        <v>53</v>
      </c>
      <c r="O713" s="86"/>
      <c r="P713" s="223">
        <f>O713*H713</f>
        <v>0</v>
      </c>
      <c r="Q713" s="223">
        <v>0.021000000000000001</v>
      </c>
      <c r="R713" s="223">
        <f>Q713*H713</f>
        <v>0.021000000000000001</v>
      </c>
      <c r="S713" s="223">
        <v>0</v>
      </c>
      <c r="T713" s="224">
        <f>S713*H713</f>
        <v>0</v>
      </c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R713" s="225" t="s">
        <v>341</v>
      </c>
      <c r="AT713" s="225" t="s">
        <v>173</v>
      </c>
      <c r="AU713" s="225" t="s">
        <v>91</v>
      </c>
      <c r="AY713" s="18" t="s">
        <v>159</v>
      </c>
      <c r="BE713" s="226">
        <f>IF(N713="základní",J713,0)</f>
        <v>0</v>
      </c>
      <c r="BF713" s="226">
        <f>IF(N713="snížená",J713,0)</f>
        <v>0</v>
      </c>
      <c r="BG713" s="226">
        <f>IF(N713="zákl. přenesená",J713,0)</f>
        <v>0</v>
      </c>
      <c r="BH713" s="226">
        <f>IF(N713="sníž. přenesená",J713,0)</f>
        <v>0</v>
      </c>
      <c r="BI713" s="226">
        <f>IF(N713="nulová",J713,0)</f>
        <v>0</v>
      </c>
      <c r="BJ713" s="18" t="s">
        <v>89</v>
      </c>
      <c r="BK713" s="226">
        <f>ROUND(I713*H713,2)</f>
        <v>0</v>
      </c>
      <c r="BL713" s="18" t="s">
        <v>251</v>
      </c>
      <c r="BM713" s="225" t="s">
        <v>943</v>
      </c>
    </row>
    <row r="714" s="13" customFormat="1">
      <c r="A714" s="13"/>
      <c r="B714" s="232"/>
      <c r="C714" s="233"/>
      <c r="D714" s="234" t="s">
        <v>171</v>
      </c>
      <c r="E714" s="235" t="s">
        <v>44</v>
      </c>
      <c r="F714" s="236" t="s">
        <v>172</v>
      </c>
      <c r="G714" s="233"/>
      <c r="H714" s="235" t="s">
        <v>44</v>
      </c>
      <c r="I714" s="237"/>
      <c r="J714" s="233"/>
      <c r="K714" s="233"/>
      <c r="L714" s="238"/>
      <c r="M714" s="239"/>
      <c r="N714" s="240"/>
      <c r="O714" s="240"/>
      <c r="P714" s="240"/>
      <c r="Q714" s="240"/>
      <c r="R714" s="240"/>
      <c r="S714" s="240"/>
      <c r="T714" s="241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2" t="s">
        <v>171</v>
      </c>
      <c r="AU714" s="242" t="s">
        <v>91</v>
      </c>
      <c r="AV714" s="13" t="s">
        <v>89</v>
      </c>
      <c r="AW714" s="13" t="s">
        <v>42</v>
      </c>
      <c r="AX714" s="13" t="s">
        <v>82</v>
      </c>
      <c r="AY714" s="242" t="s">
        <v>159</v>
      </c>
    </row>
    <row r="715" s="14" customFormat="1">
      <c r="A715" s="14"/>
      <c r="B715" s="243"/>
      <c r="C715" s="244"/>
      <c r="D715" s="234" t="s">
        <v>171</v>
      </c>
      <c r="E715" s="245" t="s">
        <v>44</v>
      </c>
      <c r="F715" s="246" t="s">
        <v>89</v>
      </c>
      <c r="G715" s="244"/>
      <c r="H715" s="247">
        <v>1</v>
      </c>
      <c r="I715" s="248"/>
      <c r="J715" s="244"/>
      <c r="K715" s="244"/>
      <c r="L715" s="249"/>
      <c r="M715" s="250"/>
      <c r="N715" s="251"/>
      <c r="O715" s="251"/>
      <c r="P715" s="251"/>
      <c r="Q715" s="251"/>
      <c r="R715" s="251"/>
      <c r="S715" s="251"/>
      <c r="T715" s="252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3" t="s">
        <v>171</v>
      </c>
      <c r="AU715" s="253" t="s">
        <v>91</v>
      </c>
      <c r="AV715" s="14" t="s">
        <v>91</v>
      </c>
      <c r="AW715" s="14" t="s">
        <v>42</v>
      </c>
      <c r="AX715" s="14" t="s">
        <v>89</v>
      </c>
      <c r="AY715" s="253" t="s">
        <v>159</v>
      </c>
    </row>
    <row r="716" s="2" customFormat="1" ht="24.15" customHeight="1">
      <c r="A716" s="40"/>
      <c r="B716" s="41"/>
      <c r="C716" s="254" t="s">
        <v>944</v>
      </c>
      <c r="D716" s="254" t="s">
        <v>173</v>
      </c>
      <c r="E716" s="255" t="s">
        <v>945</v>
      </c>
      <c r="F716" s="256" t="s">
        <v>946</v>
      </c>
      <c r="G716" s="257" t="s">
        <v>165</v>
      </c>
      <c r="H716" s="258">
        <v>1</v>
      </c>
      <c r="I716" s="259"/>
      <c r="J716" s="260">
        <f>ROUND(I716*H716,2)</f>
        <v>0</v>
      </c>
      <c r="K716" s="256" t="s">
        <v>44</v>
      </c>
      <c r="L716" s="261"/>
      <c r="M716" s="262" t="s">
        <v>44</v>
      </c>
      <c r="N716" s="263" t="s">
        <v>53</v>
      </c>
      <c r="O716" s="86"/>
      <c r="P716" s="223">
        <f>O716*H716</f>
        <v>0</v>
      </c>
      <c r="Q716" s="223">
        <v>0.021000000000000001</v>
      </c>
      <c r="R716" s="223">
        <f>Q716*H716</f>
        <v>0.021000000000000001</v>
      </c>
      <c r="S716" s="223">
        <v>0</v>
      </c>
      <c r="T716" s="224">
        <f>S716*H716</f>
        <v>0</v>
      </c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R716" s="225" t="s">
        <v>341</v>
      </c>
      <c r="AT716" s="225" t="s">
        <v>173</v>
      </c>
      <c r="AU716" s="225" t="s">
        <v>91</v>
      </c>
      <c r="AY716" s="18" t="s">
        <v>159</v>
      </c>
      <c r="BE716" s="226">
        <f>IF(N716="základní",J716,0)</f>
        <v>0</v>
      </c>
      <c r="BF716" s="226">
        <f>IF(N716="snížená",J716,0)</f>
        <v>0</v>
      </c>
      <c r="BG716" s="226">
        <f>IF(N716="zákl. přenesená",J716,0)</f>
        <v>0</v>
      </c>
      <c r="BH716" s="226">
        <f>IF(N716="sníž. přenesená",J716,0)</f>
        <v>0</v>
      </c>
      <c r="BI716" s="226">
        <f>IF(N716="nulová",J716,0)</f>
        <v>0</v>
      </c>
      <c r="BJ716" s="18" t="s">
        <v>89</v>
      </c>
      <c r="BK716" s="226">
        <f>ROUND(I716*H716,2)</f>
        <v>0</v>
      </c>
      <c r="BL716" s="18" t="s">
        <v>251</v>
      </c>
      <c r="BM716" s="225" t="s">
        <v>947</v>
      </c>
    </row>
    <row r="717" s="13" customFormat="1">
      <c r="A717" s="13"/>
      <c r="B717" s="232"/>
      <c r="C717" s="233"/>
      <c r="D717" s="234" t="s">
        <v>171</v>
      </c>
      <c r="E717" s="235" t="s">
        <v>44</v>
      </c>
      <c r="F717" s="236" t="s">
        <v>172</v>
      </c>
      <c r="G717" s="233"/>
      <c r="H717" s="235" t="s">
        <v>44</v>
      </c>
      <c r="I717" s="237"/>
      <c r="J717" s="233"/>
      <c r="K717" s="233"/>
      <c r="L717" s="238"/>
      <c r="M717" s="239"/>
      <c r="N717" s="240"/>
      <c r="O717" s="240"/>
      <c r="P717" s="240"/>
      <c r="Q717" s="240"/>
      <c r="R717" s="240"/>
      <c r="S717" s="240"/>
      <c r="T717" s="241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2" t="s">
        <v>171</v>
      </c>
      <c r="AU717" s="242" t="s">
        <v>91</v>
      </c>
      <c r="AV717" s="13" t="s">
        <v>89</v>
      </c>
      <c r="AW717" s="13" t="s">
        <v>42</v>
      </c>
      <c r="AX717" s="13" t="s">
        <v>82</v>
      </c>
      <c r="AY717" s="242" t="s">
        <v>159</v>
      </c>
    </row>
    <row r="718" s="14" customFormat="1">
      <c r="A718" s="14"/>
      <c r="B718" s="243"/>
      <c r="C718" s="244"/>
      <c r="D718" s="234" t="s">
        <v>171</v>
      </c>
      <c r="E718" s="245" t="s">
        <v>44</v>
      </c>
      <c r="F718" s="246" t="s">
        <v>89</v>
      </c>
      <c r="G718" s="244"/>
      <c r="H718" s="247">
        <v>1</v>
      </c>
      <c r="I718" s="248"/>
      <c r="J718" s="244"/>
      <c r="K718" s="244"/>
      <c r="L718" s="249"/>
      <c r="M718" s="250"/>
      <c r="N718" s="251"/>
      <c r="O718" s="251"/>
      <c r="P718" s="251"/>
      <c r="Q718" s="251"/>
      <c r="R718" s="251"/>
      <c r="S718" s="251"/>
      <c r="T718" s="252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3" t="s">
        <v>171</v>
      </c>
      <c r="AU718" s="253" t="s">
        <v>91</v>
      </c>
      <c r="AV718" s="14" t="s">
        <v>91</v>
      </c>
      <c r="AW718" s="14" t="s">
        <v>42</v>
      </c>
      <c r="AX718" s="14" t="s">
        <v>89</v>
      </c>
      <c r="AY718" s="253" t="s">
        <v>159</v>
      </c>
    </row>
    <row r="719" s="2" customFormat="1" ht="24.15" customHeight="1">
      <c r="A719" s="40"/>
      <c r="B719" s="41"/>
      <c r="C719" s="254" t="s">
        <v>948</v>
      </c>
      <c r="D719" s="254" t="s">
        <v>173</v>
      </c>
      <c r="E719" s="255" t="s">
        <v>949</v>
      </c>
      <c r="F719" s="256" t="s">
        <v>950</v>
      </c>
      <c r="G719" s="257" t="s">
        <v>165</v>
      </c>
      <c r="H719" s="258">
        <v>2</v>
      </c>
      <c r="I719" s="259"/>
      <c r="J719" s="260">
        <f>ROUND(I719*H719,2)</f>
        <v>0</v>
      </c>
      <c r="K719" s="256" t="s">
        <v>44</v>
      </c>
      <c r="L719" s="261"/>
      <c r="M719" s="262" t="s">
        <v>44</v>
      </c>
      <c r="N719" s="263" t="s">
        <v>53</v>
      </c>
      <c r="O719" s="86"/>
      <c r="P719" s="223">
        <f>O719*H719</f>
        <v>0</v>
      </c>
      <c r="Q719" s="223">
        <v>0.021000000000000001</v>
      </c>
      <c r="R719" s="223">
        <f>Q719*H719</f>
        <v>0.042000000000000003</v>
      </c>
      <c r="S719" s="223">
        <v>0</v>
      </c>
      <c r="T719" s="224">
        <f>S719*H719</f>
        <v>0</v>
      </c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R719" s="225" t="s">
        <v>341</v>
      </c>
      <c r="AT719" s="225" t="s">
        <v>173</v>
      </c>
      <c r="AU719" s="225" t="s">
        <v>91</v>
      </c>
      <c r="AY719" s="18" t="s">
        <v>159</v>
      </c>
      <c r="BE719" s="226">
        <f>IF(N719="základní",J719,0)</f>
        <v>0</v>
      </c>
      <c r="BF719" s="226">
        <f>IF(N719="snížená",J719,0)</f>
        <v>0</v>
      </c>
      <c r="BG719" s="226">
        <f>IF(N719="zákl. přenesená",J719,0)</f>
        <v>0</v>
      </c>
      <c r="BH719" s="226">
        <f>IF(N719="sníž. přenesená",J719,0)</f>
        <v>0</v>
      </c>
      <c r="BI719" s="226">
        <f>IF(N719="nulová",J719,0)</f>
        <v>0</v>
      </c>
      <c r="BJ719" s="18" t="s">
        <v>89</v>
      </c>
      <c r="BK719" s="226">
        <f>ROUND(I719*H719,2)</f>
        <v>0</v>
      </c>
      <c r="BL719" s="18" t="s">
        <v>251</v>
      </c>
      <c r="BM719" s="225" t="s">
        <v>951</v>
      </c>
    </row>
    <row r="720" s="13" customFormat="1">
      <c r="A720" s="13"/>
      <c r="B720" s="232"/>
      <c r="C720" s="233"/>
      <c r="D720" s="234" t="s">
        <v>171</v>
      </c>
      <c r="E720" s="235" t="s">
        <v>44</v>
      </c>
      <c r="F720" s="236" t="s">
        <v>172</v>
      </c>
      <c r="G720" s="233"/>
      <c r="H720" s="235" t="s">
        <v>44</v>
      </c>
      <c r="I720" s="237"/>
      <c r="J720" s="233"/>
      <c r="K720" s="233"/>
      <c r="L720" s="238"/>
      <c r="M720" s="239"/>
      <c r="N720" s="240"/>
      <c r="O720" s="240"/>
      <c r="P720" s="240"/>
      <c r="Q720" s="240"/>
      <c r="R720" s="240"/>
      <c r="S720" s="240"/>
      <c r="T720" s="241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2" t="s">
        <v>171</v>
      </c>
      <c r="AU720" s="242" t="s">
        <v>91</v>
      </c>
      <c r="AV720" s="13" t="s">
        <v>89</v>
      </c>
      <c r="AW720" s="13" t="s">
        <v>42</v>
      </c>
      <c r="AX720" s="13" t="s">
        <v>82</v>
      </c>
      <c r="AY720" s="242" t="s">
        <v>159</v>
      </c>
    </row>
    <row r="721" s="14" customFormat="1">
      <c r="A721" s="14"/>
      <c r="B721" s="243"/>
      <c r="C721" s="244"/>
      <c r="D721" s="234" t="s">
        <v>171</v>
      </c>
      <c r="E721" s="245" t="s">
        <v>44</v>
      </c>
      <c r="F721" s="246" t="s">
        <v>91</v>
      </c>
      <c r="G721" s="244"/>
      <c r="H721" s="247">
        <v>2</v>
      </c>
      <c r="I721" s="248"/>
      <c r="J721" s="244"/>
      <c r="K721" s="244"/>
      <c r="L721" s="249"/>
      <c r="M721" s="250"/>
      <c r="N721" s="251"/>
      <c r="O721" s="251"/>
      <c r="P721" s="251"/>
      <c r="Q721" s="251"/>
      <c r="R721" s="251"/>
      <c r="S721" s="251"/>
      <c r="T721" s="252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3" t="s">
        <v>171</v>
      </c>
      <c r="AU721" s="253" t="s">
        <v>91</v>
      </c>
      <c r="AV721" s="14" t="s">
        <v>91</v>
      </c>
      <c r="AW721" s="14" t="s">
        <v>42</v>
      </c>
      <c r="AX721" s="14" t="s">
        <v>89</v>
      </c>
      <c r="AY721" s="253" t="s">
        <v>159</v>
      </c>
    </row>
    <row r="722" s="2" customFormat="1" ht="24.15" customHeight="1">
      <c r="A722" s="40"/>
      <c r="B722" s="41"/>
      <c r="C722" s="254" t="s">
        <v>952</v>
      </c>
      <c r="D722" s="254" t="s">
        <v>173</v>
      </c>
      <c r="E722" s="255" t="s">
        <v>953</v>
      </c>
      <c r="F722" s="256" t="s">
        <v>954</v>
      </c>
      <c r="G722" s="257" t="s">
        <v>165</v>
      </c>
      <c r="H722" s="258">
        <v>1</v>
      </c>
      <c r="I722" s="259"/>
      <c r="J722" s="260">
        <f>ROUND(I722*H722,2)</f>
        <v>0</v>
      </c>
      <c r="K722" s="256" t="s">
        <v>44</v>
      </c>
      <c r="L722" s="261"/>
      <c r="M722" s="262" t="s">
        <v>44</v>
      </c>
      <c r="N722" s="263" t="s">
        <v>53</v>
      </c>
      <c r="O722" s="86"/>
      <c r="P722" s="223">
        <f>O722*H722</f>
        <v>0</v>
      </c>
      <c r="Q722" s="223">
        <v>0.021000000000000001</v>
      </c>
      <c r="R722" s="223">
        <f>Q722*H722</f>
        <v>0.021000000000000001</v>
      </c>
      <c r="S722" s="223">
        <v>0</v>
      </c>
      <c r="T722" s="224">
        <f>S722*H722</f>
        <v>0</v>
      </c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R722" s="225" t="s">
        <v>341</v>
      </c>
      <c r="AT722" s="225" t="s">
        <v>173</v>
      </c>
      <c r="AU722" s="225" t="s">
        <v>91</v>
      </c>
      <c r="AY722" s="18" t="s">
        <v>159</v>
      </c>
      <c r="BE722" s="226">
        <f>IF(N722="základní",J722,0)</f>
        <v>0</v>
      </c>
      <c r="BF722" s="226">
        <f>IF(N722="snížená",J722,0)</f>
        <v>0</v>
      </c>
      <c r="BG722" s="226">
        <f>IF(N722="zákl. přenesená",J722,0)</f>
        <v>0</v>
      </c>
      <c r="BH722" s="226">
        <f>IF(N722="sníž. přenesená",J722,0)</f>
        <v>0</v>
      </c>
      <c r="BI722" s="226">
        <f>IF(N722="nulová",J722,0)</f>
        <v>0</v>
      </c>
      <c r="BJ722" s="18" t="s">
        <v>89</v>
      </c>
      <c r="BK722" s="226">
        <f>ROUND(I722*H722,2)</f>
        <v>0</v>
      </c>
      <c r="BL722" s="18" t="s">
        <v>251</v>
      </c>
      <c r="BM722" s="225" t="s">
        <v>955</v>
      </c>
    </row>
    <row r="723" s="13" customFormat="1">
      <c r="A723" s="13"/>
      <c r="B723" s="232"/>
      <c r="C723" s="233"/>
      <c r="D723" s="234" t="s">
        <v>171</v>
      </c>
      <c r="E723" s="235" t="s">
        <v>44</v>
      </c>
      <c r="F723" s="236" t="s">
        <v>172</v>
      </c>
      <c r="G723" s="233"/>
      <c r="H723" s="235" t="s">
        <v>44</v>
      </c>
      <c r="I723" s="237"/>
      <c r="J723" s="233"/>
      <c r="K723" s="233"/>
      <c r="L723" s="238"/>
      <c r="M723" s="239"/>
      <c r="N723" s="240"/>
      <c r="O723" s="240"/>
      <c r="P723" s="240"/>
      <c r="Q723" s="240"/>
      <c r="R723" s="240"/>
      <c r="S723" s="240"/>
      <c r="T723" s="241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2" t="s">
        <v>171</v>
      </c>
      <c r="AU723" s="242" t="s">
        <v>91</v>
      </c>
      <c r="AV723" s="13" t="s">
        <v>89</v>
      </c>
      <c r="AW723" s="13" t="s">
        <v>42</v>
      </c>
      <c r="AX723" s="13" t="s">
        <v>82</v>
      </c>
      <c r="AY723" s="242" t="s">
        <v>159</v>
      </c>
    </row>
    <row r="724" s="14" customFormat="1">
      <c r="A724" s="14"/>
      <c r="B724" s="243"/>
      <c r="C724" s="244"/>
      <c r="D724" s="234" t="s">
        <v>171</v>
      </c>
      <c r="E724" s="245" t="s">
        <v>44</v>
      </c>
      <c r="F724" s="246" t="s">
        <v>89</v>
      </c>
      <c r="G724" s="244"/>
      <c r="H724" s="247">
        <v>1</v>
      </c>
      <c r="I724" s="248"/>
      <c r="J724" s="244"/>
      <c r="K724" s="244"/>
      <c r="L724" s="249"/>
      <c r="M724" s="250"/>
      <c r="N724" s="251"/>
      <c r="O724" s="251"/>
      <c r="P724" s="251"/>
      <c r="Q724" s="251"/>
      <c r="R724" s="251"/>
      <c r="S724" s="251"/>
      <c r="T724" s="252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3" t="s">
        <v>171</v>
      </c>
      <c r="AU724" s="253" t="s">
        <v>91</v>
      </c>
      <c r="AV724" s="14" t="s">
        <v>91</v>
      </c>
      <c r="AW724" s="14" t="s">
        <v>42</v>
      </c>
      <c r="AX724" s="14" t="s">
        <v>89</v>
      </c>
      <c r="AY724" s="253" t="s">
        <v>159</v>
      </c>
    </row>
    <row r="725" s="2" customFormat="1" ht="24.15" customHeight="1">
      <c r="A725" s="40"/>
      <c r="B725" s="41"/>
      <c r="C725" s="254" t="s">
        <v>956</v>
      </c>
      <c r="D725" s="254" t="s">
        <v>173</v>
      </c>
      <c r="E725" s="255" t="s">
        <v>957</v>
      </c>
      <c r="F725" s="256" t="s">
        <v>958</v>
      </c>
      <c r="G725" s="257" t="s">
        <v>165</v>
      </c>
      <c r="H725" s="258">
        <v>1</v>
      </c>
      <c r="I725" s="259"/>
      <c r="J725" s="260">
        <f>ROUND(I725*H725,2)</f>
        <v>0</v>
      </c>
      <c r="K725" s="256" t="s">
        <v>44</v>
      </c>
      <c r="L725" s="261"/>
      <c r="M725" s="262" t="s">
        <v>44</v>
      </c>
      <c r="N725" s="263" t="s">
        <v>53</v>
      </c>
      <c r="O725" s="86"/>
      <c r="P725" s="223">
        <f>O725*H725</f>
        <v>0</v>
      </c>
      <c r="Q725" s="223">
        <v>0.021000000000000001</v>
      </c>
      <c r="R725" s="223">
        <f>Q725*H725</f>
        <v>0.021000000000000001</v>
      </c>
      <c r="S725" s="223">
        <v>0</v>
      </c>
      <c r="T725" s="224">
        <f>S725*H725</f>
        <v>0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25" t="s">
        <v>341</v>
      </c>
      <c r="AT725" s="225" t="s">
        <v>173</v>
      </c>
      <c r="AU725" s="225" t="s">
        <v>91</v>
      </c>
      <c r="AY725" s="18" t="s">
        <v>159</v>
      </c>
      <c r="BE725" s="226">
        <f>IF(N725="základní",J725,0)</f>
        <v>0</v>
      </c>
      <c r="BF725" s="226">
        <f>IF(N725="snížená",J725,0)</f>
        <v>0</v>
      </c>
      <c r="BG725" s="226">
        <f>IF(N725="zákl. přenesená",J725,0)</f>
        <v>0</v>
      </c>
      <c r="BH725" s="226">
        <f>IF(N725="sníž. přenesená",J725,0)</f>
        <v>0</v>
      </c>
      <c r="BI725" s="226">
        <f>IF(N725="nulová",J725,0)</f>
        <v>0</v>
      </c>
      <c r="BJ725" s="18" t="s">
        <v>89</v>
      </c>
      <c r="BK725" s="226">
        <f>ROUND(I725*H725,2)</f>
        <v>0</v>
      </c>
      <c r="BL725" s="18" t="s">
        <v>251</v>
      </c>
      <c r="BM725" s="225" t="s">
        <v>959</v>
      </c>
    </row>
    <row r="726" s="13" customFormat="1">
      <c r="A726" s="13"/>
      <c r="B726" s="232"/>
      <c r="C726" s="233"/>
      <c r="D726" s="234" t="s">
        <v>171</v>
      </c>
      <c r="E726" s="235" t="s">
        <v>44</v>
      </c>
      <c r="F726" s="236" t="s">
        <v>172</v>
      </c>
      <c r="G726" s="233"/>
      <c r="H726" s="235" t="s">
        <v>44</v>
      </c>
      <c r="I726" s="237"/>
      <c r="J726" s="233"/>
      <c r="K726" s="233"/>
      <c r="L726" s="238"/>
      <c r="M726" s="239"/>
      <c r="N726" s="240"/>
      <c r="O726" s="240"/>
      <c r="P726" s="240"/>
      <c r="Q726" s="240"/>
      <c r="R726" s="240"/>
      <c r="S726" s="240"/>
      <c r="T726" s="241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2" t="s">
        <v>171</v>
      </c>
      <c r="AU726" s="242" t="s">
        <v>91</v>
      </c>
      <c r="AV726" s="13" t="s">
        <v>89</v>
      </c>
      <c r="AW726" s="13" t="s">
        <v>42</v>
      </c>
      <c r="AX726" s="13" t="s">
        <v>82</v>
      </c>
      <c r="AY726" s="242" t="s">
        <v>159</v>
      </c>
    </row>
    <row r="727" s="14" customFormat="1">
      <c r="A727" s="14"/>
      <c r="B727" s="243"/>
      <c r="C727" s="244"/>
      <c r="D727" s="234" t="s">
        <v>171</v>
      </c>
      <c r="E727" s="245" t="s">
        <v>44</v>
      </c>
      <c r="F727" s="246" t="s">
        <v>89</v>
      </c>
      <c r="G727" s="244"/>
      <c r="H727" s="247">
        <v>1</v>
      </c>
      <c r="I727" s="248"/>
      <c r="J727" s="244"/>
      <c r="K727" s="244"/>
      <c r="L727" s="249"/>
      <c r="M727" s="250"/>
      <c r="N727" s="251"/>
      <c r="O727" s="251"/>
      <c r="P727" s="251"/>
      <c r="Q727" s="251"/>
      <c r="R727" s="251"/>
      <c r="S727" s="251"/>
      <c r="T727" s="252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3" t="s">
        <v>171</v>
      </c>
      <c r="AU727" s="253" t="s">
        <v>91</v>
      </c>
      <c r="AV727" s="14" t="s">
        <v>91</v>
      </c>
      <c r="AW727" s="14" t="s">
        <v>42</v>
      </c>
      <c r="AX727" s="14" t="s">
        <v>89</v>
      </c>
      <c r="AY727" s="253" t="s">
        <v>159</v>
      </c>
    </row>
    <row r="728" s="2" customFormat="1" ht="24.15" customHeight="1">
      <c r="A728" s="40"/>
      <c r="B728" s="41"/>
      <c r="C728" s="254" t="s">
        <v>960</v>
      </c>
      <c r="D728" s="254" t="s">
        <v>173</v>
      </c>
      <c r="E728" s="255" t="s">
        <v>961</v>
      </c>
      <c r="F728" s="256" t="s">
        <v>962</v>
      </c>
      <c r="G728" s="257" t="s">
        <v>165</v>
      </c>
      <c r="H728" s="258">
        <v>1</v>
      </c>
      <c r="I728" s="259"/>
      <c r="J728" s="260">
        <f>ROUND(I728*H728,2)</f>
        <v>0</v>
      </c>
      <c r="K728" s="256" t="s">
        <v>44</v>
      </c>
      <c r="L728" s="261"/>
      <c r="M728" s="262" t="s">
        <v>44</v>
      </c>
      <c r="N728" s="263" t="s">
        <v>53</v>
      </c>
      <c r="O728" s="86"/>
      <c r="P728" s="223">
        <f>O728*H728</f>
        <v>0</v>
      </c>
      <c r="Q728" s="223">
        <v>0.021000000000000001</v>
      </c>
      <c r="R728" s="223">
        <f>Q728*H728</f>
        <v>0.021000000000000001</v>
      </c>
      <c r="S728" s="223">
        <v>0</v>
      </c>
      <c r="T728" s="224">
        <f>S728*H728</f>
        <v>0</v>
      </c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R728" s="225" t="s">
        <v>341</v>
      </c>
      <c r="AT728" s="225" t="s">
        <v>173</v>
      </c>
      <c r="AU728" s="225" t="s">
        <v>91</v>
      </c>
      <c r="AY728" s="18" t="s">
        <v>159</v>
      </c>
      <c r="BE728" s="226">
        <f>IF(N728="základní",J728,0)</f>
        <v>0</v>
      </c>
      <c r="BF728" s="226">
        <f>IF(N728="snížená",J728,0)</f>
        <v>0</v>
      </c>
      <c r="BG728" s="226">
        <f>IF(N728="zákl. přenesená",J728,0)</f>
        <v>0</v>
      </c>
      <c r="BH728" s="226">
        <f>IF(N728="sníž. přenesená",J728,0)</f>
        <v>0</v>
      </c>
      <c r="BI728" s="226">
        <f>IF(N728="nulová",J728,0)</f>
        <v>0</v>
      </c>
      <c r="BJ728" s="18" t="s">
        <v>89</v>
      </c>
      <c r="BK728" s="226">
        <f>ROUND(I728*H728,2)</f>
        <v>0</v>
      </c>
      <c r="BL728" s="18" t="s">
        <v>251</v>
      </c>
      <c r="BM728" s="225" t="s">
        <v>963</v>
      </c>
    </row>
    <row r="729" s="13" customFormat="1">
      <c r="A729" s="13"/>
      <c r="B729" s="232"/>
      <c r="C729" s="233"/>
      <c r="D729" s="234" t="s">
        <v>171</v>
      </c>
      <c r="E729" s="235" t="s">
        <v>44</v>
      </c>
      <c r="F729" s="236" t="s">
        <v>172</v>
      </c>
      <c r="G729" s="233"/>
      <c r="H729" s="235" t="s">
        <v>44</v>
      </c>
      <c r="I729" s="237"/>
      <c r="J729" s="233"/>
      <c r="K729" s="233"/>
      <c r="L729" s="238"/>
      <c r="M729" s="239"/>
      <c r="N729" s="240"/>
      <c r="O729" s="240"/>
      <c r="P729" s="240"/>
      <c r="Q729" s="240"/>
      <c r="R729" s="240"/>
      <c r="S729" s="240"/>
      <c r="T729" s="241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2" t="s">
        <v>171</v>
      </c>
      <c r="AU729" s="242" t="s">
        <v>91</v>
      </c>
      <c r="AV729" s="13" t="s">
        <v>89</v>
      </c>
      <c r="AW729" s="13" t="s">
        <v>42</v>
      </c>
      <c r="AX729" s="13" t="s">
        <v>82</v>
      </c>
      <c r="AY729" s="242" t="s">
        <v>159</v>
      </c>
    </row>
    <row r="730" s="14" customFormat="1">
      <c r="A730" s="14"/>
      <c r="B730" s="243"/>
      <c r="C730" s="244"/>
      <c r="D730" s="234" t="s">
        <v>171</v>
      </c>
      <c r="E730" s="245" t="s">
        <v>44</v>
      </c>
      <c r="F730" s="246" t="s">
        <v>89</v>
      </c>
      <c r="G730" s="244"/>
      <c r="H730" s="247">
        <v>1</v>
      </c>
      <c r="I730" s="248"/>
      <c r="J730" s="244"/>
      <c r="K730" s="244"/>
      <c r="L730" s="249"/>
      <c r="M730" s="250"/>
      <c r="N730" s="251"/>
      <c r="O730" s="251"/>
      <c r="P730" s="251"/>
      <c r="Q730" s="251"/>
      <c r="R730" s="251"/>
      <c r="S730" s="251"/>
      <c r="T730" s="252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3" t="s">
        <v>171</v>
      </c>
      <c r="AU730" s="253" t="s">
        <v>91</v>
      </c>
      <c r="AV730" s="14" t="s">
        <v>91</v>
      </c>
      <c r="AW730" s="14" t="s">
        <v>42</v>
      </c>
      <c r="AX730" s="14" t="s">
        <v>89</v>
      </c>
      <c r="AY730" s="253" t="s">
        <v>159</v>
      </c>
    </row>
    <row r="731" s="2" customFormat="1" ht="24.15" customHeight="1">
      <c r="A731" s="40"/>
      <c r="B731" s="41"/>
      <c r="C731" s="254" t="s">
        <v>964</v>
      </c>
      <c r="D731" s="254" t="s">
        <v>173</v>
      </c>
      <c r="E731" s="255" t="s">
        <v>965</v>
      </c>
      <c r="F731" s="256" t="s">
        <v>966</v>
      </c>
      <c r="G731" s="257" t="s">
        <v>165</v>
      </c>
      <c r="H731" s="258">
        <v>1</v>
      </c>
      <c r="I731" s="259"/>
      <c r="J731" s="260">
        <f>ROUND(I731*H731,2)</f>
        <v>0</v>
      </c>
      <c r="K731" s="256" t="s">
        <v>44</v>
      </c>
      <c r="L731" s="261"/>
      <c r="M731" s="262" t="s">
        <v>44</v>
      </c>
      <c r="N731" s="263" t="s">
        <v>53</v>
      </c>
      <c r="O731" s="86"/>
      <c r="P731" s="223">
        <f>O731*H731</f>
        <v>0</v>
      </c>
      <c r="Q731" s="223">
        <v>0.021000000000000001</v>
      </c>
      <c r="R731" s="223">
        <f>Q731*H731</f>
        <v>0.021000000000000001</v>
      </c>
      <c r="S731" s="223">
        <v>0</v>
      </c>
      <c r="T731" s="224">
        <f>S731*H731</f>
        <v>0</v>
      </c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R731" s="225" t="s">
        <v>341</v>
      </c>
      <c r="AT731" s="225" t="s">
        <v>173</v>
      </c>
      <c r="AU731" s="225" t="s">
        <v>91</v>
      </c>
      <c r="AY731" s="18" t="s">
        <v>159</v>
      </c>
      <c r="BE731" s="226">
        <f>IF(N731="základní",J731,0)</f>
        <v>0</v>
      </c>
      <c r="BF731" s="226">
        <f>IF(N731="snížená",J731,0)</f>
        <v>0</v>
      </c>
      <c r="BG731" s="226">
        <f>IF(N731="zákl. přenesená",J731,0)</f>
        <v>0</v>
      </c>
      <c r="BH731" s="226">
        <f>IF(N731="sníž. přenesená",J731,0)</f>
        <v>0</v>
      </c>
      <c r="BI731" s="226">
        <f>IF(N731="nulová",J731,0)</f>
        <v>0</v>
      </c>
      <c r="BJ731" s="18" t="s">
        <v>89</v>
      </c>
      <c r="BK731" s="226">
        <f>ROUND(I731*H731,2)</f>
        <v>0</v>
      </c>
      <c r="BL731" s="18" t="s">
        <v>251</v>
      </c>
      <c r="BM731" s="225" t="s">
        <v>967</v>
      </c>
    </row>
    <row r="732" s="13" customFormat="1">
      <c r="A732" s="13"/>
      <c r="B732" s="232"/>
      <c r="C732" s="233"/>
      <c r="D732" s="234" t="s">
        <v>171</v>
      </c>
      <c r="E732" s="235" t="s">
        <v>44</v>
      </c>
      <c r="F732" s="236" t="s">
        <v>172</v>
      </c>
      <c r="G732" s="233"/>
      <c r="H732" s="235" t="s">
        <v>44</v>
      </c>
      <c r="I732" s="237"/>
      <c r="J732" s="233"/>
      <c r="K732" s="233"/>
      <c r="L732" s="238"/>
      <c r="M732" s="239"/>
      <c r="N732" s="240"/>
      <c r="O732" s="240"/>
      <c r="P732" s="240"/>
      <c r="Q732" s="240"/>
      <c r="R732" s="240"/>
      <c r="S732" s="240"/>
      <c r="T732" s="241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2" t="s">
        <v>171</v>
      </c>
      <c r="AU732" s="242" t="s">
        <v>91</v>
      </c>
      <c r="AV732" s="13" t="s">
        <v>89</v>
      </c>
      <c r="AW732" s="13" t="s">
        <v>42</v>
      </c>
      <c r="AX732" s="13" t="s">
        <v>82</v>
      </c>
      <c r="AY732" s="242" t="s">
        <v>159</v>
      </c>
    </row>
    <row r="733" s="14" customFormat="1">
      <c r="A733" s="14"/>
      <c r="B733" s="243"/>
      <c r="C733" s="244"/>
      <c r="D733" s="234" t="s">
        <v>171</v>
      </c>
      <c r="E733" s="245" t="s">
        <v>44</v>
      </c>
      <c r="F733" s="246" t="s">
        <v>89</v>
      </c>
      <c r="G733" s="244"/>
      <c r="H733" s="247">
        <v>1</v>
      </c>
      <c r="I733" s="248"/>
      <c r="J733" s="244"/>
      <c r="K733" s="244"/>
      <c r="L733" s="249"/>
      <c r="M733" s="250"/>
      <c r="N733" s="251"/>
      <c r="O733" s="251"/>
      <c r="P733" s="251"/>
      <c r="Q733" s="251"/>
      <c r="R733" s="251"/>
      <c r="S733" s="251"/>
      <c r="T733" s="252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3" t="s">
        <v>171</v>
      </c>
      <c r="AU733" s="253" t="s">
        <v>91</v>
      </c>
      <c r="AV733" s="14" t="s">
        <v>91</v>
      </c>
      <c r="AW733" s="14" t="s">
        <v>42</v>
      </c>
      <c r="AX733" s="14" t="s">
        <v>89</v>
      </c>
      <c r="AY733" s="253" t="s">
        <v>159</v>
      </c>
    </row>
    <row r="734" s="2" customFormat="1" ht="24.15" customHeight="1">
      <c r="A734" s="40"/>
      <c r="B734" s="41"/>
      <c r="C734" s="214" t="s">
        <v>968</v>
      </c>
      <c r="D734" s="214" t="s">
        <v>162</v>
      </c>
      <c r="E734" s="215" t="s">
        <v>969</v>
      </c>
      <c r="F734" s="216" t="s">
        <v>970</v>
      </c>
      <c r="G734" s="217" t="s">
        <v>165</v>
      </c>
      <c r="H734" s="218">
        <v>7</v>
      </c>
      <c r="I734" s="219"/>
      <c r="J734" s="220">
        <f>ROUND(I734*H734,2)</f>
        <v>0</v>
      </c>
      <c r="K734" s="216" t="s">
        <v>166</v>
      </c>
      <c r="L734" s="46"/>
      <c r="M734" s="221" t="s">
        <v>44</v>
      </c>
      <c r="N734" s="222" t="s">
        <v>53</v>
      </c>
      <c r="O734" s="86"/>
      <c r="P734" s="223">
        <f>O734*H734</f>
        <v>0</v>
      </c>
      <c r="Q734" s="223">
        <v>0</v>
      </c>
      <c r="R734" s="223">
        <f>Q734*H734</f>
        <v>0</v>
      </c>
      <c r="S734" s="223">
        <v>0</v>
      </c>
      <c r="T734" s="224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25" t="s">
        <v>251</v>
      </c>
      <c r="AT734" s="225" t="s">
        <v>162</v>
      </c>
      <c r="AU734" s="225" t="s">
        <v>91</v>
      </c>
      <c r="AY734" s="18" t="s">
        <v>159</v>
      </c>
      <c r="BE734" s="226">
        <f>IF(N734="základní",J734,0)</f>
        <v>0</v>
      </c>
      <c r="BF734" s="226">
        <f>IF(N734="snížená",J734,0)</f>
        <v>0</v>
      </c>
      <c r="BG734" s="226">
        <f>IF(N734="zákl. přenesená",J734,0)</f>
        <v>0</v>
      </c>
      <c r="BH734" s="226">
        <f>IF(N734="sníž. přenesená",J734,0)</f>
        <v>0</v>
      </c>
      <c r="BI734" s="226">
        <f>IF(N734="nulová",J734,0)</f>
        <v>0</v>
      </c>
      <c r="BJ734" s="18" t="s">
        <v>89</v>
      </c>
      <c r="BK734" s="226">
        <f>ROUND(I734*H734,2)</f>
        <v>0</v>
      </c>
      <c r="BL734" s="18" t="s">
        <v>251</v>
      </c>
      <c r="BM734" s="225" t="s">
        <v>971</v>
      </c>
    </row>
    <row r="735" s="2" customFormat="1">
      <c r="A735" s="40"/>
      <c r="B735" s="41"/>
      <c r="C735" s="42"/>
      <c r="D735" s="227" t="s">
        <v>169</v>
      </c>
      <c r="E735" s="42"/>
      <c r="F735" s="228" t="s">
        <v>972</v>
      </c>
      <c r="G735" s="42"/>
      <c r="H735" s="42"/>
      <c r="I735" s="229"/>
      <c r="J735" s="42"/>
      <c r="K735" s="42"/>
      <c r="L735" s="46"/>
      <c r="M735" s="230"/>
      <c r="N735" s="231"/>
      <c r="O735" s="86"/>
      <c r="P735" s="86"/>
      <c r="Q735" s="86"/>
      <c r="R735" s="86"/>
      <c r="S735" s="86"/>
      <c r="T735" s="87"/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T735" s="18" t="s">
        <v>169</v>
      </c>
      <c r="AU735" s="18" t="s">
        <v>91</v>
      </c>
    </row>
    <row r="736" s="13" customFormat="1">
      <c r="A736" s="13"/>
      <c r="B736" s="232"/>
      <c r="C736" s="233"/>
      <c r="D736" s="234" t="s">
        <v>171</v>
      </c>
      <c r="E736" s="235" t="s">
        <v>44</v>
      </c>
      <c r="F736" s="236" t="s">
        <v>172</v>
      </c>
      <c r="G736" s="233"/>
      <c r="H736" s="235" t="s">
        <v>44</v>
      </c>
      <c r="I736" s="237"/>
      <c r="J736" s="233"/>
      <c r="K736" s="233"/>
      <c r="L736" s="238"/>
      <c r="M736" s="239"/>
      <c r="N736" s="240"/>
      <c r="O736" s="240"/>
      <c r="P736" s="240"/>
      <c r="Q736" s="240"/>
      <c r="R736" s="240"/>
      <c r="S736" s="240"/>
      <c r="T736" s="241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2" t="s">
        <v>171</v>
      </c>
      <c r="AU736" s="242" t="s">
        <v>91</v>
      </c>
      <c r="AV736" s="13" t="s">
        <v>89</v>
      </c>
      <c r="AW736" s="13" t="s">
        <v>42</v>
      </c>
      <c r="AX736" s="13" t="s">
        <v>82</v>
      </c>
      <c r="AY736" s="242" t="s">
        <v>159</v>
      </c>
    </row>
    <row r="737" s="14" customFormat="1">
      <c r="A737" s="14"/>
      <c r="B737" s="243"/>
      <c r="C737" s="244"/>
      <c r="D737" s="234" t="s">
        <v>171</v>
      </c>
      <c r="E737" s="245" t="s">
        <v>44</v>
      </c>
      <c r="F737" s="246" t="s">
        <v>194</v>
      </c>
      <c r="G737" s="244"/>
      <c r="H737" s="247">
        <v>7</v>
      </c>
      <c r="I737" s="248"/>
      <c r="J737" s="244"/>
      <c r="K737" s="244"/>
      <c r="L737" s="249"/>
      <c r="M737" s="250"/>
      <c r="N737" s="251"/>
      <c r="O737" s="251"/>
      <c r="P737" s="251"/>
      <c r="Q737" s="251"/>
      <c r="R737" s="251"/>
      <c r="S737" s="251"/>
      <c r="T737" s="252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3" t="s">
        <v>171</v>
      </c>
      <c r="AU737" s="253" t="s">
        <v>91</v>
      </c>
      <c r="AV737" s="14" t="s">
        <v>91</v>
      </c>
      <c r="AW737" s="14" t="s">
        <v>42</v>
      </c>
      <c r="AX737" s="14" t="s">
        <v>89</v>
      </c>
      <c r="AY737" s="253" t="s">
        <v>159</v>
      </c>
    </row>
    <row r="738" s="2" customFormat="1" ht="24.15" customHeight="1">
      <c r="A738" s="40"/>
      <c r="B738" s="41"/>
      <c r="C738" s="214" t="s">
        <v>973</v>
      </c>
      <c r="D738" s="214" t="s">
        <v>162</v>
      </c>
      <c r="E738" s="215" t="s">
        <v>974</v>
      </c>
      <c r="F738" s="216" t="s">
        <v>975</v>
      </c>
      <c r="G738" s="217" t="s">
        <v>165</v>
      </c>
      <c r="H738" s="218">
        <v>1</v>
      </c>
      <c r="I738" s="219"/>
      <c r="J738" s="220">
        <f>ROUND(I738*H738,2)</f>
        <v>0</v>
      </c>
      <c r="K738" s="216" t="s">
        <v>166</v>
      </c>
      <c r="L738" s="46"/>
      <c r="M738" s="221" t="s">
        <v>44</v>
      </c>
      <c r="N738" s="222" t="s">
        <v>53</v>
      </c>
      <c r="O738" s="86"/>
      <c r="P738" s="223">
        <f>O738*H738</f>
        <v>0</v>
      </c>
      <c r="Q738" s="223">
        <v>0</v>
      </c>
      <c r="R738" s="223">
        <f>Q738*H738</f>
        <v>0</v>
      </c>
      <c r="S738" s="223">
        <v>0</v>
      </c>
      <c r="T738" s="224">
        <f>S738*H738</f>
        <v>0</v>
      </c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R738" s="225" t="s">
        <v>251</v>
      </c>
      <c r="AT738" s="225" t="s">
        <v>162</v>
      </c>
      <c r="AU738" s="225" t="s">
        <v>91</v>
      </c>
      <c r="AY738" s="18" t="s">
        <v>159</v>
      </c>
      <c r="BE738" s="226">
        <f>IF(N738="základní",J738,0)</f>
        <v>0</v>
      </c>
      <c r="BF738" s="226">
        <f>IF(N738="snížená",J738,0)</f>
        <v>0</v>
      </c>
      <c r="BG738" s="226">
        <f>IF(N738="zákl. přenesená",J738,0)</f>
        <v>0</v>
      </c>
      <c r="BH738" s="226">
        <f>IF(N738="sníž. přenesená",J738,0)</f>
        <v>0</v>
      </c>
      <c r="BI738" s="226">
        <f>IF(N738="nulová",J738,0)</f>
        <v>0</v>
      </c>
      <c r="BJ738" s="18" t="s">
        <v>89</v>
      </c>
      <c r="BK738" s="226">
        <f>ROUND(I738*H738,2)</f>
        <v>0</v>
      </c>
      <c r="BL738" s="18" t="s">
        <v>251</v>
      </c>
      <c r="BM738" s="225" t="s">
        <v>976</v>
      </c>
    </row>
    <row r="739" s="2" customFormat="1">
      <c r="A739" s="40"/>
      <c r="B739" s="41"/>
      <c r="C739" s="42"/>
      <c r="D739" s="227" t="s">
        <v>169</v>
      </c>
      <c r="E739" s="42"/>
      <c r="F739" s="228" t="s">
        <v>977</v>
      </c>
      <c r="G739" s="42"/>
      <c r="H739" s="42"/>
      <c r="I739" s="229"/>
      <c r="J739" s="42"/>
      <c r="K739" s="42"/>
      <c r="L739" s="46"/>
      <c r="M739" s="230"/>
      <c r="N739" s="231"/>
      <c r="O739" s="86"/>
      <c r="P739" s="86"/>
      <c r="Q739" s="86"/>
      <c r="R739" s="86"/>
      <c r="S739" s="86"/>
      <c r="T739" s="87"/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T739" s="18" t="s">
        <v>169</v>
      </c>
      <c r="AU739" s="18" t="s">
        <v>91</v>
      </c>
    </row>
    <row r="740" s="13" customFormat="1">
      <c r="A740" s="13"/>
      <c r="B740" s="232"/>
      <c r="C740" s="233"/>
      <c r="D740" s="234" t="s">
        <v>171</v>
      </c>
      <c r="E740" s="235" t="s">
        <v>44</v>
      </c>
      <c r="F740" s="236" t="s">
        <v>172</v>
      </c>
      <c r="G740" s="233"/>
      <c r="H740" s="235" t="s">
        <v>44</v>
      </c>
      <c r="I740" s="237"/>
      <c r="J740" s="233"/>
      <c r="K740" s="233"/>
      <c r="L740" s="238"/>
      <c r="M740" s="239"/>
      <c r="N740" s="240"/>
      <c r="O740" s="240"/>
      <c r="P740" s="240"/>
      <c r="Q740" s="240"/>
      <c r="R740" s="240"/>
      <c r="S740" s="240"/>
      <c r="T740" s="241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2" t="s">
        <v>171</v>
      </c>
      <c r="AU740" s="242" t="s">
        <v>91</v>
      </c>
      <c r="AV740" s="13" t="s">
        <v>89</v>
      </c>
      <c r="AW740" s="13" t="s">
        <v>42</v>
      </c>
      <c r="AX740" s="13" t="s">
        <v>82</v>
      </c>
      <c r="AY740" s="242" t="s">
        <v>159</v>
      </c>
    </row>
    <row r="741" s="14" customFormat="1">
      <c r="A741" s="14"/>
      <c r="B741" s="243"/>
      <c r="C741" s="244"/>
      <c r="D741" s="234" t="s">
        <v>171</v>
      </c>
      <c r="E741" s="245" t="s">
        <v>44</v>
      </c>
      <c r="F741" s="246" t="s">
        <v>89</v>
      </c>
      <c r="G741" s="244"/>
      <c r="H741" s="247">
        <v>1</v>
      </c>
      <c r="I741" s="248"/>
      <c r="J741" s="244"/>
      <c r="K741" s="244"/>
      <c r="L741" s="249"/>
      <c r="M741" s="250"/>
      <c r="N741" s="251"/>
      <c r="O741" s="251"/>
      <c r="P741" s="251"/>
      <c r="Q741" s="251"/>
      <c r="R741" s="251"/>
      <c r="S741" s="251"/>
      <c r="T741" s="252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3" t="s">
        <v>171</v>
      </c>
      <c r="AU741" s="253" t="s">
        <v>91</v>
      </c>
      <c r="AV741" s="14" t="s">
        <v>91</v>
      </c>
      <c r="AW741" s="14" t="s">
        <v>42</v>
      </c>
      <c r="AX741" s="14" t="s">
        <v>89</v>
      </c>
      <c r="AY741" s="253" t="s">
        <v>159</v>
      </c>
    </row>
    <row r="742" s="2" customFormat="1" ht="16.5" customHeight="1">
      <c r="A742" s="40"/>
      <c r="B742" s="41"/>
      <c r="C742" s="254" t="s">
        <v>978</v>
      </c>
      <c r="D742" s="254" t="s">
        <v>173</v>
      </c>
      <c r="E742" s="255" t="s">
        <v>979</v>
      </c>
      <c r="F742" s="256" t="s">
        <v>980</v>
      </c>
      <c r="G742" s="257" t="s">
        <v>165</v>
      </c>
      <c r="H742" s="258">
        <v>1</v>
      </c>
      <c r="I742" s="259"/>
      <c r="J742" s="260">
        <f>ROUND(I742*H742,2)</f>
        <v>0</v>
      </c>
      <c r="K742" s="256" t="s">
        <v>166</v>
      </c>
      <c r="L742" s="261"/>
      <c r="M742" s="262" t="s">
        <v>44</v>
      </c>
      <c r="N742" s="263" t="s">
        <v>53</v>
      </c>
      <c r="O742" s="86"/>
      <c r="P742" s="223">
        <f>O742*H742</f>
        <v>0</v>
      </c>
      <c r="Q742" s="223">
        <v>0.0016000000000000001</v>
      </c>
      <c r="R742" s="223">
        <f>Q742*H742</f>
        <v>0.0016000000000000001</v>
      </c>
      <c r="S742" s="223">
        <v>0</v>
      </c>
      <c r="T742" s="224">
        <f>S742*H742</f>
        <v>0</v>
      </c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R742" s="225" t="s">
        <v>341</v>
      </c>
      <c r="AT742" s="225" t="s">
        <v>173</v>
      </c>
      <c r="AU742" s="225" t="s">
        <v>91</v>
      </c>
      <c r="AY742" s="18" t="s">
        <v>159</v>
      </c>
      <c r="BE742" s="226">
        <f>IF(N742="základní",J742,0)</f>
        <v>0</v>
      </c>
      <c r="BF742" s="226">
        <f>IF(N742="snížená",J742,0)</f>
        <v>0</v>
      </c>
      <c r="BG742" s="226">
        <f>IF(N742="zákl. přenesená",J742,0)</f>
        <v>0</v>
      </c>
      <c r="BH742" s="226">
        <f>IF(N742="sníž. přenesená",J742,0)</f>
        <v>0</v>
      </c>
      <c r="BI742" s="226">
        <f>IF(N742="nulová",J742,0)</f>
        <v>0</v>
      </c>
      <c r="BJ742" s="18" t="s">
        <v>89</v>
      </c>
      <c r="BK742" s="226">
        <f>ROUND(I742*H742,2)</f>
        <v>0</v>
      </c>
      <c r="BL742" s="18" t="s">
        <v>251</v>
      </c>
      <c r="BM742" s="225" t="s">
        <v>981</v>
      </c>
    </row>
    <row r="743" s="13" customFormat="1">
      <c r="A743" s="13"/>
      <c r="B743" s="232"/>
      <c r="C743" s="233"/>
      <c r="D743" s="234" t="s">
        <v>171</v>
      </c>
      <c r="E743" s="235" t="s">
        <v>44</v>
      </c>
      <c r="F743" s="236" t="s">
        <v>172</v>
      </c>
      <c r="G743" s="233"/>
      <c r="H743" s="235" t="s">
        <v>44</v>
      </c>
      <c r="I743" s="237"/>
      <c r="J743" s="233"/>
      <c r="K743" s="233"/>
      <c r="L743" s="238"/>
      <c r="M743" s="239"/>
      <c r="N743" s="240"/>
      <c r="O743" s="240"/>
      <c r="P743" s="240"/>
      <c r="Q743" s="240"/>
      <c r="R743" s="240"/>
      <c r="S743" s="240"/>
      <c r="T743" s="241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2" t="s">
        <v>171</v>
      </c>
      <c r="AU743" s="242" t="s">
        <v>91</v>
      </c>
      <c r="AV743" s="13" t="s">
        <v>89</v>
      </c>
      <c r="AW743" s="13" t="s">
        <v>42</v>
      </c>
      <c r="AX743" s="13" t="s">
        <v>82</v>
      </c>
      <c r="AY743" s="242" t="s">
        <v>159</v>
      </c>
    </row>
    <row r="744" s="14" customFormat="1">
      <c r="A744" s="14"/>
      <c r="B744" s="243"/>
      <c r="C744" s="244"/>
      <c r="D744" s="234" t="s">
        <v>171</v>
      </c>
      <c r="E744" s="245" t="s">
        <v>44</v>
      </c>
      <c r="F744" s="246" t="s">
        <v>89</v>
      </c>
      <c r="G744" s="244"/>
      <c r="H744" s="247">
        <v>1</v>
      </c>
      <c r="I744" s="248"/>
      <c r="J744" s="244"/>
      <c r="K744" s="244"/>
      <c r="L744" s="249"/>
      <c r="M744" s="250"/>
      <c r="N744" s="251"/>
      <c r="O744" s="251"/>
      <c r="P744" s="251"/>
      <c r="Q744" s="251"/>
      <c r="R744" s="251"/>
      <c r="S744" s="251"/>
      <c r="T744" s="252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3" t="s">
        <v>171</v>
      </c>
      <c r="AU744" s="253" t="s">
        <v>91</v>
      </c>
      <c r="AV744" s="14" t="s">
        <v>91</v>
      </c>
      <c r="AW744" s="14" t="s">
        <v>42</v>
      </c>
      <c r="AX744" s="14" t="s">
        <v>89</v>
      </c>
      <c r="AY744" s="253" t="s">
        <v>159</v>
      </c>
    </row>
    <row r="745" s="2" customFormat="1" ht="16.5" customHeight="1">
      <c r="A745" s="40"/>
      <c r="B745" s="41"/>
      <c r="C745" s="254" t="s">
        <v>982</v>
      </c>
      <c r="D745" s="254" t="s">
        <v>173</v>
      </c>
      <c r="E745" s="255" t="s">
        <v>983</v>
      </c>
      <c r="F745" s="256" t="s">
        <v>984</v>
      </c>
      <c r="G745" s="257" t="s">
        <v>165</v>
      </c>
      <c r="H745" s="258">
        <v>8</v>
      </c>
      <c r="I745" s="259"/>
      <c r="J745" s="260">
        <f>ROUND(I745*H745,2)</f>
        <v>0</v>
      </c>
      <c r="K745" s="256" t="s">
        <v>166</v>
      </c>
      <c r="L745" s="261"/>
      <c r="M745" s="262" t="s">
        <v>44</v>
      </c>
      <c r="N745" s="263" t="s">
        <v>53</v>
      </c>
      <c r="O745" s="86"/>
      <c r="P745" s="223">
        <f>O745*H745</f>
        <v>0</v>
      </c>
      <c r="Q745" s="223">
        <v>0.0195</v>
      </c>
      <c r="R745" s="223">
        <f>Q745*H745</f>
        <v>0.156</v>
      </c>
      <c r="S745" s="223">
        <v>0</v>
      </c>
      <c r="T745" s="224">
        <f>S745*H745</f>
        <v>0</v>
      </c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R745" s="225" t="s">
        <v>176</v>
      </c>
      <c r="AT745" s="225" t="s">
        <v>173</v>
      </c>
      <c r="AU745" s="225" t="s">
        <v>91</v>
      </c>
      <c r="AY745" s="18" t="s">
        <v>159</v>
      </c>
      <c r="BE745" s="226">
        <f>IF(N745="základní",J745,0)</f>
        <v>0</v>
      </c>
      <c r="BF745" s="226">
        <f>IF(N745="snížená",J745,0)</f>
        <v>0</v>
      </c>
      <c r="BG745" s="226">
        <f>IF(N745="zákl. přenesená",J745,0)</f>
        <v>0</v>
      </c>
      <c r="BH745" s="226">
        <f>IF(N745="sníž. přenesená",J745,0)</f>
        <v>0</v>
      </c>
      <c r="BI745" s="226">
        <f>IF(N745="nulová",J745,0)</f>
        <v>0</v>
      </c>
      <c r="BJ745" s="18" t="s">
        <v>89</v>
      </c>
      <c r="BK745" s="226">
        <f>ROUND(I745*H745,2)</f>
        <v>0</v>
      </c>
      <c r="BL745" s="18" t="s">
        <v>167</v>
      </c>
      <c r="BM745" s="225" t="s">
        <v>985</v>
      </c>
    </row>
    <row r="746" s="13" customFormat="1">
      <c r="A746" s="13"/>
      <c r="B746" s="232"/>
      <c r="C746" s="233"/>
      <c r="D746" s="234" t="s">
        <v>171</v>
      </c>
      <c r="E746" s="235" t="s">
        <v>44</v>
      </c>
      <c r="F746" s="236" t="s">
        <v>172</v>
      </c>
      <c r="G746" s="233"/>
      <c r="H746" s="235" t="s">
        <v>44</v>
      </c>
      <c r="I746" s="237"/>
      <c r="J746" s="233"/>
      <c r="K746" s="233"/>
      <c r="L746" s="238"/>
      <c r="M746" s="239"/>
      <c r="N746" s="240"/>
      <c r="O746" s="240"/>
      <c r="P746" s="240"/>
      <c r="Q746" s="240"/>
      <c r="R746" s="240"/>
      <c r="S746" s="240"/>
      <c r="T746" s="241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2" t="s">
        <v>171</v>
      </c>
      <c r="AU746" s="242" t="s">
        <v>91</v>
      </c>
      <c r="AV746" s="13" t="s">
        <v>89</v>
      </c>
      <c r="AW746" s="13" t="s">
        <v>42</v>
      </c>
      <c r="AX746" s="13" t="s">
        <v>82</v>
      </c>
      <c r="AY746" s="242" t="s">
        <v>159</v>
      </c>
    </row>
    <row r="747" s="14" customFormat="1">
      <c r="A747" s="14"/>
      <c r="B747" s="243"/>
      <c r="C747" s="244"/>
      <c r="D747" s="234" t="s">
        <v>171</v>
      </c>
      <c r="E747" s="245" t="s">
        <v>44</v>
      </c>
      <c r="F747" s="246" t="s">
        <v>986</v>
      </c>
      <c r="G747" s="244"/>
      <c r="H747" s="247">
        <v>8</v>
      </c>
      <c r="I747" s="248"/>
      <c r="J747" s="244"/>
      <c r="K747" s="244"/>
      <c r="L747" s="249"/>
      <c r="M747" s="250"/>
      <c r="N747" s="251"/>
      <c r="O747" s="251"/>
      <c r="P747" s="251"/>
      <c r="Q747" s="251"/>
      <c r="R747" s="251"/>
      <c r="S747" s="251"/>
      <c r="T747" s="252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3" t="s">
        <v>171</v>
      </c>
      <c r="AU747" s="253" t="s">
        <v>91</v>
      </c>
      <c r="AV747" s="14" t="s">
        <v>91</v>
      </c>
      <c r="AW747" s="14" t="s">
        <v>42</v>
      </c>
      <c r="AX747" s="14" t="s">
        <v>89</v>
      </c>
      <c r="AY747" s="253" t="s">
        <v>159</v>
      </c>
    </row>
    <row r="748" s="2" customFormat="1" ht="16.5" customHeight="1">
      <c r="A748" s="40"/>
      <c r="B748" s="41"/>
      <c r="C748" s="214" t="s">
        <v>987</v>
      </c>
      <c r="D748" s="214" t="s">
        <v>162</v>
      </c>
      <c r="E748" s="215" t="s">
        <v>988</v>
      </c>
      <c r="F748" s="216" t="s">
        <v>989</v>
      </c>
      <c r="G748" s="217" t="s">
        <v>165</v>
      </c>
      <c r="H748" s="218">
        <v>8</v>
      </c>
      <c r="I748" s="219"/>
      <c r="J748" s="220">
        <f>ROUND(I748*H748,2)</f>
        <v>0</v>
      </c>
      <c r="K748" s="216" t="s">
        <v>166</v>
      </c>
      <c r="L748" s="46"/>
      <c r="M748" s="221" t="s">
        <v>44</v>
      </c>
      <c r="N748" s="222" t="s">
        <v>53</v>
      </c>
      <c r="O748" s="86"/>
      <c r="P748" s="223">
        <f>O748*H748</f>
        <v>0</v>
      </c>
      <c r="Q748" s="223">
        <v>0</v>
      </c>
      <c r="R748" s="223">
        <f>Q748*H748</f>
        <v>0</v>
      </c>
      <c r="S748" s="223">
        <v>0</v>
      </c>
      <c r="T748" s="224">
        <f>S748*H748</f>
        <v>0</v>
      </c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R748" s="225" t="s">
        <v>251</v>
      </c>
      <c r="AT748" s="225" t="s">
        <v>162</v>
      </c>
      <c r="AU748" s="225" t="s">
        <v>91</v>
      </c>
      <c r="AY748" s="18" t="s">
        <v>159</v>
      </c>
      <c r="BE748" s="226">
        <f>IF(N748="základní",J748,0)</f>
        <v>0</v>
      </c>
      <c r="BF748" s="226">
        <f>IF(N748="snížená",J748,0)</f>
        <v>0</v>
      </c>
      <c r="BG748" s="226">
        <f>IF(N748="zákl. přenesená",J748,0)</f>
        <v>0</v>
      </c>
      <c r="BH748" s="226">
        <f>IF(N748="sníž. přenesená",J748,0)</f>
        <v>0</v>
      </c>
      <c r="BI748" s="226">
        <f>IF(N748="nulová",J748,0)</f>
        <v>0</v>
      </c>
      <c r="BJ748" s="18" t="s">
        <v>89</v>
      </c>
      <c r="BK748" s="226">
        <f>ROUND(I748*H748,2)</f>
        <v>0</v>
      </c>
      <c r="BL748" s="18" t="s">
        <v>251</v>
      </c>
      <c r="BM748" s="225" t="s">
        <v>990</v>
      </c>
    </row>
    <row r="749" s="2" customFormat="1">
      <c r="A749" s="40"/>
      <c r="B749" s="41"/>
      <c r="C749" s="42"/>
      <c r="D749" s="227" t="s">
        <v>169</v>
      </c>
      <c r="E749" s="42"/>
      <c r="F749" s="228" t="s">
        <v>991</v>
      </c>
      <c r="G749" s="42"/>
      <c r="H749" s="42"/>
      <c r="I749" s="229"/>
      <c r="J749" s="42"/>
      <c r="K749" s="42"/>
      <c r="L749" s="46"/>
      <c r="M749" s="230"/>
      <c r="N749" s="231"/>
      <c r="O749" s="86"/>
      <c r="P749" s="86"/>
      <c r="Q749" s="86"/>
      <c r="R749" s="86"/>
      <c r="S749" s="86"/>
      <c r="T749" s="87"/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T749" s="18" t="s">
        <v>169</v>
      </c>
      <c r="AU749" s="18" t="s">
        <v>91</v>
      </c>
    </row>
    <row r="750" s="13" customFormat="1">
      <c r="A750" s="13"/>
      <c r="B750" s="232"/>
      <c r="C750" s="233"/>
      <c r="D750" s="234" t="s">
        <v>171</v>
      </c>
      <c r="E750" s="235" t="s">
        <v>44</v>
      </c>
      <c r="F750" s="236" t="s">
        <v>172</v>
      </c>
      <c r="G750" s="233"/>
      <c r="H750" s="235" t="s">
        <v>44</v>
      </c>
      <c r="I750" s="237"/>
      <c r="J750" s="233"/>
      <c r="K750" s="233"/>
      <c r="L750" s="238"/>
      <c r="M750" s="239"/>
      <c r="N750" s="240"/>
      <c r="O750" s="240"/>
      <c r="P750" s="240"/>
      <c r="Q750" s="240"/>
      <c r="R750" s="240"/>
      <c r="S750" s="240"/>
      <c r="T750" s="241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2" t="s">
        <v>171</v>
      </c>
      <c r="AU750" s="242" t="s">
        <v>91</v>
      </c>
      <c r="AV750" s="13" t="s">
        <v>89</v>
      </c>
      <c r="AW750" s="13" t="s">
        <v>42</v>
      </c>
      <c r="AX750" s="13" t="s">
        <v>82</v>
      </c>
      <c r="AY750" s="242" t="s">
        <v>159</v>
      </c>
    </row>
    <row r="751" s="14" customFormat="1">
      <c r="A751" s="14"/>
      <c r="B751" s="243"/>
      <c r="C751" s="244"/>
      <c r="D751" s="234" t="s">
        <v>171</v>
      </c>
      <c r="E751" s="245" t="s">
        <v>44</v>
      </c>
      <c r="F751" s="246" t="s">
        <v>986</v>
      </c>
      <c r="G751" s="244"/>
      <c r="H751" s="247">
        <v>8</v>
      </c>
      <c r="I751" s="248"/>
      <c r="J751" s="244"/>
      <c r="K751" s="244"/>
      <c r="L751" s="249"/>
      <c r="M751" s="250"/>
      <c r="N751" s="251"/>
      <c r="O751" s="251"/>
      <c r="P751" s="251"/>
      <c r="Q751" s="251"/>
      <c r="R751" s="251"/>
      <c r="S751" s="251"/>
      <c r="T751" s="252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3" t="s">
        <v>171</v>
      </c>
      <c r="AU751" s="253" t="s">
        <v>91</v>
      </c>
      <c r="AV751" s="14" t="s">
        <v>91</v>
      </c>
      <c r="AW751" s="14" t="s">
        <v>42</v>
      </c>
      <c r="AX751" s="14" t="s">
        <v>89</v>
      </c>
      <c r="AY751" s="253" t="s">
        <v>159</v>
      </c>
    </row>
    <row r="752" s="2" customFormat="1" ht="16.5" customHeight="1">
      <c r="A752" s="40"/>
      <c r="B752" s="41"/>
      <c r="C752" s="254" t="s">
        <v>992</v>
      </c>
      <c r="D752" s="254" t="s">
        <v>173</v>
      </c>
      <c r="E752" s="255" t="s">
        <v>993</v>
      </c>
      <c r="F752" s="256" t="s">
        <v>994</v>
      </c>
      <c r="G752" s="257" t="s">
        <v>165</v>
      </c>
      <c r="H752" s="258">
        <v>8</v>
      </c>
      <c r="I752" s="259"/>
      <c r="J752" s="260">
        <f>ROUND(I752*H752,2)</f>
        <v>0</v>
      </c>
      <c r="K752" s="256" t="s">
        <v>166</v>
      </c>
      <c r="L752" s="261"/>
      <c r="M752" s="262" t="s">
        <v>44</v>
      </c>
      <c r="N752" s="263" t="s">
        <v>53</v>
      </c>
      <c r="O752" s="86"/>
      <c r="P752" s="223">
        <f>O752*H752</f>
        <v>0</v>
      </c>
      <c r="Q752" s="223">
        <v>0.00046000000000000001</v>
      </c>
      <c r="R752" s="223">
        <f>Q752*H752</f>
        <v>0.0036800000000000001</v>
      </c>
      <c r="S752" s="223">
        <v>0</v>
      </c>
      <c r="T752" s="224">
        <f>S752*H752</f>
        <v>0</v>
      </c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R752" s="225" t="s">
        <v>341</v>
      </c>
      <c r="AT752" s="225" t="s">
        <v>173</v>
      </c>
      <c r="AU752" s="225" t="s">
        <v>91</v>
      </c>
      <c r="AY752" s="18" t="s">
        <v>159</v>
      </c>
      <c r="BE752" s="226">
        <f>IF(N752="základní",J752,0)</f>
        <v>0</v>
      </c>
      <c r="BF752" s="226">
        <f>IF(N752="snížená",J752,0)</f>
        <v>0</v>
      </c>
      <c r="BG752" s="226">
        <f>IF(N752="zákl. přenesená",J752,0)</f>
        <v>0</v>
      </c>
      <c r="BH752" s="226">
        <f>IF(N752="sníž. přenesená",J752,0)</f>
        <v>0</v>
      </c>
      <c r="BI752" s="226">
        <f>IF(N752="nulová",J752,0)</f>
        <v>0</v>
      </c>
      <c r="BJ752" s="18" t="s">
        <v>89</v>
      </c>
      <c r="BK752" s="226">
        <f>ROUND(I752*H752,2)</f>
        <v>0</v>
      </c>
      <c r="BL752" s="18" t="s">
        <v>251</v>
      </c>
      <c r="BM752" s="225" t="s">
        <v>995</v>
      </c>
    </row>
    <row r="753" s="13" customFormat="1">
      <c r="A753" s="13"/>
      <c r="B753" s="232"/>
      <c r="C753" s="233"/>
      <c r="D753" s="234" t="s">
        <v>171</v>
      </c>
      <c r="E753" s="235" t="s">
        <v>44</v>
      </c>
      <c r="F753" s="236" t="s">
        <v>172</v>
      </c>
      <c r="G753" s="233"/>
      <c r="H753" s="235" t="s">
        <v>44</v>
      </c>
      <c r="I753" s="237"/>
      <c r="J753" s="233"/>
      <c r="K753" s="233"/>
      <c r="L753" s="238"/>
      <c r="M753" s="239"/>
      <c r="N753" s="240"/>
      <c r="O753" s="240"/>
      <c r="P753" s="240"/>
      <c r="Q753" s="240"/>
      <c r="R753" s="240"/>
      <c r="S753" s="240"/>
      <c r="T753" s="241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2" t="s">
        <v>171</v>
      </c>
      <c r="AU753" s="242" t="s">
        <v>91</v>
      </c>
      <c r="AV753" s="13" t="s">
        <v>89</v>
      </c>
      <c r="AW753" s="13" t="s">
        <v>42</v>
      </c>
      <c r="AX753" s="13" t="s">
        <v>82</v>
      </c>
      <c r="AY753" s="242" t="s">
        <v>159</v>
      </c>
    </row>
    <row r="754" s="14" customFormat="1">
      <c r="A754" s="14"/>
      <c r="B754" s="243"/>
      <c r="C754" s="244"/>
      <c r="D754" s="234" t="s">
        <v>171</v>
      </c>
      <c r="E754" s="245" t="s">
        <v>44</v>
      </c>
      <c r="F754" s="246" t="s">
        <v>986</v>
      </c>
      <c r="G754" s="244"/>
      <c r="H754" s="247">
        <v>8</v>
      </c>
      <c r="I754" s="248"/>
      <c r="J754" s="244"/>
      <c r="K754" s="244"/>
      <c r="L754" s="249"/>
      <c r="M754" s="250"/>
      <c r="N754" s="251"/>
      <c r="O754" s="251"/>
      <c r="P754" s="251"/>
      <c r="Q754" s="251"/>
      <c r="R754" s="251"/>
      <c r="S754" s="251"/>
      <c r="T754" s="252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3" t="s">
        <v>171</v>
      </c>
      <c r="AU754" s="253" t="s">
        <v>91</v>
      </c>
      <c r="AV754" s="14" t="s">
        <v>91</v>
      </c>
      <c r="AW754" s="14" t="s">
        <v>42</v>
      </c>
      <c r="AX754" s="14" t="s">
        <v>89</v>
      </c>
      <c r="AY754" s="253" t="s">
        <v>159</v>
      </c>
    </row>
    <row r="755" s="2" customFormat="1" ht="24.15" customHeight="1">
      <c r="A755" s="40"/>
      <c r="B755" s="41"/>
      <c r="C755" s="214" t="s">
        <v>996</v>
      </c>
      <c r="D755" s="214" t="s">
        <v>162</v>
      </c>
      <c r="E755" s="215" t="s">
        <v>997</v>
      </c>
      <c r="F755" s="216" t="s">
        <v>998</v>
      </c>
      <c r="G755" s="217" t="s">
        <v>165</v>
      </c>
      <c r="H755" s="218">
        <v>1</v>
      </c>
      <c r="I755" s="219"/>
      <c r="J755" s="220">
        <f>ROUND(I755*H755,2)</f>
        <v>0</v>
      </c>
      <c r="K755" s="216" t="s">
        <v>166</v>
      </c>
      <c r="L755" s="46"/>
      <c r="M755" s="221" t="s">
        <v>44</v>
      </c>
      <c r="N755" s="222" t="s">
        <v>53</v>
      </c>
      <c r="O755" s="86"/>
      <c r="P755" s="223">
        <f>O755*H755</f>
        <v>0</v>
      </c>
      <c r="Q755" s="223">
        <v>0.00046999999999999999</v>
      </c>
      <c r="R755" s="223">
        <f>Q755*H755</f>
        <v>0.00046999999999999999</v>
      </c>
      <c r="S755" s="223">
        <v>0</v>
      </c>
      <c r="T755" s="224">
        <f>S755*H755</f>
        <v>0</v>
      </c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R755" s="225" t="s">
        <v>251</v>
      </c>
      <c r="AT755" s="225" t="s">
        <v>162</v>
      </c>
      <c r="AU755" s="225" t="s">
        <v>91</v>
      </c>
      <c r="AY755" s="18" t="s">
        <v>159</v>
      </c>
      <c r="BE755" s="226">
        <f>IF(N755="základní",J755,0)</f>
        <v>0</v>
      </c>
      <c r="BF755" s="226">
        <f>IF(N755="snížená",J755,0)</f>
        <v>0</v>
      </c>
      <c r="BG755" s="226">
        <f>IF(N755="zákl. přenesená",J755,0)</f>
        <v>0</v>
      </c>
      <c r="BH755" s="226">
        <f>IF(N755="sníž. přenesená",J755,0)</f>
        <v>0</v>
      </c>
      <c r="BI755" s="226">
        <f>IF(N755="nulová",J755,0)</f>
        <v>0</v>
      </c>
      <c r="BJ755" s="18" t="s">
        <v>89</v>
      </c>
      <c r="BK755" s="226">
        <f>ROUND(I755*H755,2)</f>
        <v>0</v>
      </c>
      <c r="BL755" s="18" t="s">
        <v>251</v>
      </c>
      <c r="BM755" s="225" t="s">
        <v>999</v>
      </c>
    </row>
    <row r="756" s="2" customFormat="1">
      <c r="A756" s="40"/>
      <c r="B756" s="41"/>
      <c r="C756" s="42"/>
      <c r="D756" s="227" t="s">
        <v>169</v>
      </c>
      <c r="E756" s="42"/>
      <c r="F756" s="228" t="s">
        <v>1000</v>
      </c>
      <c r="G756" s="42"/>
      <c r="H756" s="42"/>
      <c r="I756" s="229"/>
      <c r="J756" s="42"/>
      <c r="K756" s="42"/>
      <c r="L756" s="46"/>
      <c r="M756" s="230"/>
      <c r="N756" s="231"/>
      <c r="O756" s="86"/>
      <c r="P756" s="86"/>
      <c r="Q756" s="86"/>
      <c r="R756" s="86"/>
      <c r="S756" s="86"/>
      <c r="T756" s="87"/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T756" s="18" t="s">
        <v>169</v>
      </c>
      <c r="AU756" s="18" t="s">
        <v>91</v>
      </c>
    </row>
    <row r="757" s="13" customFormat="1">
      <c r="A757" s="13"/>
      <c r="B757" s="232"/>
      <c r="C757" s="233"/>
      <c r="D757" s="234" t="s">
        <v>171</v>
      </c>
      <c r="E757" s="235" t="s">
        <v>44</v>
      </c>
      <c r="F757" s="236" t="s">
        <v>172</v>
      </c>
      <c r="G757" s="233"/>
      <c r="H757" s="235" t="s">
        <v>44</v>
      </c>
      <c r="I757" s="237"/>
      <c r="J757" s="233"/>
      <c r="K757" s="233"/>
      <c r="L757" s="238"/>
      <c r="M757" s="239"/>
      <c r="N757" s="240"/>
      <c r="O757" s="240"/>
      <c r="P757" s="240"/>
      <c r="Q757" s="240"/>
      <c r="R757" s="240"/>
      <c r="S757" s="240"/>
      <c r="T757" s="241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2" t="s">
        <v>171</v>
      </c>
      <c r="AU757" s="242" t="s">
        <v>91</v>
      </c>
      <c r="AV757" s="13" t="s">
        <v>89</v>
      </c>
      <c r="AW757" s="13" t="s">
        <v>42</v>
      </c>
      <c r="AX757" s="13" t="s">
        <v>82</v>
      </c>
      <c r="AY757" s="242" t="s">
        <v>159</v>
      </c>
    </row>
    <row r="758" s="14" customFormat="1">
      <c r="A758" s="14"/>
      <c r="B758" s="243"/>
      <c r="C758" s="244"/>
      <c r="D758" s="234" t="s">
        <v>171</v>
      </c>
      <c r="E758" s="245" t="s">
        <v>44</v>
      </c>
      <c r="F758" s="246" t="s">
        <v>89</v>
      </c>
      <c r="G758" s="244"/>
      <c r="H758" s="247">
        <v>1</v>
      </c>
      <c r="I758" s="248"/>
      <c r="J758" s="244"/>
      <c r="K758" s="244"/>
      <c r="L758" s="249"/>
      <c r="M758" s="250"/>
      <c r="N758" s="251"/>
      <c r="O758" s="251"/>
      <c r="P758" s="251"/>
      <c r="Q758" s="251"/>
      <c r="R758" s="251"/>
      <c r="S758" s="251"/>
      <c r="T758" s="252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3" t="s">
        <v>171</v>
      </c>
      <c r="AU758" s="253" t="s">
        <v>91</v>
      </c>
      <c r="AV758" s="14" t="s">
        <v>91</v>
      </c>
      <c r="AW758" s="14" t="s">
        <v>42</v>
      </c>
      <c r="AX758" s="14" t="s">
        <v>89</v>
      </c>
      <c r="AY758" s="253" t="s">
        <v>159</v>
      </c>
    </row>
    <row r="759" s="2" customFormat="1" ht="16.5" customHeight="1">
      <c r="A759" s="40"/>
      <c r="B759" s="41"/>
      <c r="C759" s="254" t="s">
        <v>1001</v>
      </c>
      <c r="D759" s="254" t="s">
        <v>173</v>
      </c>
      <c r="E759" s="255" t="s">
        <v>1002</v>
      </c>
      <c r="F759" s="256" t="s">
        <v>1003</v>
      </c>
      <c r="G759" s="257" t="s">
        <v>165</v>
      </c>
      <c r="H759" s="258">
        <v>1</v>
      </c>
      <c r="I759" s="259"/>
      <c r="J759" s="260">
        <f>ROUND(I759*H759,2)</f>
        <v>0</v>
      </c>
      <c r="K759" s="256" t="s">
        <v>166</v>
      </c>
      <c r="L759" s="261"/>
      <c r="M759" s="262" t="s">
        <v>44</v>
      </c>
      <c r="N759" s="263" t="s">
        <v>53</v>
      </c>
      <c r="O759" s="86"/>
      <c r="P759" s="223">
        <f>O759*H759</f>
        <v>0</v>
      </c>
      <c r="Q759" s="223">
        <v>0.016</v>
      </c>
      <c r="R759" s="223">
        <f>Q759*H759</f>
        <v>0.016</v>
      </c>
      <c r="S759" s="223">
        <v>0</v>
      </c>
      <c r="T759" s="224">
        <f>S759*H759</f>
        <v>0</v>
      </c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R759" s="225" t="s">
        <v>341</v>
      </c>
      <c r="AT759" s="225" t="s">
        <v>173</v>
      </c>
      <c r="AU759" s="225" t="s">
        <v>91</v>
      </c>
      <c r="AY759" s="18" t="s">
        <v>159</v>
      </c>
      <c r="BE759" s="226">
        <f>IF(N759="základní",J759,0)</f>
        <v>0</v>
      </c>
      <c r="BF759" s="226">
        <f>IF(N759="snížená",J759,0)</f>
        <v>0</v>
      </c>
      <c r="BG759" s="226">
        <f>IF(N759="zákl. přenesená",J759,0)</f>
        <v>0</v>
      </c>
      <c r="BH759" s="226">
        <f>IF(N759="sníž. přenesená",J759,0)</f>
        <v>0</v>
      </c>
      <c r="BI759" s="226">
        <f>IF(N759="nulová",J759,0)</f>
        <v>0</v>
      </c>
      <c r="BJ759" s="18" t="s">
        <v>89</v>
      </c>
      <c r="BK759" s="226">
        <f>ROUND(I759*H759,2)</f>
        <v>0</v>
      </c>
      <c r="BL759" s="18" t="s">
        <v>251</v>
      </c>
      <c r="BM759" s="225" t="s">
        <v>1004</v>
      </c>
    </row>
    <row r="760" s="13" customFormat="1">
      <c r="A760" s="13"/>
      <c r="B760" s="232"/>
      <c r="C760" s="233"/>
      <c r="D760" s="234" t="s">
        <v>171</v>
      </c>
      <c r="E760" s="235" t="s">
        <v>44</v>
      </c>
      <c r="F760" s="236" t="s">
        <v>172</v>
      </c>
      <c r="G760" s="233"/>
      <c r="H760" s="235" t="s">
        <v>44</v>
      </c>
      <c r="I760" s="237"/>
      <c r="J760" s="233"/>
      <c r="K760" s="233"/>
      <c r="L760" s="238"/>
      <c r="M760" s="239"/>
      <c r="N760" s="240"/>
      <c r="O760" s="240"/>
      <c r="P760" s="240"/>
      <c r="Q760" s="240"/>
      <c r="R760" s="240"/>
      <c r="S760" s="240"/>
      <c r="T760" s="241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2" t="s">
        <v>171</v>
      </c>
      <c r="AU760" s="242" t="s">
        <v>91</v>
      </c>
      <c r="AV760" s="13" t="s">
        <v>89</v>
      </c>
      <c r="AW760" s="13" t="s">
        <v>42</v>
      </c>
      <c r="AX760" s="13" t="s">
        <v>82</v>
      </c>
      <c r="AY760" s="242" t="s">
        <v>159</v>
      </c>
    </row>
    <row r="761" s="14" customFormat="1">
      <c r="A761" s="14"/>
      <c r="B761" s="243"/>
      <c r="C761" s="244"/>
      <c r="D761" s="234" t="s">
        <v>171</v>
      </c>
      <c r="E761" s="245" t="s">
        <v>44</v>
      </c>
      <c r="F761" s="246" t="s">
        <v>89</v>
      </c>
      <c r="G761" s="244"/>
      <c r="H761" s="247">
        <v>1</v>
      </c>
      <c r="I761" s="248"/>
      <c r="J761" s="244"/>
      <c r="K761" s="244"/>
      <c r="L761" s="249"/>
      <c r="M761" s="250"/>
      <c r="N761" s="251"/>
      <c r="O761" s="251"/>
      <c r="P761" s="251"/>
      <c r="Q761" s="251"/>
      <c r="R761" s="251"/>
      <c r="S761" s="251"/>
      <c r="T761" s="252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3" t="s">
        <v>171</v>
      </c>
      <c r="AU761" s="253" t="s">
        <v>91</v>
      </c>
      <c r="AV761" s="14" t="s">
        <v>91</v>
      </c>
      <c r="AW761" s="14" t="s">
        <v>42</v>
      </c>
      <c r="AX761" s="14" t="s">
        <v>89</v>
      </c>
      <c r="AY761" s="253" t="s">
        <v>159</v>
      </c>
    </row>
    <row r="762" s="2" customFormat="1" ht="21.75" customHeight="1">
      <c r="A762" s="40"/>
      <c r="B762" s="41"/>
      <c r="C762" s="214" t="s">
        <v>1005</v>
      </c>
      <c r="D762" s="214" t="s">
        <v>162</v>
      </c>
      <c r="E762" s="215" t="s">
        <v>1006</v>
      </c>
      <c r="F762" s="216" t="s">
        <v>1007</v>
      </c>
      <c r="G762" s="217" t="s">
        <v>238</v>
      </c>
      <c r="H762" s="218">
        <v>16.199999999999999</v>
      </c>
      <c r="I762" s="219"/>
      <c r="J762" s="220">
        <f>ROUND(I762*H762,2)</f>
        <v>0</v>
      </c>
      <c r="K762" s="216" t="s">
        <v>166</v>
      </c>
      <c r="L762" s="46"/>
      <c r="M762" s="221" t="s">
        <v>44</v>
      </c>
      <c r="N762" s="222" t="s">
        <v>53</v>
      </c>
      <c r="O762" s="86"/>
      <c r="P762" s="223">
        <f>O762*H762</f>
        <v>0</v>
      </c>
      <c r="Q762" s="223">
        <v>0</v>
      </c>
      <c r="R762" s="223">
        <f>Q762*H762</f>
        <v>0</v>
      </c>
      <c r="S762" s="223">
        <v>0</v>
      </c>
      <c r="T762" s="224">
        <f>S762*H762</f>
        <v>0</v>
      </c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R762" s="225" t="s">
        <v>251</v>
      </c>
      <c r="AT762" s="225" t="s">
        <v>162</v>
      </c>
      <c r="AU762" s="225" t="s">
        <v>91</v>
      </c>
      <c r="AY762" s="18" t="s">
        <v>159</v>
      </c>
      <c r="BE762" s="226">
        <f>IF(N762="základní",J762,0)</f>
        <v>0</v>
      </c>
      <c r="BF762" s="226">
        <f>IF(N762="snížená",J762,0)</f>
        <v>0</v>
      </c>
      <c r="BG762" s="226">
        <f>IF(N762="zákl. přenesená",J762,0)</f>
        <v>0</v>
      </c>
      <c r="BH762" s="226">
        <f>IF(N762="sníž. přenesená",J762,0)</f>
        <v>0</v>
      </c>
      <c r="BI762" s="226">
        <f>IF(N762="nulová",J762,0)</f>
        <v>0</v>
      </c>
      <c r="BJ762" s="18" t="s">
        <v>89</v>
      </c>
      <c r="BK762" s="226">
        <f>ROUND(I762*H762,2)</f>
        <v>0</v>
      </c>
      <c r="BL762" s="18" t="s">
        <v>251</v>
      </c>
      <c r="BM762" s="225" t="s">
        <v>1008</v>
      </c>
    </row>
    <row r="763" s="2" customFormat="1">
      <c r="A763" s="40"/>
      <c r="B763" s="41"/>
      <c r="C763" s="42"/>
      <c r="D763" s="227" t="s">
        <v>169</v>
      </c>
      <c r="E763" s="42"/>
      <c r="F763" s="228" t="s">
        <v>1009</v>
      </c>
      <c r="G763" s="42"/>
      <c r="H763" s="42"/>
      <c r="I763" s="229"/>
      <c r="J763" s="42"/>
      <c r="K763" s="42"/>
      <c r="L763" s="46"/>
      <c r="M763" s="230"/>
      <c r="N763" s="231"/>
      <c r="O763" s="86"/>
      <c r="P763" s="86"/>
      <c r="Q763" s="86"/>
      <c r="R763" s="86"/>
      <c r="S763" s="86"/>
      <c r="T763" s="87"/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T763" s="18" t="s">
        <v>169</v>
      </c>
      <c r="AU763" s="18" t="s">
        <v>91</v>
      </c>
    </row>
    <row r="764" s="13" customFormat="1">
      <c r="A764" s="13"/>
      <c r="B764" s="232"/>
      <c r="C764" s="233"/>
      <c r="D764" s="234" t="s">
        <v>171</v>
      </c>
      <c r="E764" s="235" t="s">
        <v>44</v>
      </c>
      <c r="F764" s="236" t="s">
        <v>172</v>
      </c>
      <c r="G764" s="233"/>
      <c r="H764" s="235" t="s">
        <v>44</v>
      </c>
      <c r="I764" s="237"/>
      <c r="J764" s="233"/>
      <c r="K764" s="233"/>
      <c r="L764" s="238"/>
      <c r="M764" s="239"/>
      <c r="N764" s="240"/>
      <c r="O764" s="240"/>
      <c r="P764" s="240"/>
      <c r="Q764" s="240"/>
      <c r="R764" s="240"/>
      <c r="S764" s="240"/>
      <c r="T764" s="241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2" t="s">
        <v>171</v>
      </c>
      <c r="AU764" s="242" t="s">
        <v>91</v>
      </c>
      <c r="AV764" s="13" t="s">
        <v>89</v>
      </c>
      <c r="AW764" s="13" t="s">
        <v>42</v>
      </c>
      <c r="AX764" s="13" t="s">
        <v>82</v>
      </c>
      <c r="AY764" s="242" t="s">
        <v>159</v>
      </c>
    </row>
    <row r="765" s="14" customFormat="1">
      <c r="A765" s="14"/>
      <c r="B765" s="243"/>
      <c r="C765" s="244"/>
      <c r="D765" s="234" t="s">
        <v>171</v>
      </c>
      <c r="E765" s="245" t="s">
        <v>44</v>
      </c>
      <c r="F765" s="246" t="s">
        <v>1010</v>
      </c>
      <c r="G765" s="244"/>
      <c r="H765" s="247">
        <v>16.199999999999999</v>
      </c>
      <c r="I765" s="248"/>
      <c r="J765" s="244"/>
      <c r="K765" s="244"/>
      <c r="L765" s="249"/>
      <c r="M765" s="250"/>
      <c r="N765" s="251"/>
      <c r="O765" s="251"/>
      <c r="P765" s="251"/>
      <c r="Q765" s="251"/>
      <c r="R765" s="251"/>
      <c r="S765" s="251"/>
      <c r="T765" s="252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3" t="s">
        <v>171</v>
      </c>
      <c r="AU765" s="253" t="s">
        <v>91</v>
      </c>
      <c r="AV765" s="14" t="s">
        <v>91</v>
      </c>
      <c r="AW765" s="14" t="s">
        <v>42</v>
      </c>
      <c r="AX765" s="14" t="s">
        <v>89</v>
      </c>
      <c r="AY765" s="253" t="s">
        <v>159</v>
      </c>
    </row>
    <row r="766" s="2" customFormat="1" ht="16.5" customHeight="1">
      <c r="A766" s="40"/>
      <c r="B766" s="41"/>
      <c r="C766" s="254" t="s">
        <v>1011</v>
      </c>
      <c r="D766" s="254" t="s">
        <v>173</v>
      </c>
      <c r="E766" s="255" t="s">
        <v>1012</v>
      </c>
      <c r="F766" s="256" t="s">
        <v>1013</v>
      </c>
      <c r="G766" s="257" t="s">
        <v>1014</v>
      </c>
      <c r="H766" s="258">
        <v>12</v>
      </c>
      <c r="I766" s="259"/>
      <c r="J766" s="260">
        <f>ROUND(I766*H766,2)</f>
        <v>0</v>
      </c>
      <c r="K766" s="256" t="s">
        <v>166</v>
      </c>
      <c r="L766" s="261"/>
      <c r="M766" s="262" t="s">
        <v>44</v>
      </c>
      <c r="N766" s="263" t="s">
        <v>53</v>
      </c>
      <c r="O766" s="86"/>
      <c r="P766" s="223">
        <f>O766*H766</f>
        <v>0</v>
      </c>
      <c r="Q766" s="223">
        <v>0.00020000000000000001</v>
      </c>
      <c r="R766" s="223">
        <f>Q766*H766</f>
        <v>0.0024000000000000002</v>
      </c>
      <c r="S766" s="223">
        <v>0</v>
      </c>
      <c r="T766" s="224">
        <f>S766*H766</f>
        <v>0</v>
      </c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R766" s="225" t="s">
        <v>341</v>
      </c>
      <c r="AT766" s="225" t="s">
        <v>173</v>
      </c>
      <c r="AU766" s="225" t="s">
        <v>91</v>
      </c>
      <c r="AY766" s="18" t="s">
        <v>159</v>
      </c>
      <c r="BE766" s="226">
        <f>IF(N766="základní",J766,0)</f>
        <v>0</v>
      </c>
      <c r="BF766" s="226">
        <f>IF(N766="snížená",J766,0)</f>
        <v>0</v>
      </c>
      <c r="BG766" s="226">
        <f>IF(N766="zákl. přenesená",J766,0)</f>
        <v>0</v>
      </c>
      <c r="BH766" s="226">
        <f>IF(N766="sníž. přenesená",J766,0)</f>
        <v>0</v>
      </c>
      <c r="BI766" s="226">
        <f>IF(N766="nulová",J766,0)</f>
        <v>0</v>
      </c>
      <c r="BJ766" s="18" t="s">
        <v>89</v>
      </c>
      <c r="BK766" s="226">
        <f>ROUND(I766*H766,2)</f>
        <v>0</v>
      </c>
      <c r="BL766" s="18" t="s">
        <v>251</v>
      </c>
      <c r="BM766" s="225" t="s">
        <v>1015</v>
      </c>
    </row>
    <row r="767" s="13" customFormat="1">
      <c r="A767" s="13"/>
      <c r="B767" s="232"/>
      <c r="C767" s="233"/>
      <c r="D767" s="234" t="s">
        <v>171</v>
      </c>
      <c r="E767" s="235" t="s">
        <v>44</v>
      </c>
      <c r="F767" s="236" t="s">
        <v>172</v>
      </c>
      <c r="G767" s="233"/>
      <c r="H767" s="235" t="s">
        <v>44</v>
      </c>
      <c r="I767" s="237"/>
      <c r="J767" s="233"/>
      <c r="K767" s="233"/>
      <c r="L767" s="238"/>
      <c r="M767" s="239"/>
      <c r="N767" s="240"/>
      <c r="O767" s="240"/>
      <c r="P767" s="240"/>
      <c r="Q767" s="240"/>
      <c r="R767" s="240"/>
      <c r="S767" s="240"/>
      <c r="T767" s="241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2" t="s">
        <v>171</v>
      </c>
      <c r="AU767" s="242" t="s">
        <v>91</v>
      </c>
      <c r="AV767" s="13" t="s">
        <v>89</v>
      </c>
      <c r="AW767" s="13" t="s">
        <v>42</v>
      </c>
      <c r="AX767" s="13" t="s">
        <v>82</v>
      </c>
      <c r="AY767" s="242" t="s">
        <v>159</v>
      </c>
    </row>
    <row r="768" s="14" customFormat="1">
      <c r="A768" s="14"/>
      <c r="B768" s="243"/>
      <c r="C768" s="244"/>
      <c r="D768" s="234" t="s">
        <v>171</v>
      </c>
      <c r="E768" s="245" t="s">
        <v>44</v>
      </c>
      <c r="F768" s="246" t="s">
        <v>221</v>
      </c>
      <c r="G768" s="244"/>
      <c r="H768" s="247">
        <v>12</v>
      </c>
      <c r="I768" s="248"/>
      <c r="J768" s="244"/>
      <c r="K768" s="244"/>
      <c r="L768" s="249"/>
      <c r="M768" s="250"/>
      <c r="N768" s="251"/>
      <c r="O768" s="251"/>
      <c r="P768" s="251"/>
      <c r="Q768" s="251"/>
      <c r="R768" s="251"/>
      <c r="S768" s="251"/>
      <c r="T768" s="252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3" t="s">
        <v>171</v>
      </c>
      <c r="AU768" s="253" t="s">
        <v>91</v>
      </c>
      <c r="AV768" s="14" t="s">
        <v>91</v>
      </c>
      <c r="AW768" s="14" t="s">
        <v>42</v>
      </c>
      <c r="AX768" s="14" t="s">
        <v>89</v>
      </c>
      <c r="AY768" s="253" t="s">
        <v>159</v>
      </c>
    </row>
    <row r="769" s="2" customFormat="1" ht="16.5" customHeight="1">
      <c r="A769" s="40"/>
      <c r="B769" s="41"/>
      <c r="C769" s="254" t="s">
        <v>1016</v>
      </c>
      <c r="D769" s="254" t="s">
        <v>173</v>
      </c>
      <c r="E769" s="255" t="s">
        <v>1017</v>
      </c>
      <c r="F769" s="256" t="s">
        <v>1018</v>
      </c>
      <c r="G769" s="257" t="s">
        <v>238</v>
      </c>
      <c r="H769" s="258">
        <v>16.199999999999999</v>
      </c>
      <c r="I769" s="259"/>
      <c r="J769" s="260">
        <f>ROUND(I769*H769,2)</f>
        <v>0</v>
      </c>
      <c r="K769" s="256" t="s">
        <v>166</v>
      </c>
      <c r="L769" s="261"/>
      <c r="M769" s="262" t="s">
        <v>44</v>
      </c>
      <c r="N769" s="263" t="s">
        <v>53</v>
      </c>
      <c r="O769" s="86"/>
      <c r="P769" s="223">
        <f>O769*H769</f>
        <v>0</v>
      </c>
      <c r="Q769" s="223">
        <v>0.0018</v>
      </c>
      <c r="R769" s="223">
        <f>Q769*H769</f>
        <v>0.029159999999999998</v>
      </c>
      <c r="S769" s="223">
        <v>0</v>
      </c>
      <c r="T769" s="224">
        <f>S769*H769</f>
        <v>0</v>
      </c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R769" s="225" t="s">
        <v>341</v>
      </c>
      <c r="AT769" s="225" t="s">
        <v>173</v>
      </c>
      <c r="AU769" s="225" t="s">
        <v>91</v>
      </c>
      <c r="AY769" s="18" t="s">
        <v>159</v>
      </c>
      <c r="BE769" s="226">
        <f>IF(N769="základní",J769,0)</f>
        <v>0</v>
      </c>
      <c r="BF769" s="226">
        <f>IF(N769="snížená",J769,0)</f>
        <v>0</v>
      </c>
      <c r="BG769" s="226">
        <f>IF(N769="zákl. přenesená",J769,0)</f>
        <v>0</v>
      </c>
      <c r="BH769" s="226">
        <f>IF(N769="sníž. přenesená",J769,0)</f>
        <v>0</v>
      </c>
      <c r="BI769" s="226">
        <f>IF(N769="nulová",J769,0)</f>
        <v>0</v>
      </c>
      <c r="BJ769" s="18" t="s">
        <v>89</v>
      </c>
      <c r="BK769" s="226">
        <f>ROUND(I769*H769,2)</f>
        <v>0</v>
      </c>
      <c r="BL769" s="18" t="s">
        <v>251</v>
      </c>
      <c r="BM769" s="225" t="s">
        <v>1019</v>
      </c>
    </row>
    <row r="770" s="13" customFormat="1">
      <c r="A770" s="13"/>
      <c r="B770" s="232"/>
      <c r="C770" s="233"/>
      <c r="D770" s="234" t="s">
        <v>171</v>
      </c>
      <c r="E770" s="235" t="s">
        <v>44</v>
      </c>
      <c r="F770" s="236" t="s">
        <v>172</v>
      </c>
      <c r="G770" s="233"/>
      <c r="H770" s="235" t="s">
        <v>44</v>
      </c>
      <c r="I770" s="237"/>
      <c r="J770" s="233"/>
      <c r="K770" s="233"/>
      <c r="L770" s="238"/>
      <c r="M770" s="239"/>
      <c r="N770" s="240"/>
      <c r="O770" s="240"/>
      <c r="P770" s="240"/>
      <c r="Q770" s="240"/>
      <c r="R770" s="240"/>
      <c r="S770" s="240"/>
      <c r="T770" s="241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2" t="s">
        <v>171</v>
      </c>
      <c r="AU770" s="242" t="s">
        <v>91</v>
      </c>
      <c r="AV770" s="13" t="s">
        <v>89</v>
      </c>
      <c r="AW770" s="13" t="s">
        <v>42</v>
      </c>
      <c r="AX770" s="13" t="s">
        <v>82</v>
      </c>
      <c r="AY770" s="242" t="s">
        <v>159</v>
      </c>
    </row>
    <row r="771" s="14" customFormat="1">
      <c r="A771" s="14"/>
      <c r="B771" s="243"/>
      <c r="C771" s="244"/>
      <c r="D771" s="234" t="s">
        <v>171</v>
      </c>
      <c r="E771" s="245" t="s">
        <v>44</v>
      </c>
      <c r="F771" s="246" t="s">
        <v>1010</v>
      </c>
      <c r="G771" s="244"/>
      <c r="H771" s="247">
        <v>16.199999999999999</v>
      </c>
      <c r="I771" s="248"/>
      <c r="J771" s="244"/>
      <c r="K771" s="244"/>
      <c r="L771" s="249"/>
      <c r="M771" s="250"/>
      <c r="N771" s="251"/>
      <c r="O771" s="251"/>
      <c r="P771" s="251"/>
      <c r="Q771" s="251"/>
      <c r="R771" s="251"/>
      <c r="S771" s="251"/>
      <c r="T771" s="252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3" t="s">
        <v>171</v>
      </c>
      <c r="AU771" s="253" t="s">
        <v>91</v>
      </c>
      <c r="AV771" s="14" t="s">
        <v>91</v>
      </c>
      <c r="AW771" s="14" t="s">
        <v>42</v>
      </c>
      <c r="AX771" s="14" t="s">
        <v>89</v>
      </c>
      <c r="AY771" s="253" t="s">
        <v>159</v>
      </c>
    </row>
    <row r="772" s="2" customFormat="1" ht="16.5" customHeight="1">
      <c r="A772" s="40"/>
      <c r="B772" s="41"/>
      <c r="C772" s="214" t="s">
        <v>1020</v>
      </c>
      <c r="D772" s="214" t="s">
        <v>162</v>
      </c>
      <c r="E772" s="215" t="s">
        <v>1021</v>
      </c>
      <c r="F772" s="216" t="s">
        <v>1022</v>
      </c>
      <c r="G772" s="217" t="s">
        <v>165</v>
      </c>
      <c r="H772" s="218">
        <v>1</v>
      </c>
      <c r="I772" s="219"/>
      <c r="J772" s="220">
        <f>ROUND(I772*H772,2)</f>
        <v>0</v>
      </c>
      <c r="K772" s="216" t="s">
        <v>44</v>
      </c>
      <c r="L772" s="46"/>
      <c r="M772" s="221" t="s">
        <v>44</v>
      </c>
      <c r="N772" s="222" t="s">
        <v>53</v>
      </c>
      <c r="O772" s="86"/>
      <c r="P772" s="223">
        <f>O772*H772</f>
        <v>0</v>
      </c>
      <c r="Q772" s="223">
        <v>0.050000000000000003</v>
      </c>
      <c r="R772" s="223">
        <f>Q772*H772</f>
        <v>0.050000000000000003</v>
      </c>
      <c r="S772" s="223">
        <v>0</v>
      </c>
      <c r="T772" s="224">
        <f>S772*H772</f>
        <v>0</v>
      </c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R772" s="225" t="s">
        <v>167</v>
      </c>
      <c r="AT772" s="225" t="s">
        <v>162</v>
      </c>
      <c r="AU772" s="225" t="s">
        <v>91</v>
      </c>
      <c r="AY772" s="18" t="s">
        <v>159</v>
      </c>
      <c r="BE772" s="226">
        <f>IF(N772="základní",J772,0)</f>
        <v>0</v>
      </c>
      <c r="BF772" s="226">
        <f>IF(N772="snížená",J772,0)</f>
        <v>0</v>
      </c>
      <c r="BG772" s="226">
        <f>IF(N772="zákl. přenesená",J772,0)</f>
        <v>0</v>
      </c>
      <c r="BH772" s="226">
        <f>IF(N772="sníž. přenesená",J772,0)</f>
        <v>0</v>
      </c>
      <c r="BI772" s="226">
        <f>IF(N772="nulová",J772,0)</f>
        <v>0</v>
      </c>
      <c r="BJ772" s="18" t="s">
        <v>89</v>
      </c>
      <c r="BK772" s="226">
        <f>ROUND(I772*H772,2)</f>
        <v>0</v>
      </c>
      <c r="BL772" s="18" t="s">
        <v>167</v>
      </c>
      <c r="BM772" s="225" t="s">
        <v>1023</v>
      </c>
    </row>
    <row r="773" s="13" customFormat="1">
      <c r="A773" s="13"/>
      <c r="B773" s="232"/>
      <c r="C773" s="233"/>
      <c r="D773" s="234" t="s">
        <v>171</v>
      </c>
      <c r="E773" s="235" t="s">
        <v>44</v>
      </c>
      <c r="F773" s="236" t="s">
        <v>172</v>
      </c>
      <c r="G773" s="233"/>
      <c r="H773" s="235" t="s">
        <v>44</v>
      </c>
      <c r="I773" s="237"/>
      <c r="J773" s="233"/>
      <c r="K773" s="233"/>
      <c r="L773" s="238"/>
      <c r="M773" s="239"/>
      <c r="N773" s="240"/>
      <c r="O773" s="240"/>
      <c r="P773" s="240"/>
      <c r="Q773" s="240"/>
      <c r="R773" s="240"/>
      <c r="S773" s="240"/>
      <c r="T773" s="241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2" t="s">
        <v>171</v>
      </c>
      <c r="AU773" s="242" t="s">
        <v>91</v>
      </c>
      <c r="AV773" s="13" t="s">
        <v>89</v>
      </c>
      <c r="AW773" s="13" t="s">
        <v>42</v>
      </c>
      <c r="AX773" s="13" t="s">
        <v>82</v>
      </c>
      <c r="AY773" s="242" t="s">
        <v>159</v>
      </c>
    </row>
    <row r="774" s="14" customFormat="1">
      <c r="A774" s="14"/>
      <c r="B774" s="243"/>
      <c r="C774" s="244"/>
      <c r="D774" s="234" t="s">
        <v>171</v>
      </c>
      <c r="E774" s="245" t="s">
        <v>44</v>
      </c>
      <c r="F774" s="246" t="s">
        <v>89</v>
      </c>
      <c r="G774" s="244"/>
      <c r="H774" s="247">
        <v>1</v>
      </c>
      <c r="I774" s="248"/>
      <c r="J774" s="244"/>
      <c r="K774" s="244"/>
      <c r="L774" s="249"/>
      <c r="M774" s="250"/>
      <c r="N774" s="251"/>
      <c r="O774" s="251"/>
      <c r="P774" s="251"/>
      <c r="Q774" s="251"/>
      <c r="R774" s="251"/>
      <c r="S774" s="251"/>
      <c r="T774" s="252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3" t="s">
        <v>171</v>
      </c>
      <c r="AU774" s="253" t="s">
        <v>91</v>
      </c>
      <c r="AV774" s="14" t="s">
        <v>91</v>
      </c>
      <c r="AW774" s="14" t="s">
        <v>42</v>
      </c>
      <c r="AX774" s="14" t="s">
        <v>89</v>
      </c>
      <c r="AY774" s="253" t="s">
        <v>159</v>
      </c>
    </row>
    <row r="775" s="2" customFormat="1" ht="16.5" customHeight="1">
      <c r="A775" s="40"/>
      <c r="B775" s="41"/>
      <c r="C775" s="214" t="s">
        <v>1024</v>
      </c>
      <c r="D775" s="214" t="s">
        <v>162</v>
      </c>
      <c r="E775" s="215" t="s">
        <v>1025</v>
      </c>
      <c r="F775" s="216" t="s">
        <v>1026</v>
      </c>
      <c r="G775" s="217" t="s">
        <v>165</v>
      </c>
      <c r="H775" s="218">
        <v>1</v>
      </c>
      <c r="I775" s="219"/>
      <c r="J775" s="220">
        <f>ROUND(I775*H775,2)</f>
        <v>0</v>
      </c>
      <c r="K775" s="216" t="s">
        <v>44</v>
      </c>
      <c r="L775" s="46"/>
      <c r="M775" s="221" t="s">
        <v>44</v>
      </c>
      <c r="N775" s="222" t="s">
        <v>53</v>
      </c>
      <c r="O775" s="86"/>
      <c r="P775" s="223">
        <f>O775*H775</f>
        <v>0</v>
      </c>
      <c r="Q775" s="223">
        <v>0.050000000000000003</v>
      </c>
      <c r="R775" s="223">
        <f>Q775*H775</f>
        <v>0.050000000000000003</v>
      </c>
      <c r="S775" s="223">
        <v>0</v>
      </c>
      <c r="T775" s="224">
        <f>S775*H775</f>
        <v>0</v>
      </c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R775" s="225" t="s">
        <v>167</v>
      </c>
      <c r="AT775" s="225" t="s">
        <v>162</v>
      </c>
      <c r="AU775" s="225" t="s">
        <v>91</v>
      </c>
      <c r="AY775" s="18" t="s">
        <v>159</v>
      </c>
      <c r="BE775" s="226">
        <f>IF(N775="základní",J775,0)</f>
        <v>0</v>
      </c>
      <c r="BF775" s="226">
        <f>IF(N775="snížená",J775,0)</f>
        <v>0</v>
      </c>
      <c r="BG775" s="226">
        <f>IF(N775="zákl. přenesená",J775,0)</f>
        <v>0</v>
      </c>
      <c r="BH775" s="226">
        <f>IF(N775="sníž. přenesená",J775,0)</f>
        <v>0</v>
      </c>
      <c r="BI775" s="226">
        <f>IF(N775="nulová",J775,0)</f>
        <v>0</v>
      </c>
      <c r="BJ775" s="18" t="s">
        <v>89</v>
      </c>
      <c r="BK775" s="226">
        <f>ROUND(I775*H775,2)</f>
        <v>0</v>
      </c>
      <c r="BL775" s="18" t="s">
        <v>167</v>
      </c>
      <c r="BM775" s="225" t="s">
        <v>1027</v>
      </c>
    </row>
    <row r="776" s="13" customFormat="1">
      <c r="A776" s="13"/>
      <c r="B776" s="232"/>
      <c r="C776" s="233"/>
      <c r="D776" s="234" t="s">
        <v>171</v>
      </c>
      <c r="E776" s="235" t="s">
        <v>44</v>
      </c>
      <c r="F776" s="236" t="s">
        <v>172</v>
      </c>
      <c r="G776" s="233"/>
      <c r="H776" s="235" t="s">
        <v>44</v>
      </c>
      <c r="I776" s="237"/>
      <c r="J776" s="233"/>
      <c r="K776" s="233"/>
      <c r="L776" s="238"/>
      <c r="M776" s="239"/>
      <c r="N776" s="240"/>
      <c r="O776" s="240"/>
      <c r="P776" s="240"/>
      <c r="Q776" s="240"/>
      <c r="R776" s="240"/>
      <c r="S776" s="240"/>
      <c r="T776" s="241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2" t="s">
        <v>171</v>
      </c>
      <c r="AU776" s="242" t="s">
        <v>91</v>
      </c>
      <c r="AV776" s="13" t="s">
        <v>89</v>
      </c>
      <c r="AW776" s="13" t="s">
        <v>42</v>
      </c>
      <c r="AX776" s="13" t="s">
        <v>82</v>
      </c>
      <c r="AY776" s="242" t="s">
        <v>159</v>
      </c>
    </row>
    <row r="777" s="14" customFormat="1">
      <c r="A777" s="14"/>
      <c r="B777" s="243"/>
      <c r="C777" s="244"/>
      <c r="D777" s="234" t="s">
        <v>171</v>
      </c>
      <c r="E777" s="245" t="s">
        <v>44</v>
      </c>
      <c r="F777" s="246" t="s">
        <v>89</v>
      </c>
      <c r="G777" s="244"/>
      <c r="H777" s="247">
        <v>1</v>
      </c>
      <c r="I777" s="248"/>
      <c r="J777" s="244"/>
      <c r="K777" s="244"/>
      <c r="L777" s="249"/>
      <c r="M777" s="250"/>
      <c r="N777" s="251"/>
      <c r="O777" s="251"/>
      <c r="P777" s="251"/>
      <c r="Q777" s="251"/>
      <c r="R777" s="251"/>
      <c r="S777" s="251"/>
      <c r="T777" s="252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3" t="s">
        <v>171</v>
      </c>
      <c r="AU777" s="253" t="s">
        <v>91</v>
      </c>
      <c r="AV777" s="14" t="s">
        <v>91</v>
      </c>
      <c r="AW777" s="14" t="s">
        <v>42</v>
      </c>
      <c r="AX777" s="14" t="s">
        <v>89</v>
      </c>
      <c r="AY777" s="253" t="s">
        <v>159</v>
      </c>
    </row>
    <row r="778" s="2" customFormat="1" ht="16.5" customHeight="1">
      <c r="A778" s="40"/>
      <c r="B778" s="41"/>
      <c r="C778" s="214" t="s">
        <v>1028</v>
      </c>
      <c r="D778" s="214" t="s">
        <v>162</v>
      </c>
      <c r="E778" s="215" t="s">
        <v>1029</v>
      </c>
      <c r="F778" s="216" t="s">
        <v>1030</v>
      </c>
      <c r="G778" s="217" t="s">
        <v>165</v>
      </c>
      <c r="H778" s="218">
        <v>1</v>
      </c>
      <c r="I778" s="219"/>
      <c r="J778" s="220">
        <f>ROUND(I778*H778,2)</f>
        <v>0</v>
      </c>
      <c r="K778" s="216" t="s">
        <v>44</v>
      </c>
      <c r="L778" s="46"/>
      <c r="M778" s="221" t="s">
        <v>44</v>
      </c>
      <c r="N778" s="222" t="s">
        <v>53</v>
      </c>
      <c r="O778" s="86"/>
      <c r="P778" s="223">
        <f>O778*H778</f>
        <v>0</v>
      </c>
      <c r="Q778" s="223">
        <v>0.10000000000000001</v>
      </c>
      <c r="R778" s="223">
        <f>Q778*H778</f>
        <v>0.10000000000000001</v>
      </c>
      <c r="S778" s="223">
        <v>0</v>
      </c>
      <c r="T778" s="224">
        <f>S778*H778</f>
        <v>0</v>
      </c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R778" s="225" t="s">
        <v>167</v>
      </c>
      <c r="AT778" s="225" t="s">
        <v>162</v>
      </c>
      <c r="AU778" s="225" t="s">
        <v>91</v>
      </c>
      <c r="AY778" s="18" t="s">
        <v>159</v>
      </c>
      <c r="BE778" s="226">
        <f>IF(N778="základní",J778,0)</f>
        <v>0</v>
      </c>
      <c r="BF778" s="226">
        <f>IF(N778="snížená",J778,0)</f>
        <v>0</v>
      </c>
      <c r="BG778" s="226">
        <f>IF(N778="zákl. přenesená",J778,0)</f>
        <v>0</v>
      </c>
      <c r="BH778" s="226">
        <f>IF(N778="sníž. přenesená",J778,0)</f>
        <v>0</v>
      </c>
      <c r="BI778" s="226">
        <f>IF(N778="nulová",J778,0)</f>
        <v>0</v>
      </c>
      <c r="BJ778" s="18" t="s">
        <v>89</v>
      </c>
      <c r="BK778" s="226">
        <f>ROUND(I778*H778,2)</f>
        <v>0</v>
      </c>
      <c r="BL778" s="18" t="s">
        <v>167</v>
      </c>
      <c r="BM778" s="225" t="s">
        <v>1031</v>
      </c>
    </row>
    <row r="779" s="13" customFormat="1">
      <c r="A779" s="13"/>
      <c r="B779" s="232"/>
      <c r="C779" s="233"/>
      <c r="D779" s="234" t="s">
        <v>171</v>
      </c>
      <c r="E779" s="235" t="s">
        <v>44</v>
      </c>
      <c r="F779" s="236" t="s">
        <v>172</v>
      </c>
      <c r="G779" s="233"/>
      <c r="H779" s="235" t="s">
        <v>44</v>
      </c>
      <c r="I779" s="237"/>
      <c r="J779" s="233"/>
      <c r="K779" s="233"/>
      <c r="L779" s="238"/>
      <c r="M779" s="239"/>
      <c r="N779" s="240"/>
      <c r="O779" s="240"/>
      <c r="P779" s="240"/>
      <c r="Q779" s="240"/>
      <c r="R779" s="240"/>
      <c r="S779" s="240"/>
      <c r="T779" s="241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2" t="s">
        <v>171</v>
      </c>
      <c r="AU779" s="242" t="s">
        <v>91</v>
      </c>
      <c r="AV779" s="13" t="s">
        <v>89</v>
      </c>
      <c r="AW779" s="13" t="s">
        <v>42</v>
      </c>
      <c r="AX779" s="13" t="s">
        <v>82</v>
      </c>
      <c r="AY779" s="242" t="s">
        <v>159</v>
      </c>
    </row>
    <row r="780" s="14" customFormat="1">
      <c r="A780" s="14"/>
      <c r="B780" s="243"/>
      <c r="C780" s="244"/>
      <c r="D780" s="234" t="s">
        <v>171</v>
      </c>
      <c r="E780" s="245" t="s">
        <v>44</v>
      </c>
      <c r="F780" s="246" t="s">
        <v>89</v>
      </c>
      <c r="G780" s="244"/>
      <c r="H780" s="247">
        <v>1</v>
      </c>
      <c r="I780" s="248"/>
      <c r="J780" s="244"/>
      <c r="K780" s="244"/>
      <c r="L780" s="249"/>
      <c r="M780" s="250"/>
      <c r="N780" s="251"/>
      <c r="O780" s="251"/>
      <c r="P780" s="251"/>
      <c r="Q780" s="251"/>
      <c r="R780" s="251"/>
      <c r="S780" s="251"/>
      <c r="T780" s="252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3" t="s">
        <v>171</v>
      </c>
      <c r="AU780" s="253" t="s">
        <v>91</v>
      </c>
      <c r="AV780" s="14" t="s">
        <v>91</v>
      </c>
      <c r="AW780" s="14" t="s">
        <v>42</v>
      </c>
      <c r="AX780" s="14" t="s">
        <v>89</v>
      </c>
      <c r="AY780" s="253" t="s">
        <v>159</v>
      </c>
    </row>
    <row r="781" s="2" customFormat="1" ht="21.75" customHeight="1">
      <c r="A781" s="40"/>
      <c r="B781" s="41"/>
      <c r="C781" s="214" t="s">
        <v>1032</v>
      </c>
      <c r="D781" s="214" t="s">
        <v>162</v>
      </c>
      <c r="E781" s="215" t="s">
        <v>1033</v>
      </c>
      <c r="F781" s="216" t="s">
        <v>1034</v>
      </c>
      <c r="G781" s="217" t="s">
        <v>165</v>
      </c>
      <c r="H781" s="218">
        <v>1</v>
      </c>
      <c r="I781" s="219"/>
      <c r="J781" s="220">
        <f>ROUND(I781*H781,2)</f>
        <v>0</v>
      </c>
      <c r="K781" s="216" t="s">
        <v>44</v>
      </c>
      <c r="L781" s="46"/>
      <c r="M781" s="221" t="s">
        <v>44</v>
      </c>
      <c r="N781" s="222" t="s">
        <v>53</v>
      </c>
      <c r="O781" s="86"/>
      <c r="P781" s="223">
        <f>O781*H781</f>
        <v>0</v>
      </c>
      <c r="Q781" s="223">
        <v>0.10000000000000001</v>
      </c>
      <c r="R781" s="223">
        <f>Q781*H781</f>
        <v>0.10000000000000001</v>
      </c>
      <c r="S781" s="223">
        <v>0</v>
      </c>
      <c r="T781" s="224">
        <f>S781*H781</f>
        <v>0</v>
      </c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R781" s="225" t="s">
        <v>167</v>
      </c>
      <c r="AT781" s="225" t="s">
        <v>162</v>
      </c>
      <c r="AU781" s="225" t="s">
        <v>91</v>
      </c>
      <c r="AY781" s="18" t="s">
        <v>159</v>
      </c>
      <c r="BE781" s="226">
        <f>IF(N781="základní",J781,0)</f>
        <v>0</v>
      </c>
      <c r="BF781" s="226">
        <f>IF(N781="snížená",J781,0)</f>
        <v>0</v>
      </c>
      <c r="BG781" s="226">
        <f>IF(N781="zákl. přenesená",J781,0)</f>
        <v>0</v>
      </c>
      <c r="BH781" s="226">
        <f>IF(N781="sníž. přenesená",J781,0)</f>
        <v>0</v>
      </c>
      <c r="BI781" s="226">
        <f>IF(N781="nulová",J781,0)</f>
        <v>0</v>
      </c>
      <c r="BJ781" s="18" t="s">
        <v>89</v>
      </c>
      <c r="BK781" s="226">
        <f>ROUND(I781*H781,2)</f>
        <v>0</v>
      </c>
      <c r="BL781" s="18" t="s">
        <v>167</v>
      </c>
      <c r="BM781" s="225" t="s">
        <v>1035</v>
      </c>
    </row>
    <row r="782" s="13" customFormat="1">
      <c r="A782" s="13"/>
      <c r="B782" s="232"/>
      <c r="C782" s="233"/>
      <c r="D782" s="234" t="s">
        <v>171</v>
      </c>
      <c r="E782" s="235" t="s">
        <v>44</v>
      </c>
      <c r="F782" s="236" t="s">
        <v>172</v>
      </c>
      <c r="G782" s="233"/>
      <c r="H782" s="235" t="s">
        <v>44</v>
      </c>
      <c r="I782" s="237"/>
      <c r="J782" s="233"/>
      <c r="K782" s="233"/>
      <c r="L782" s="238"/>
      <c r="M782" s="239"/>
      <c r="N782" s="240"/>
      <c r="O782" s="240"/>
      <c r="P782" s="240"/>
      <c r="Q782" s="240"/>
      <c r="R782" s="240"/>
      <c r="S782" s="240"/>
      <c r="T782" s="241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2" t="s">
        <v>171</v>
      </c>
      <c r="AU782" s="242" t="s">
        <v>91</v>
      </c>
      <c r="AV782" s="13" t="s">
        <v>89</v>
      </c>
      <c r="AW782" s="13" t="s">
        <v>42</v>
      </c>
      <c r="AX782" s="13" t="s">
        <v>82</v>
      </c>
      <c r="AY782" s="242" t="s">
        <v>159</v>
      </c>
    </row>
    <row r="783" s="14" customFormat="1">
      <c r="A783" s="14"/>
      <c r="B783" s="243"/>
      <c r="C783" s="244"/>
      <c r="D783" s="234" t="s">
        <v>171</v>
      </c>
      <c r="E783" s="245" t="s">
        <v>44</v>
      </c>
      <c r="F783" s="246" t="s">
        <v>89</v>
      </c>
      <c r="G783" s="244"/>
      <c r="H783" s="247">
        <v>1</v>
      </c>
      <c r="I783" s="248"/>
      <c r="J783" s="244"/>
      <c r="K783" s="244"/>
      <c r="L783" s="249"/>
      <c r="M783" s="250"/>
      <c r="N783" s="251"/>
      <c r="O783" s="251"/>
      <c r="P783" s="251"/>
      <c r="Q783" s="251"/>
      <c r="R783" s="251"/>
      <c r="S783" s="251"/>
      <c r="T783" s="252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3" t="s">
        <v>171</v>
      </c>
      <c r="AU783" s="253" t="s">
        <v>91</v>
      </c>
      <c r="AV783" s="14" t="s">
        <v>91</v>
      </c>
      <c r="AW783" s="14" t="s">
        <v>42</v>
      </c>
      <c r="AX783" s="14" t="s">
        <v>89</v>
      </c>
      <c r="AY783" s="253" t="s">
        <v>159</v>
      </c>
    </row>
    <row r="784" s="2" customFormat="1" ht="21.75" customHeight="1">
      <c r="A784" s="40"/>
      <c r="B784" s="41"/>
      <c r="C784" s="214" t="s">
        <v>1036</v>
      </c>
      <c r="D784" s="214" t="s">
        <v>162</v>
      </c>
      <c r="E784" s="215" t="s">
        <v>1037</v>
      </c>
      <c r="F784" s="216" t="s">
        <v>1038</v>
      </c>
      <c r="G784" s="217" t="s">
        <v>165</v>
      </c>
      <c r="H784" s="218">
        <v>1</v>
      </c>
      <c r="I784" s="219"/>
      <c r="J784" s="220">
        <f>ROUND(I784*H784,2)</f>
        <v>0</v>
      </c>
      <c r="K784" s="216" t="s">
        <v>44</v>
      </c>
      <c r="L784" s="46"/>
      <c r="M784" s="221" t="s">
        <v>44</v>
      </c>
      <c r="N784" s="222" t="s">
        <v>53</v>
      </c>
      <c r="O784" s="86"/>
      <c r="P784" s="223">
        <f>O784*H784</f>
        <v>0</v>
      </c>
      <c r="Q784" s="223">
        <v>0.050000000000000003</v>
      </c>
      <c r="R784" s="223">
        <f>Q784*H784</f>
        <v>0.050000000000000003</v>
      </c>
      <c r="S784" s="223">
        <v>0</v>
      </c>
      <c r="T784" s="224">
        <f>S784*H784</f>
        <v>0</v>
      </c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R784" s="225" t="s">
        <v>167</v>
      </c>
      <c r="AT784" s="225" t="s">
        <v>162</v>
      </c>
      <c r="AU784" s="225" t="s">
        <v>91</v>
      </c>
      <c r="AY784" s="18" t="s">
        <v>159</v>
      </c>
      <c r="BE784" s="226">
        <f>IF(N784="základní",J784,0)</f>
        <v>0</v>
      </c>
      <c r="BF784" s="226">
        <f>IF(N784="snížená",J784,0)</f>
        <v>0</v>
      </c>
      <c r="BG784" s="226">
        <f>IF(N784="zákl. přenesená",J784,0)</f>
        <v>0</v>
      </c>
      <c r="BH784" s="226">
        <f>IF(N784="sníž. přenesená",J784,0)</f>
        <v>0</v>
      </c>
      <c r="BI784" s="226">
        <f>IF(N784="nulová",J784,0)</f>
        <v>0</v>
      </c>
      <c r="BJ784" s="18" t="s">
        <v>89</v>
      </c>
      <c r="BK784" s="226">
        <f>ROUND(I784*H784,2)</f>
        <v>0</v>
      </c>
      <c r="BL784" s="18" t="s">
        <v>167</v>
      </c>
      <c r="BM784" s="225" t="s">
        <v>1039</v>
      </c>
    </row>
    <row r="785" s="13" customFormat="1">
      <c r="A785" s="13"/>
      <c r="B785" s="232"/>
      <c r="C785" s="233"/>
      <c r="D785" s="234" t="s">
        <v>171</v>
      </c>
      <c r="E785" s="235" t="s">
        <v>44</v>
      </c>
      <c r="F785" s="236" t="s">
        <v>172</v>
      </c>
      <c r="G785" s="233"/>
      <c r="H785" s="235" t="s">
        <v>44</v>
      </c>
      <c r="I785" s="237"/>
      <c r="J785" s="233"/>
      <c r="K785" s="233"/>
      <c r="L785" s="238"/>
      <c r="M785" s="239"/>
      <c r="N785" s="240"/>
      <c r="O785" s="240"/>
      <c r="P785" s="240"/>
      <c r="Q785" s="240"/>
      <c r="R785" s="240"/>
      <c r="S785" s="240"/>
      <c r="T785" s="241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2" t="s">
        <v>171</v>
      </c>
      <c r="AU785" s="242" t="s">
        <v>91</v>
      </c>
      <c r="AV785" s="13" t="s">
        <v>89</v>
      </c>
      <c r="AW785" s="13" t="s">
        <v>42</v>
      </c>
      <c r="AX785" s="13" t="s">
        <v>82</v>
      </c>
      <c r="AY785" s="242" t="s">
        <v>159</v>
      </c>
    </row>
    <row r="786" s="14" customFormat="1">
      <c r="A786" s="14"/>
      <c r="B786" s="243"/>
      <c r="C786" s="244"/>
      <c r="D786" s="234" t="s">
        <v>171</v>
      </c>
      <c r="E786" s="245" t="s">
        <v>44</v>
      </c>
      <c r="F786" s="246" t="s">
        <v>89</v>
      </c>
      <c r="G786" s="244"/>
      <c r="H786" s="247">
        <v>1</v>
      </c>
      <c r="I786" s="248"/>
      <c r="J786" s="244"/>
      <c r="K786" s="244"/>
      <c r="L786" s="249"/>
      <c r="M786" s="250"/>
      <c r="N786" s="251"/>
      <c r="O786" s="251"/>
      <c r="P786" s="251"/>
      <c r="Q786" s="251"/>
      <c r="R786" s="251"/>
      <c r="S786" s="251"/>
      <c r="T786" s="252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3" t="s">
        <v>171</v>
      </c>
      <c r="AU786" s="253" t="s">
        <v>91</v>
      </c>
      <c r="AV786" s="14" t="s">
        <v>91</v>
      </c>
      <c r="AW786" s="14" t="s">
        <v>42</v>
      </c>
      <c r="AX786" s="14" t="s">
        <v>89</v>
      </c>
      <c r="AY786" s="253" t="s">
        <v>159</v>
      </c>
    </row>
    <row r="787" s="2" customFormat="1" ht="16.5" customHeight="1">
      <c r="A787" s="40"/>
      <c r="B787" s="41"/>
      <c r="C787" s="214" t="s">
        <v>1040</v>
      </c>
      <c r="D787" s="214" t="s">
        <v>162</v>
      </c>
      <c r="E787" s="215" t="s">
        <v>1041</v>
      </c>
      <c r="F787" s="216" t="s">
        <v>1042</v>
      </c>
      <c r="G787" s="217" t="s">
        <v>165</v>
      </c>
      <c r="H787" s="218">
        <v>3</v>
      </c>
      <c r="I787" s="219"/>
      <c r="J787" s="220">
        <f>ROUND(I787*H787,2)</f>
        <v>0</v>
      </c>
      <c r="K787" s="216" t="s">
        <v>44</v>
      </c>
      <c r="L787" s="46"/>
      <c r="M787" s="221" t="s">
        <v>44</v>
      </c>
      <c r="N787" s="222" t="s">
        <v>53</v>
      </c>
      <c r="O787" s="86"/>
      <c r="P787" s="223">
        <f>O787*H787</f>
        <v>0</v>
      </c>
      <c r="Q787" s="223">
        <v>0.10000000000000001</v>
      </c>
      <c r="R787" s="223">
        <f>Q787*H787</f>
        <v>0.30000000000000004</v>
      </c>
      <c r="S787" s="223">
        <v>0</v>
      </c>
      <c r="T787" s="224">
        <f>S787*H787</f>
        <v>0</v>
      </c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R787" s="225" t="s">
        <v>167</v>
      </c>
      <c r="AT787" s="225" t="s">
        <v>162</v>
      </c>
      <c r="AU787" s="225" t="s">
        <v>91</v>
      </c>
      <c r="AY787" s="18" t="s">
        <v>159</v>
      </c>
      <c r="BE787" s="226">
        <f>IF(N787="základní",J787,0)</f>
        <v>0</v>
      </c>
      <c r="BF787" s="226">
        <f>IF(N787="snížená",J787,0)</f>
        <v>0</v>
      </c>
      <c r="BG787" s="226">
        <f>IF(N787="zákl. přenesená",J787,0)</f>
        <v>0</v>
      </c>
      <c r="BH787" s="226">
        <f>IF(N787="sníž. přenesená",J787,0)</f>
        <v>0</v>
      </c>
      <c r="BI787" s="226">
        <f>IF(N787="nulová",J787,0)</f>
        <v>0</v>
      </c>
      <c r="BJ787" s="18" t="s">
        <v>89</v>
      </c>
      <c r="BK787" s="226">
        <f>ROUND(I787*H787,2)</f>
        <v>0</v>
      </c>
      <c r="BL787" s="18" t="s">
        <v>167</v>
      </c>
      <c r="BM787" s="225" t="s">
        <v>1043</v>
      </c>
    </row>
    <row r="788" s="13" customFormat="1">
      <c r="A788" s="13"/>
      <c r="B788" s="232"/>
      <c r="C788" s="233"/>
      <c r="D788" s="234" t="s">
        <v>171</v>
      </c>
      <c r="E788" s="235" t="s">
        <v>44</v>
      </c>
      <c r="F788" s="236" t="s">
        <v>172</v>
      </c>
      <c r="G788" s="233"/>
      <c r="H788" s="235" t="s">
        <v>44</v>
      </c>
      <c r="I788" s="237"/>
      <c r="J788" s="233"/>
      <c r="K788" s="233"/>
      <c r="L788" s="238"/>
      <c r="M788" s="239"/>
      <c r="N788" s="240"/>
      <c r="O788" s="240"/>
      <c r="P788" s="240"/>
      <c r="Q788" s="240"/>
      <c r="R788" s="240"/>
      <c r="S788" s="240"/>
      <c r="T788" s="241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2" t="s">
        <v>171</v>
      </c>
      <c r="AU788" s="242" t="s">
        <v>91</v>
      </c>
      <c r="AV788" s="13" t="s">
        <v>89</v>
      </c>
      <c r="AW788" s="13" t="s">
        <v>42</v>
      </c>
      <c r="AX788" s="13" t="s">
        <v>82</v>
      </c>
      <c r="AY788" s="242" t="s">
        <v>159</v>
      </c>
    </row>
    <row r="789" s="14" customFormat="1">
      <c r="A789" s="14"/>
      <c r="B789" s="243"/>
      <c r="C789" s="244"/>
      <c r="D789" s="234" t="s">
        <v>171</v>
      </c>
      <c r="E789" s="245" t="s">
        <v>44</v>
      </c>
      <c r="F789" s="246" t="s">
        <v>160</v>
      </c>
      <c r="G789" s="244"/>
      <c r="H789" s="247">
        <v>3</v>
      </c>
      <c r="I789" s="248"/>
      <c r="J789" s="244"/>
      <c r="K789" s="244"/>
      <c r="L789" s="249"/>
      <c r="M789" s="250"/>
      <c r="N789" s="251"/>
      <c r="O789" s="251"/>
      <c r="P789" s="251"/>
      <c r="Q789" s="251"/>
      <c r="R789" s="251"/>
      <c r="S789" s="251"/>
      <c r="T789" s="252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3" t="s">
        <v>171</v>
      </c>
      <c r="AU789" s="253" t="s">
        <v>91</v>
      </c>
      <c r="AV789" s="14" t="s">
        <v>91</v>
      </c>
      <c r="AW789" s="14" t="s">
        <v>42</v>
      </c>
      <c r="AX789" s="14" t="s">
        <v>89</v>
      </c>
      <c r="AY789" s="253" t="s">
        <v>159</v>
      </c>
    </row>
    <row r="790" s="2" customFormat="1" ht="24.15" customHeight="1">
      <c r="A790" s="40"/>
      <c r="B790" s="41"/>
      <c r="C790" s="214" t="s">
        <v>1044</v>
      </c>
      <c r="D790" s="214" t="s">
        <v>162</v>
      </c>
      <c r="E790" s="215" t="s">
        <v>1045</v>
      </c>
      <c r="F790" s="216" t="s">
        <v>1046</v>
      </c>
      <c r="G790" s="217" t="s">
        <v>165</v>
      </c>
      <c r="H790" s="218">
        <v>1</v>
      </c>
      <c r="I790" s="219"/>
      <c r="J790" s="220">
        <f>ROUND(I790*H790,2)</f>
        <v>0</v>
      </c>
      <c r="K790" s="216" t="s">
        <v>44</v>
      </c>
      <c r="L790" s="46"/>
      <c r="M790" s="221" t="s">
        <v>44</v>
      </c>
      <c r="N790" s="222" t="s">
        <v>53</v>
      </c>
      <c r="O790" s="86"/>
      <c r="P790" s="223">
        <f>O790*H790</f>
        <v>0</v>
      </c>
      <c r="Q790" s="223">
        <v>0.02</v>
      </c>
      <c r="R790" s="223">
        <f>Q790*H790</f>
        <v>0.02</v>
      </c>
      <c r="S790" s="223">
        <v>0</v>
      </c>
      <c r="T790" s="224">
        <f>S790*H790</f>
        <v>0</v>
      </c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R790" s="225" t="s">
        <v>167</v>
      </c>
      <c r="AT790" s="225" t="s">
        <v>162</v>
      </c>
      <c r="AU790" s="225" t="s">
        <v>91</v>
      </c>
      <c r="AY790" s="18" t="s">
        <v>159</v>
      </c>
      <c r="BE790" s="226">
        <f>IF(N790="základní",J790,0)</f>
        <v>0</v>
      </c>
      <c r="BF790" s="226">
        <f>IF(N790="snížená",J790,0)</f>
        <v>0</v>
      </c>
      <c r="BG790" s="226">
        <f>IF(N790="zákl. přenesená",J790,0)</f>
        <v>0</v>
      </c>
      <c r="BH790" s="226">
        <f>IF(N790="sníž. přenesená",J790,0)</f>
        <v>0</v>
      </c>
      <c r="BI790" s="226">
        <f>IF(N790="nulová",J790,0)</f>
        <v>0</v>
      </c>
      <c r="BJ790" s="18" t="s">
        <v>89</v>
      </c>
      <c r="BK790" s="226">
        <f>ROUND(I790*H790,2)</f>
        <v>0</v>
      </c>
      <c r="BL790" s="18" t="s">
        <v>167</v>
      </c>
      <c r="BM790" s="225" t="s">
        <v>1047</v>
      </c>
    </row>
    <row r="791" s="13" customFormat="1">
      <c r="A791" s="13"/>
      <c r="B791" s="232"/>
      <c r="C791" s="233"/>
      <c r="D791" s="234" t="s">
        <v>171</v>
      </c>
      <c r="E791" s="235" t="s">
        <v>44</v>
      </c>
      <c r="F791" s="236" t="s">
        <v>172</v>
      </c>
      <c r="G791" s="233"/>
      <c r="H791" s="235" t="s">
        <v>44</v>
      </c>
      <c r="I791" s="237"/>
      <c r="J791" s="233"/>
      <c r="K791" s="233"/>
      <c r="L791" s="238"/>
      <c r="M791" s="239"/>
      <c r="N791" s="240"/>
      <c r="O791" s="240"/>
      <c r="P791" s="240"/>
      <c r="Q791" s="240"/>
      <c r="R791" s="240"/>
      <c r="S791" s="240"/>
      <c r="T791" s="241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2" t="s">
        <v>171</v>
      </c>
      <c r="AU791" s="242" t="s">
        <v>91</v>
      </c>
      <c r="AV791" s="13" t="s">
        <v>89</v>
      </c>
      <c r="AW791" s="13" t="s">
        <v>42</v>
      </c>
      <c r="AX791" s="13" t="s">
        <v>82</v>
      </c>
      <c r="AY791" s="242" t="s">
        <v>159</v>
      </c>
    </row>
    <row r="792" s="14" customFormat="1">
      <c r="A792" s="14"/>
      <c r="B792" s="243"/>
      <c r="C792" s="244"/>
      <c r="D792" s="234" t="s">
        <v>171</v>
      </c>
      <c r="E792" s="245" t="s">
        <v>44</v>
      </c>
      <c r="F792" s="246" t="s">
        <v>89</v>
      </c>
      <c r="G792" s="244"/>
      <c r="H792" s="247">
        <v>1</v>
      </c>
      <c r="I792" s="248"/>
      <c r="J792" s="244"/>
      <c r="K792" s="244"/>
      <c r="L792" s="249"/>
      <c r="M792" s="250"/>
      <c r="N792" s="251"/>
      <c r="O792" s="251"/>
      <c r="P792" s="251"/>
      <c r="Q792" s="251"/>
      <c r="R792" s="251"/>
      <c r="S792" s="251"/>
      <c r="T792" s="252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3" t="s">
        <v>171</v>
      </c>
      <c r="AU792" s="253" t="s">
        <v>91</v>
      </c>
      <c r="AV792" s="14" t="s">
        <v>91</v>
      </c>
      <c r="AW792" s="14" t="s">
        <v>42</v>
      </c>
      <c r="AX792" s="14" t="s">
        <v>89</v>
      </c>
      <c r="AY792" s="253" t="s">
        <v>159</v>
      </c>
    </row>
    <row r="793" s="2" customFormat="1" ht="24.15" customHeight="1">
      <c r="A793" s="40"/>
      <c r="B793" s="41"/>
      <c r="C793" s="214" t="s">
        <v>1048</v>
      </c>
      <c r="D793" s="214" t="s">
        <v>162</v>
      </c>
      <c r="E793" s="215" t="s">
        <v>1049</v>
      </c>
      <c r="F793" s="216" t="s">
        <v>1050</v>
      </c>
      <c r="G793" s="217" t="s">
        <v>165</v>
      </c>
      <c r="H793" s="218">
        <v>1</v>
      </c>
      <c r="I793" s="219"/>
      <c r="J793" s="220">
        <f>ROUND(I793*H793,2)</f>
        <v>0</v>
      </c>
      <c r="K793" s="216" t="s">
        <v>44</v>
      </c>
      <c r="L793" s="46"/>
      <c r="M793" s="221" t="s">
        <v>44</v>
      </c>
      <c r="N793" s="222" t="s">
        <v>53</v>
      </c>
      <c r="O793" s="86"/>
      <c r="P793" s="223">
        <f>O793*H793</f>
        <v>0</v>
      </c>
      <c r="Q793" s="223">
        <v>0.02</v>
      </c>
      <c r="R793" s="223">
        <f>Q793*H793</f>
        <v>0.02</v>
      </c>
      <c r="S793" s="223">
        <v>0</v>
      </c>
      <c r="T793" s="224">
        <f>S793*H793</f>
        <v>0</v>
      </c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R793" s="225" t="s">
        <v>167</v>
      </c>
      <c r="AT793" s="225" t="s">
        <v>162</v>
      </c>
      <c r="AU793" s="225" t="s">
        <v>91</v>
      </c>
      <c r="AY793" s="18" t="s">
        <v>159</v>
      </c>
      <c r="BE793" s="226">
        <f>IF(N793="základní",J793,0)</f>
        <v>0</v>
      </c>
      <c r="BF793" s="226">
        <f>IF(N793="snížená",J793,0)</f>
        <v>0</v>
      </c>
      <c r="BG793" s="226">
        <f>IF(N793="zákl. přenesená",J793,0)</f>
        <v>0</v>
      </c>
      <c r="BH793" s="226">
        <f>IF(N793="sníž. přenesená",J793,0)</f>
        <v>0</v>
      </c>
      <c r="BI793" s="226">
        <f>IF(N793="nulová",J793,0)</f>
        <v>0</v>
      </c>
      <c r="BJ793" s="18" t="s">
        <v>89</v>
      </c>
      <c r="BK793" s="226">
        <f>ROUND(I793*H793,2)</f>
        <v>0</v>
      </c>
      <c r="BL793" s="18" t="s">
        <v>167</v>
      </c>
      <c r="BM793" s="225" t="s">
        <v>1051</v>
      </c>
    </row>
    <row r="794" s="13" customFormat="1">
      <c r="A794" s="13"/>
      <c r="B794" s="232"/>
      <c r="C794" s="233"/>
      <c r="D794" s="234" t="s">
        <v>171</v>
      </c>
      <c r="E794" s="235" t="s">
        <v>44</v>
      </c>
      <c r="F794" s="236" t="s">
        <v>172</v>
      </c>
      <c r="G794" s="233"/>
      <c r="H794" s="235" t="s">
        <v>44</v>
      </c>
      <c r="I794" s="237"/>
      <c r="J794" s="233"/>
      <c r="K794" s="233"/>
      <c r="L794" s="238"/>
      <c r="M794" s="239"/>
      <c r="N794" s="240"/>
      <c r="O794" s="240"/>
      <c r="P794" s="240"/>
      <c r="Q794" s="240"/>
      <c r="R794" s="240"/>
      <c r="S794" s="240"/>
      <c r="T794" s="241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2" t="s">
        <v>171</v>
      </c>
      <c r="AU794" s="242" t="s">
        <v>91</v>
      </c>
      <c r="AV794" s="13" t="s">
        <v>89</v>
      </c>
      <c r="AW794" s="13" t="s">
        <v>42</v>
      </c>
      <c r="AX794" s="13" t="s">
        <v>82</v>
      </c>
      <c r="AY794" s="242" t="s">
        <v>159</v>
      </c>
    </row>
    <row r="795" s="14" customFormat="1">
      <c r="A795" s="14"/>
      <c r="B795" s="243"/>
      <c r="C795" s="244"/>
      <c r="D795" s="234" t="s">
        <v>171</v>
      </c>
      <c r="E795" s="245" t="s">
        <v>44</v>
      </c>
      <c r="F795" s="246" t="s">
        <v>89</v>
      </c>
      <c r="G795" s="244"/>
      <c r="H795" s="247">
        <v>1</v>
      </c>
      <c r="I795" s="248"/>
      <c r="J795" s="244"/>
      <c r="K795" s="244"/>
      <c r="L795" s="249"/>
      <c r="M795" s="250"/>
      <c r="N795" s="251"/>
      <c r="O795" s="251"/>
      <c r="P795" s="251"/>
      <c r="Q795" s="251"/>
      <c r="R795" s="251"/>
      <c r="S795" s="251"/>
      <c r="T795" s="252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3" t="s">
        <v>171</v>
      </c>
      <c r="AU795" s="253" t="s">
        <v>91</v>
      </c>
      <c r="AV795" s="14" t="s">
        <v>91</v>
      </c>
      <c r="AW795" s="14" t="s">
        <v>42</v>
      </c>
      <c r="AX795" s="14" t="s">
        <v>89</v>
      </c>
      <c r="AY795" s="253" t="s">
        <v>159</v>
      </c>
    </row>
    <row r="796" s="2" customFormat="1" ht="21.75" customHeight="1">
      <c r="A796" s="40"/>
      <c r="B796" s="41"/>
      <c r="C796" s="214" t="s">
        <v>1052</v>
      </c>
      <c r="D796" s="214" t="s">
        <v>162</v>
      </c>
      <c r="E796" s="215" t="s">
        <v>1053</v>
      </c>
      <c r="F796" s="216" t="s">
        <v>1054</v>
      </c>
      <c r="G796" s="217" t="s">
        <v>165</v>
      </c>
      <c r="H796" s="218">
        <v>1</v>
      </c>
      <c r="I796" s="219"/>
      <c r="J796" s="220">
        <f>ROUND(I796*H796,2)</f>
        <v>0</v>
      </c>
      <c r="K796" s="216" t="s">
        <v>44</v>
      </c>
      <c r="L796" s="46"/>
      <c r="M796" s="221" t="s">
        <v>44</v>
      </c>
      <c r="N796" s="222" t="s">
        <v>53</v>
      </c>
      <c r="O796" s="86"/>
      <c r="P796" s="223">
        <f>O796*H796</f>
        <v>0</v>
      </c>
      <c r="Q796" s="223">
        <v>0.02</v>
      </c>
      <c r="R796" s="223">
        <f>Q796*H796</f>
        <v>0.02</v>
      </c>
      <c r="S796" s="223">
        <v>0</v>
      </c>
      <c r="T796" s="224">
        <f>S796*H796</f>
        <v>0</v>
      </c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R796" s="225" t="s">
        <v>167</v>
      </c>
      <c r="AT796" s="225" t="s">
        <v>162</v>
      </c>
      <c r="AU796" s="225" t="s">
        <v>91</v>
      </c>
      <c r="AY796" s="18" t="s">
        <v>159</v>
      </c>
      <c r="BE796" s="226">
        <f>IF(N796="základní",J796,0)</f>
        <v>0</v>
      </c>
      <c r="BF796" s="226">
        <f>IF(N796="snížená",J796,0)</f>
        <v>0</v>
      </c>
      <c r="BG796" s="226">
        <f>IF(N796="zákl. přenesená",J796,0)</f>
        <v>0</v>
      </c>
      <c r="BH796" s="226">
        <f>IF(N796="sníž. přenesená",J796,0)</f>
        <v>0</v>
      </c>
      <c r="BI796" s="226">
        <f>IF(N796="nulová",J796,0)</f>
        <v>0</v>
      </c>
      <c r="BJ796" s="18" t="s">
        <v>89</v>
      </c>
      <c r="BK796" s="226">
        <f>ROUND(I796*H796,2)</f>
        <v>0</v>
      </c>
      <c r="BL796" s="18" t="s">
        <v>167</v>
      </c>
      <c r="BM796" s="225" t="s">
        <v>1055</v>
      </c>
    </row>
    <row r="797" s="13" customFormat="1">
      <c r="A797" s="13"/>
      <c r="B797" s="232"/>
      <c r="C797" s="233"/>
      <c r="D797" s="234" t="s">
        <v>171</v>
      </c>
      <c r="E797" s="235" t="s">
        <v>44</v>
      </c>
      <c r="F797" s="236" t="s">
        <v>172</v>
      </c>
      <c r="G797" s="233"/>
      <c r="H797" s="235" t="s">
        <v>44</v>
      </c>
      <c r="I797" s="237"/>
      <c r="J797" s="233"/>
      <c r="K797" s="233"/>
      <c r="L797" s="238"/>
      <c r="M797" s="239"/>
      <c r="N797" s="240"/>
      <c r="O797" s="240"/>
      <c r="P797" s="240"/>
      <c r="Q797" s="240"/>
      <c r="R797" s="240"/>
      <c r="S797" s="240"/>
      <c r="T797" s="241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2" t="s">
        <v>171</v>
      </c>
      <c r="AU797" s="242" t="s">
        <v>91</v>
      </c>
      <c r="AV797" s="13" t="s">
        <v>89</v>
      </c>
      <c r="AW797" s="13" t="s">
        <v>42</v>
      </c>
      <c r="AX797" s="13" t="s">
        <v>82</v>
      </c>
      <c r="AY797" s="242" t="s">
        <v>159</v>
      </c>
    </row>
    <row r="798" s="14" customFormat="1">
      <c r="A798" s="14"/>
      <c r="B798" s="243"/>
      <c r="C798" s="244"/>
      <c r="D798" s="234" t="s">
        <v>171</v>
      </c>
      <c r="E798" s="245" t="s">
        <v>44</v>
      </c>
      <c r="F798" s="246" t="s">
        <v>89</v>
      </c>
      <c r="G798" s="244"/>
      <c r="H798" s="247">
        <v>1</v>
      </c>
      <c r="I798" s="248"/>
      <c r="J798" s="244"/>
      <c r="K798" s="244"/>
      <c r="L798" s="249"/>
      <c r="M798" s="250"/>
      <c r="N798" s="251"/>
      <c r="O798" s="251"/>
      <c r="P798" s="251"/>
      <c r="Q798" s="251"/>
      <c r="R798" s="251"/>
      <c r="S798" s="251"/>
      <c r="T798" s="252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3" t="s">
        <v>171</v>
      </c>
      <c r="AU798" s="253" t="s">
        <v>91</v>
      </c>
      <c r="AV798" s="14" t="s">
        <v>91</v>
      </c>
      <c r="AW798" s="14" t="s">
        <v>42</v>
      </c>
      <c r="AX798" s="14" t="s">
        <v>89</v>
      </c>
      <c r="AY798" s="253" t="s">
        <v>159</v>
      </c>
    </row>
    <row r="799" s="2" customFormat="1" ht="24.15" customHeight="1">
      <c r="A799" s="40"/>
      <c r="B799" s="41"/>
      <c r="C799" s="214" t="s">
        <v>1056</v>
      </c>
      <c r="D799" s="214" t="s">
        <v>162</v>
      </c>
      <c r="E799" s="215" t="s">
        <v>1057</v>
      </c>
      <c r="F799" s="216" t="s">
        <v>1058</v>
      </c>
      <c r="G799" s="217" t="s">
        <v>165</v>
      </c>
      <c r="H799" s="218">
        <v>2</v>
      </c>
      <c r="I799" s="219"/>
      <c r="J799" s="220">
        <f>ROUND(I799*H799,2)</f>
        <v>0</v>
      </c>
      <c r="K799" s="216" t="s">
        <v>44</v>
      </c>
      <c r="L799" s="46"/>
      <c r="M799" s="221" t="s">
        <v>44</v>
      </c>
      <c r="N799" s="222" t="s">
        <v>53</v>
      </c>
      <c r="O799" s="86"/>
      <c r="P799" s="223">
        <f>O799*H799</f>
        <v>0</v>
      </c>
      <c r="Q799" s="223">
        <v>0.10000000000000001</v>
      </c>
      <c r="R799" s="223">
        <f>Q799*H799</f>
        <v>0.20000000000000001</v>
      </c>
      <c r="S799" s="223">
        <v>0</v>
      </c>
      <c r="T799" s="224">
        <f>S799*H799</f>
        <v>0</v>
      </c>
      <c r="U799" s="40"/>
      <c r="V799" s="40"/>
      <c r="W799" s="40"/>
      <c r="X799" s="40"/>
      <c r="Y799" s="40"/>
      <c r="Z799" s="40"/>
      <c r="AA799" s="40"/>
      <c r="AB799" s="40"/>
      <c r="AC799" s="40"/>
      <c r="AD799" s="40"/>
      <c r="AE799" s="40"/>
      <c r="AR799" s="225" t="s">
        <v>167</v>
      </c>
      <c r="AT799" s="225" t="s">
        <v>162</v>
      </c>
      <c r="AU799" s="225" t="s">
        <v>91</v>
      </c>
      <c r="AY799" s="18" t="s">
        <v>159</v>
      </c>
      <c r="BE799" s="226">
        <f>IF(N799="základní",J799,0)</f>
        <v>0</v>
      </c>
      <c r="BF799" s="226">
        <f>IF(N799="snížená",J799,0)</f>
        <v>0</v>
      </c>
      <c r="BG799" s="226">
        <f>IF(N799="zákl. přenesená",J799,0)</f>
        <v>0</v>
      </c>
      <c r="BH799" s="226">
        <f>IF(N799="sníž. přenesená",J799,0)</f>
        <v>0</v>
      </c>
      <c r="BI799" s="226">
        <f>IF(N799="nulová",J799,0)</f>
        <v>0</v>
      </c>
      <c r="BJ799" s="18" t="s">
        <v>89</v>
      </c>
      <c r="BK799" s="226">
        <f>ROUND(I799*H799,2)</f>
        <v>0</v>
      </c>
      <c r="BL799" s="18" t="s">
        <v>167</v>
      </c>
      <c r="BM799" s="225" t="s">
        <v>1059</v>
      </c>
    </row>
    <row r="800" s="13" customFormat="1">
      <c r="A800" s="13"/>
      <c r="B800" s="232"/>
      <c r="C800" s="233"/>
      <c r="D800" s="234" t="s">
        <v>171</v>
      </c>
      <c r="E800" s="235" t="s">
        <v>44</v>
      </c>
      <c r="F800" s="236" t="s">
        <v>172</v>
      </c>
      <c r="G800" s="233"/>
      <c r="H800" s="235" t="s">
        <v>44</v>
      </c>
      <c r="I800" s="237"/>
      <c r="J800" s="233"/>
      <c r="K800" s="233"/>
      <c r="L800" s="238"/>
      <c r="M800" s="239"/>
      <c r="N800" s="240"/>
      <c r="O800" s="240"/>
      <c r="P800" s="240"/>
      <c r="Q800" s="240"/>
      <c r="R800" s="240"/>
      <c r="S800" s="240"/>
      <c r="T800" s="241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2" t="s">
        <v>171</v>
      </c>
      <c r="AU800" s="242" t="s">
        <v>91</v>
      </c>
      <c r="AV800" s="13" t="s">
        <v>89</v>
      </c>
      <c r="AW800" s="13" t="s">
        <v>42</v>
      </c>
      <c r="AX800" s="13" t="s">
        <v>82</v>
      </c>
      <c r="AY800" s="242" t="s">
        <v>159</v>
      </c>
    </row>
    <row r="801" s="14" customFormat="1">
      <c r="A801" s="14"/>
      <c r="B801" s="243"/>
      <c r="C801" s="244"/>
      <c r="D801" s="234" t="s">
        <v>171</v>
      </c>
      <c r="E801" s="245" t="s">
        <v>44</v>
      </c>
      <c r="F801" s="246" t="s">
        <v>91</v>
      </c>
      <c r="G801" s="244"/>
      <c r="H801" s="247">
        <v>2</v>
      </c>
      <c r="I801" s="248"/>
      <c r="J801" s="244"/>
      <c r="K801" s="244"/>
      <c r="L801" s="249"/>
      <c r="M801" s="250"/>
      <c r="N801" s="251"/>
      <c r="O801" s="251"/>
      <c r="P801" s="251"/>
      <c r="Q801" s="251"/>
      <c r="R801" s="251"/>
      <c r="S801" s="251"/>
      <c r="T801" s="252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3" t="s">
        <v>171</v>
      </c>
      <c r="AU801" s="253" t="s">
        <v>91</v>
      </c>
      <c r="AV801" s="14" t="s">
        <v>91</v>
      </c>
      <c r="AW801" s="14" t="s">
        <v>42</v>
      </c>
      <c r="AX801" s="14" t="s">
        <v>89</v>
      </c>
      <c r="AY801" s="253" t="s">
        <v>159</v>
      </c>
    </row>
    <row r="802" s="2" customFormat="1" ht="21.75" customHeight="1">
      <c r="A802" s="40"/>
      <c r="B802" s="41"/>
      <c r="C802" s="214" t="s">
        <v>1060</v>
      </c>
      <c r="D802" s="214" t="s">
        <v>162</v>
      </c>
      <c r="E802" s="215" t="s">
        <v>1061</v>
      </c>
      <c r="F802" s="216" t="s">
        <v>1062</v>
      </c>
      <c r="G802" s="217" t="s">
        <v>165</v>
      </c>
      <c r="H802" s="218">
        <v>1</v>
      </c>
      <c r="I802" s="219"/>
      <c r="J802" s="220">
        <f>ROUND(I802*H802,2)</f>
        <v>0</v>
      </c>
      <c r="K802" s="216" t="s">
        <v>44</v>
      </c>
      <c r="L802" s="46"/>
      <c r="M802" s="221" t="s">
        <v>44</v>
      </c>
      <c r="N802" s="222" t="s">
        <v>53</v>
      </c>
      <c r="O802" s="86"/>
      <c r="P802" s="223">
        <f>O802*H802</f>
        <v>0</v>
      </c>
      <c r="Q802" s="223">
        <v>0.02</v>
      </c>
      <c r="R802" s="223">
        <f>Q802*H802</f>
        <v>0.02</v>
      </c>
      <c r="S802" s="223">
        <v>0</v>
      </c>
      <c r="T802" s="224">
        <f>S802*H802</f>
        <v>0</v>
      </c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R802" s="225" t="s">
        <v>167</v>
      </c>
      <c r="AT802" s="225" t="s">
        <v>162</v>
      </c>
      <c r="AU802" s="225" t="s">
        <v>91</v>
      </c>
      <c r="AY802" s="18" t="s">
        <v>159</v>
      </c>
      <c r="BE802" s="226">
        <f>IF(N802="základní",J802,0)</f>
        <v>0</v>
      </c>
      <c r="BF802" s="226">
        <f>IF(N802="snížená",J802,0)</f>
        <v>0</v>
      </c>
      <c r="BG802" s="226">
        <f>IF(N802="zákl. přenesená",J802,0)</f>
        <v>0</v>
      </c>
      <c r="BH802" s="226">
        <f>IF(N802="sníž. přenesená",J802,0)</f>
        <v>0</v>
      </c>
      <c r="BI802" s="226">
        <f>IF(N802="nulová",J802,0)</f>
        <v>0</v>
      </c>
      <c r="BJ802" s="18" t="s">
        <v>89</v>
      </c>
      <c r="BK802" s="226">
        <f>ROUND(I802*H802,2)</f>
        <v>0</v>
      </c>
      <c r="BL802" s="18" t="s">
        <v>167</v>
      </c>
      <c r="BM802" s="225" t="s">
        <v>1063</v>
      </c>
    </row>
    <row r="803" s="13" customFormat="1">
      <c r="A803" s="13"/>
      <c r="B803" s="232"/>
      <c r="C803" s="233"/>
      <c r="D803" s="234" t="s">
        <v>171</v>
      </c>
      <c r="E803" s="235" t="s">
        <v>44</v>
      </c>
      <c r="F803" s="236" t="s">
        <v>172</v>
      </c>
      <c r="G803" s="233"/>
      <c r="H803" s="235" t="s">
        <v>44</v>
      </c>
      <c r="I803" s="237"/>
      <c r="J803" s="233"/>
      <c r="K803" s="233"/>
      <c r="L803" s="238"/>
      <c r="M803" s="239"/>
      <c r="N803" s="240"/>
      <c r="O803" s="240"/>
      <c r="P803" s="240"/>
      <c r="Q803" s="240"/>
      <c r="R803" s="240"/>
      <c r="S803" s="240"/>
      <c r="T803" s="241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2" t="s">
        <v>171</v>
      </c>
      <c r="AU803" s="242" t="s">
        <v>91</v>
      </c>
      <c r="AV803" s="13" t="s">
        <v>89</v>
      </c>
      <c r="AW803" s="13" t="s">
        <v>42</v>
      </c>
      <c r="AX803" s="13" t="s">
        <v>82</v>
      </c>
      <c r="AY803" s="242" t="s">
        <v>159</v>
      </c>
    </row>
    <row r="804" s="14" customFormat="1">
      <c r="A804" s="14"/>
      <c r="B804" s="243"/>
      <c r="C804" s="244"/>
      <c r="D804" s="234" t="s">
        <v>171</v>
      </c>
      <c r="E804" s="245" t="s">
        <v>44</v>
      </c>
      <c r="F804" s="246" t="s">
        <v>89</v>
      </c>
      <c r="G804" s="244"/>
      <c r="H804" s="247">
        <v>1</v>
      </c>
      <c r="I804" s="248"/>
      <c r="J804" s="244"/>
      <c r="K804" s="244"/>
      <c r="L804" s="249"/>
      <c r="M804" s="250"/>
      <c r="N804" s="251"/>
      <c r="O804" s="251"/>
      <c r="P804" s="251"/>
      <c r="Q804" s="251"/>
      <c r="R804" s="251"/>
      <c r="S804" s="251"/>
      <c r="T804" s="252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3" t="s">
        <v>171</v>
      </c>
      <c r="AU804" s="253" t="s">
        <v>91</v>
      </c>
      <c r="AV804" s="14" t="s">
        <v>91</v>
      </c>
      <c r="AW804" s="14" t="s">
        <v>42</v>
      </c>
      <c r="AX804" s="14" t="s">
        <v>89</v>
      </c>
      <c r="AY804" s="253" t="s">
        <v>159</v>
      </c>
    </row>
    <row r="805" s="2" customFormat="1" ht="16.5" customHeight="1">
      <c r="A805" s="40"/>
      <c r="B805" s="41"/>
      <c r="C805" s="214" t="s">
        <v>1064</v>
      </c>
      <c r="D805" s="214" t="s">
        <v>162</v>
      </c>
      <c r="E805" s="215" t="s">
        <v>1065</v>
      </c>
      <c r="F805" s="216" t="s">
        <v>1066</v>
      </c>
      <c r="G805" s="217" t="s">
        <v>165</v>
      </c>
      <c r="H805" s="218">
        <v>3</v>
      </c>
      <c r="I805" s="219"/>
      <c r="J805" s="220">
        <f>ROUND(I805*H805,2)</f>
        <v>0</v>
      </c>
      <c r="K805" s="216" t="s">
        <v>44</v>
      </c>
      <c r="L805" s="46"/>
      <c r="M805" s="221" t="s">
        <v>44</v>
      </c>
      <c r="N805" s="222" t="s">
        <v>53</v>
      </c>
      <c r="O805" s="86"/>
      <c r="P805" s="223">
        <f>O805*H805</f>
        <v>0</v>
      </c>
      <c r="Q805" s="223">
        <v>0.01</v>
      </c>
      <c r="R805" s="223">
        <f>Q805*H805</f>
        <v>0.029999999999999999</v>
      </c>
      <c r="S805" s="223">
        <v>0</v>
      </c>
      <c r="T805" s="224">
        <f>S805*H805</f>
        <v>0</v>
      </c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R805" s="225" t="s">
        <v>167</v>
      </c>
      <c r="AT805" s="225" t="s">
        <v>162</v>
      </c>
      <c r="AU805" s="225" t="s">
        <v>91</v>
      </c>
      <c r="AY805" s="18" t="s">
        <v>159</v>
      </c>
      <c r="BE805" s="226">
        <f>IF(N805="základní",J805,0)</f>
        <v>0</v>
      </c>
      <c r="BF805" s="226">
        <f>IF(N805="snížená",J805,0)</f>
        <v>0</v>
      </c>
      <c r="BG805" s="226">
        <f>IF(N805="zákl. přenesená",J805,0)</f>
        <v>0</v>
      </c>
      <c r="BH805" s="226">
        <f>IF(N805="sníž. přenesená",J805,0)</f>
        <v>0</v>
      </c>
      <c r="BI805" s="226">
        <f>IF(N805="nulová",J805,0)</f>
        <v>0</v>
      </c>
      <c r="BJ805" s="18" t="s">
        <v>89</v>
      </c>
      <c r="BK805" s="226">
        <f>ROUND(I805*H805,2)</f>
        <v>0</v>
      </c>
      <c r="BL805" s="18" t="s">
        <v>167</v>
      </c>
      <c r="BM805" s="225" t="s">
        <v>1067</v>
      </c>
    </row>
    <row r="806" s="13" customFormat="1">
      <c r="A806" s="13"/>
      <c r="B806" s="232"/>
      <c r="C806" s="233"/>
      <c r="D806" s="234" t="s">
        <v>171</v>
      </c>
      <c r="E806" s="235" t="s">
        <v>44</v>
      </c>
      <c r="F806" s="236" t="s">
        <v>172</v>
      </c>
      <c r="G806" s="233"/>
      <c r="H806" s="235" t="s">
        <v>44</v>
      </c>
      <c r="I806" s="237"/>
      <c r="J806" s="233"/>
      <c r="K806" s="233"/>
      <c r="L806" s="238"/>
      <c r="M806" s="239"/>
      <c r="N806" s="240"/>
      <c r="O806" s="240"/>
      <c r="P806" s="240"/>
      <c r="Q806" s="240"/>
      <c r="R806" s="240"/>
      <c r="S806" s="240"/>
      <c r="T806" s="241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2" t="s">
        <v>171</v>
      </c>
      <c r="AU806" s="242" t="s">
        <v>91</v>
      </c>
      <c r="AV806" s="13" t="s">
        <v>89</v>
      </c>
      <c r="AW806" s="13" t="s">
        <v>42</v>
      </c>
      <c r="AX806" s="13" t="s">
        <v>82</v>
      </c>
      <c r="AY806" s="242" t="s">
        <v>159</v>
      </c>
    </row>
    <row r="807" s="14" customFormat="1">
      <c r="A807" s="14"/>
      <c r="B807" s="243"/>
      <c r="C807" s="244"/>
      <c r="D807" s="234" t="s">
        <v>171</v>
      </c>
      <c r="E807" s="245" t="s">
        <v>44</v>
      </c>
      <c r="F807" s="246" t="s">
        <v>160</v>
      </c>
      <c r="G807" s="244"/>
      <c r="H807" s="247">
        <v>3</v>
      </c>
      <c r="I807" s="248"/>
      <c r="J807" s="244"/>
      <c r="K807" s="244"/>
      <c r="L807" s="249"/>
      <c r="M807" s="250"/>
      <c r="N807" s="251"/>
      <c r="O807" s="251"/>
      <c r="P807" s="251"/>
      <c r="Q807" s="251"/>
      <c r="R807" s="251"/>
      <c r="S807" s="251"/>
      <c r="T807" s="252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3" t="s">
        <v>171</v>
      </c>
      <c r="AU807" s="253" t="s">
        <v>91</v>
      </c>
      <c r="AV807" s="14" t="s">
        <v>91</v>
      </c>
      <c r="AW807" s="14" t="s">
        <v>42</v>
      </c>
      <c r="AX807" s="14" t="s">
        <v>89</v>
      </c>
      <c r="AY807" s="253" t="s">
        <v>159</v>
      </c>
    </row>
    <row r="808" s="2" customFormat="1" ht="24.15" customHeight="1">
      <c r="A808" s="40"/>
      <c r="B808" s="41"/>
      <c r="C808" s="214" t="s">
        <v>1068</v>
      </c>
      <c r="D808" s="214" t="s">
        <v>162</v>
      </c>
      <c r="E808" s="215" t="s">
        <v>1069</v>
      </c>
      <c r="F808" s="216" t="s">
        <v>1070</v>
      </c>
      <c r="G808" s="217" t="s">
        <v>165</v>
      </c>
      <c r="H808" s="218">
        <v>1</v>
      </c>
      <c r="I808" s="219"/>
      <c r="J808" s="220">
        <f>ROUND(I808*H808,2)</f>
        <v>0</v>
      </c>
      <c r="K808" s="216" t="s">
        <v>44</v>
      </c>
      <c r="L808" s="46"/>
      <c r="M808" s="221" t="s">
        <v>44</v>
      </c>
      <c r="N808" s="222" t="s">
        <v>53</v>
      </c>
      <c r="O808" s="86"/>
      <c r="P808" s="223">
        <f>O808*H808</f>
        <v>0</v>
      </c>
      <c r="Q808" s="223">
        <v>0.050000000000000003</v>
      </c>
      <c r="R808" s="223">
        <f>Q808*H808</f>
        <v>0.050000000000000003</v>
      </c>
      <c r="S808" s="223">
        <v>0</v>
      </c>
      <c r="T808" s="224">
        <f>S808*H808</f>
        <v>0</v>
      </c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R808" s="225" t="s">
        <v>167</v>
      </c>
      <c r="AT808" s="225" t="s">
        <v>162</v>
      </c>
      <c r="AU808" s="225" t="s">
        <v>91</v>
      </c>
      <c r="AY808" s="18" t="s">
        <v>159</v>
      </c>
      <c r="BE808" s="226">
        <f>IF(N808="základní",J808,0)</f>
        <v>0</v>
      </c>
      <c r="BF808" s="226">
        <f>IF(N808="snížená",J808,0)</f>
        <v>0</v>
      </c>
      <c r="BG808" s="226">
        <f>IF(N808="zákl. přenesená",J808,0)</f>
        <v>0</v>
      </c>
      <c r="BH808" s="226">
        <f>IF(N808="sníž. přenesená",J808,0)</f>
        <v>0</v>
      </c>
      <c r="BI808" s="226">
        <f>IF(N808="nulová",J808,0)</f>
        <v>0</v>
      </c>
      <c r="BJ808" s="18" t="s">
        <v>89</v>
      </c>
      <c r="BK808" s="226">
        <f>ROUND(I808*H808,2)</f>
        <v>0</v>
      </c>
      <c r="BL808" s="18" t="s">
        <v>167</v>
      </c>
      <c r="BM808" s="225" t="s">
        <v>1071</v>
      </c>
    </row>
    <row r="809" s="13" customFormat="1">
      <c r="A809" s="13"/>
      <c r="B809" s="232"/>
      <c r="C809" s="233"/>
      <c r="D809" s="234" t="s">
        <v>171</v>
      </c>
      <c r="E809" s="235" t="s">
        <v>44</v>
      </c>
      <c r="F809" s="236" t="s">
        <v>172</v>
      </c>
      <c r="G809" s="233"/>
      <c r="H809" s="235" t="s">
        <v>44</v>
      </c>
      <c r="I809" s="237"/>
      <c r="J809" s="233"/>
      <c r="K809" s="233"/>
      <c r="L809" s="238"/>
      <c r="M809" s="239"/>
      <c r="N809" s="240"/>
      <c r="O809" s="240"/>
      <c r="P809" s="240"/>
      <c r="Q809" s="240"/>
      <c r="R809" s="240"/>
      <c r="S809" s="240"/>
      <c r="T809" s="241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2" t="s">
        <v>171</v>
      </c>
      <c r="AU809" s="242" t="s">
        <v>91</v>
      </c>
      <c r="AV809" s="13" t="s">
        <v>89</v>
      </c>
      <c r="AW809" s="13" t="s">
        <v>42</v>
      </c>
      <c r="AX809" s="13" t="s">
        <v>82</v>
      </c>
      <c r="AY809" s="242" t="s">
        <v>159</v>
      </c>
    </row>
    <row r="810" s="14" customFormat="1">
      <c r="A810" s="14"/>
      <c r="B810" s="243"/>
      <c r="C810" s="244"/>
      <c r="D810" s="234" t="s">
        <v>171</v>
      </c>
      <c r="E810" s="245" t="s">
        <v>44</v>
      </c>
      <c r="F810" s="246" t="s">
        <v>89</v>
      </c>
      <c r="G810" s="244"/>
      <c r="H810" s="247">
        <v>1</v>
      </c>
      <c r="I810" s="248"/>
      <c r="J810" s="244"/>
      <c r="K810" s="244"/>
      <c r="L810" s="249"/>
      <c r="M810" s="250"/>
      <c r="N810" s="251"/>
      <c r="O810" s="251"/>
      <c r="P810" s="251"/>
      <c r="Q810" s="251"/>
      <c r="R810" s="251"/>
      <c r="S810" s="251"/>
      <c r="T810" s="252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3" t="s">
        <v>171</v>
      </c>
      <c r="AU810" s="253" t="s">
        <v>91</v>
      </c>
      <c r="AV810" s="14" t="s">
        <v>91</v>
      </c>
      <c r="AW810" s="14" t="s">
        <v>42</v>
      </c>
      <c r="AX810" s="14" t="s">
        <v>89</v>
      </c>
      <c r="AY810" s="253" t="s">
        <v>159</v>
      </c>
    </row>
    <row r="811" s="2" customFormat="1" ht="24.15" customHeight="1">
      <c r="A811" s="40"/>
      <c r="B811" s="41"/>
      <c r="C811" s="214" t="s">
        <v>1072</v>
      </c>
      <c r="D811" s="214" t="s">
        <v>162</v>
      </c>
      <c r="E811" s="215" t="s">
        <v>1073</v>
      </c>
      <c r="F811" s="216" t="s">
        <v>1074</v>
      </c>
      <c r="G811" s="217" t="s">
        <v>165</v>
      </c>
      <c r="H811" s="218">
        <v>1</v>
      </c>
      <c r="I811" s="219"/>
      <c r="J811" s="220">
        <f>ROUND(I811*H811,2)</f>
        <v>0</v>
      </c>
      <c r="K811" s="216" t="s">
        <v>44</v>
      </c>
      <c r="L811" s="46"/>
      <c r="M811" s="221" t="s">
        <v>44</v>
      </c>
      <c r="N811" s="222" t="s">
        <v>53</v>
      </c>
      <c r="O811" s="86"/>
      <c r="P811" s="223">
        <f>O811*H811</f>
        <v>0</v>
      </c>
      <c r="Q811" s="223">
        <v>0.01</v>
      </c>
      <c r="R811" s="223">
        <f>Q811*H811</f>
        <v>0.01</v>
      </c>
      <c r="S811" s="223">
        <v>0</v>
      </c>
      <c r="T811" s="224">
        <f>S811*H811</f>
        <v>0</v>
      </c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R811" s="225" t="s">
        <v>167</v>
      </c>
      <c r="AT811" s="225" t="s">
        <v>162</v>
      </c>
      <c r="AU811" s="225" t="s">
        <v>91</v>
      </c>
      <c r="AY811" s="18" t="s">
        <v>159</v>
      </c>
      <c r="BE811" s="226">
        <f>IF(N811="základní",J811,0)</f>
        <v>0</v>
      </c>
      <c r="BF811" s="226">
        <f>IF(N811="snížená",J811,0)</f>
        <v>0</v>
      </c>
      <c r="BG811" s="226">
        <f>IF(N811="zákl. přenesená",J811,0)</f>
        <v>0</v>
      </c>
      <c r="BH811" s="226">
        <f>IF(N811="sníž. přenesená",J811,0)</f>
        <v>0</v>
      </c>
      <c r="BI811" s="226">
        <f>IF(N811="nulová",J811,0)</f>
        <v>0</v>
      </c>
      <c r="BJ811" s="18" t="s">
        <v>89</v>
      </c>
      <c r="BK811" s="226">
        <f>ROUND(I811*H811,2)</f>
        <v>0</v>
      </c>
      <c r="BL811" s="18" t="s">
        <v>167</v>
      </c>
      <c r="BM811" s="225" t="s">
        <v>1075</v>
      </c>
    </row>
    <row r="812" s="13" customFormat="1">
      <c r="A812" s="13"/>
      <c r="B812" s="232"/>
      <c r="C812" s="233"/>
      <c r="D812" s="234" t="s">
        <v>171</v>
      </c>
      <c r="E812" s="235" t="s">
        <v>44</v>
      </c>
      <c r="F812" s="236" t="s">
        <v>172</v>
      </c>
      <c r="G812" s="233"/>
      <c r="H812" s="235" t="s">
        <v>44</v>
      </c>
      <c r="I812" s="237"/>
      <c r="J812" s="233"/>
      <c r="K812" s="233"/>
      <c r="L812" s="238"/>
      <c r="M812" s="239"/>
      <c r="N812" s="240"/>
      <c r="O812" s="240"/>
      <c r="P812" s="240"/>
      <c r="Q812" s="240"/>
      <c r="R812" s="240"/>
      <c r="S812" s="240"/>
      <c r="T812" s="241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2" t="s">
        <v>171</v>
      </c>
      <c r="AU812" s="242" t="s">
        <v>91</v>
      </c>
      <c r="AV812" s="13" t="s">
        <v>89</v>
      </c>
      <c r="AW812" s="13" t="s">
        <v>42</v>
      </c>
      <c r="AX812" s="13" t="s">
        <v>82</v>
      </c>
      <c r="AY812" s="242" t="s">
        <v>159</v>
      </c>
    </row>
    <row r="813" s="14" customFormat="1">
      <c r="A813" s="14"/>
      <c r="B813" s="243"/>
      <c r="C813" s="244"/>
      <c r="D813" s="234" t="s">
        <v>171</v>
      </c>
      <c r="E813" s="245" t="s">
        <v>44</v>
      </c>
      <c r="F813" s="246" t="s">
        <v>89</v>
      </c>
      <c r="G813" s="244"/>
      <c r="H813" s="247">
        <v>1</v>
      </c>
      <c r="I813" s="248"/>
      <c r="J813" s="244"/>
      <c r="K813" s="244"/>
      <c r="L813" s="249"/>
      <c r="M813" s="250"/>
      <c r="N813" s="251"/>
      <c r="O813" s="251"/>
      <c r="P813" s="251"/>
      <c r="Q813" s="251"/>
      <c r="R813" s="251"/>
      <c r="S813" s="251"/>
      <c r="T813" s="252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3" t="s">
        <v>171</v>
      </c>
      <c r="AU813" s="253" t="s">
        <v>91</v>
      </c>
      <c r="AV813" s="14" t="s">
        <v>91</v>
      </c>
      <c r="AW813" s="14" t="s">
        <v>42</v>
      </c>
      <c r="AX813" s="14" t="s">
        <v>89</v>
      </c>
      <c r="AY813" s="253" t="s">
        <v>159</v>
      </c>
    </row>
    <row r="814" s="2" customFormat="1" ht="37.8" customHeight="1">
      <c r="A814" s="40"/>
      <c r="B814" s="41"/>
      <c r="C814" s="214" t="s">
        <v>1076</v>
      </c>
      <c r="D814" s="214" t="s">
        <v>162</v>
      </c>
      <c r="E814" s="215" t="s">
        <v>1077</v>
      </c>
      <c r="F814" s="216" t="s">
        <v>1078</v>
      </c>
      <c r="G814" s="217" t="s">
        <v>165</v>
      </c>
      <c r="H814" s="218">
        <v>2</v>
      </c>
      <c r="I814" s="219"/>
      <c r="J814" s="220">
        <f>ROUND(I814*H814,2)</f>
        <v>0</v>
      </c>
      <c r="K814" s="216" t="s">
        <v>44</v>
      </c>
      <c r="L814" s="46"/>
      <c r="M814" s="221" t="s">
        <v>44</v>
      </c>
      <c r="N814" s="222" t="s">
        <v>53</v>
      </c>
      <c r="O814" s="86"/>
      <c r="P814" s="223">
        <f>O814*H814</f>
        <v>0</v>
      </c>
      <c r="Q814" s="223">
        <v>0.10000000000000001</v>
      </c>
      <c r="R814" s="223">
        <f>Q814*H814</f>
        <v>0.20000000000000001</v>
      </c>
      <c r="S814" s="223">
        <v>0</v>
      </c>
      <c r="T814" s="224">
        <f>S814*H814</f>
        <v>0</v>
      </c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R814" s="225" t="s">
        <v>167</v>
      </c>
      <c r="AT814" s="225" t="s">
        <v>162</v>
      </c>
      <c r="AU814" s="225" t="s">
        <v>91</v>
      </c>
      <c r="AY814" s="18" t="s">
        <v>159</v>
      </c>
      <c r="BE814" s="226">
        <f>IF(N814="základní",J814,0)</f>
        <v>0</v>
      </c>
      <c r="BF814" s="226">
        <f>IF(N814="snížená",J814,0)</f>
        <v>0</v>
      </c>
      <c r="BG814" s="226">
        <f>IF(N814="zákl. přenesená",J814,0)</f>
        <v>0</v>
      </c>
      <c r="BH814" s="226">
        <f>IF(N814="sníž. přenesená",J814,0)</f>
        <v>0</v>
      </c>
      <c r="BI814" s="226">
        <f>IF(N814="nulová",J814,0)</f>
        <v>0</v>
      </c>
      <c r="BJ814" s="18" t="s">
        <v>89</v>
      </c>
      <c r="BK814" s="226">
        <f>ROUND(I814*H814,2)</f>
        <v>0</v>
      </c>
      <c r="BL814" s="18" t="s">
        <v>167</v>
      </c>
      <c r="BM814" s="225" t="s">
        <v>1079</v>
      </c>
    </row>
    <row r="815" s="13" customFormat="1">
      <c r="A815" s="13"/>
      <c r="B815" s="232"/>
      <c r="C815" s="233"/>
      <c r="D815" s="234" t="s">
        <v>171</v>
      </c>
      <c r="E815" s="235" t="s">
        <v>44</v>
      </c>
      <c r="F815" s="236" t="s">
        <v>172</v>
      </c>
      <c r="G815" s="233"/>
      <c r="H815" s="235" t="s">
        <v>44</v>
      </c>
      <c r="I815" s="237"/>
      <c r="J815" s="233"/>
      <c r="K815" s="233"/>
      <c r="L815" s="238"/>
      <c r="M815" s="239"/>
      <c r="N815" s="240"/>
      <c r="O815" s="240"/>
      <c r="P815" s="240"/>
      <c r="Q815" s="240"/>
      <c r="R815" s="240"/>
      <c r="S815" s="240"/>
      <c r="T815" s="241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2" t="s">
        <v>171</v>
      </c>
      <c r="AU815" s="242" t="s">
        <v>91</v>
      </c>
      <c r="AV815" s="13" t="s">
        <v>89</v>
      </c>
      <c r="AW815" s="13" t="s">
        <v>42</v>
      </c>
      <c r="AX815" s="13" t="s">
        <v>82</v>
      </c>
      <c r="AY815" s="242" t="s">
        <v>159</v>
      </c>
    </row>
    <row r="816" s="14" customFormat="1">
      <c r="A816" s="14"/>
      <c r="B816" s="243"/>
      <c r="C816" s="244"/>
      <c r="D816" s="234" t="s">
        <v>171</v>
      </c>
      <c r="E816" s="245" t="s">
        <v>44</v>
      </c>
      <c r="F816" s="246" t="s">
        <v>91</v>
      </c>
      <c r="G816" s="244"/>
      <c r="H816" s="247">
        <v>2</v>
      </c>
      <c r="I816" s="248"/>
      <c r="J816" s="244"/>
      <c r="K816" s="244"/>
      <c r="L816" s="249"/>
      <c r="M816" s="250"/>
      <c r="N816" s="251"/>
      <c r="O816" s="251"/>
      <c r="P816" s="251"/>
      <c r="Q816" s="251"/>
      <c r="R816" s="251"/>
      <c r="S816" s="251"/>
      <c r="T816" s="252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3" t="s">
        <v>171</v>
      </c>
      <c r="AU816" s="253" t="s">
        <v>91</v>
      </c>
      <c r="AV816" s="14" t="s">
        <v>91</v>
      </c>
      <c r="AW816" s="14" t="s">
        <v>42</v>
      </c>
      <c r="AX816" s="14" t="s">
        <v>89</v>
      </c>
      <c r="AY816" s="253" t="s">
        <v>159</v>
      </c>
    </row>
    <row r="817" s="2" customFormat="1" ht="44.25" customHeight="1">
      <c r="A817" s="40"/>
      <c r="B817" s="41"/>
      <c r="C817" s="214" t="s">
        <v>1080</v>
      </c>
      <c r="D817" s="214" t="s">
        <v>162</v>
      </c>
      <c r="E817" s="215" t="s">
        <v>1081</v>
      </c>
      <c r="F817" s="216" t="s">
        <v>1082</v>
      </c>
      <c r="G817" s="217" t="s">
        <v>165</v>
      </c>
      <c r="H817" s="218">
        <v>4</v>
      </c>
      <c r="I817" s="219"/>
      <c r="J817" s="220">
        <f>ROUND(I817*H817,2)</f>
        <v>0</v>
      </c>
      <c r="K817" s="216" t="s">
        <v>44</v>
      </c>
      <c r="L817" s="46"/>
      <c r="M817" s="221" t="s">
        <v>44</v>
      </c>
      <c r="N817" s="222" t="s">
        <v>53</v>
      </c>
      <c r="O817" s="86"/>
      <c r="P817" s="223">
        <f>O817*H817</f>
        <v>0</v>
      </c>
      <c r="Q817" s="223">
        <v>0.10000000000000001</v>
      </c>
      <c r="R817" s="223">
        <f>Q817*H817</f>
        <v>0.40000000000000002</v>
      </c>
      <c r="S817" s="223">
        <v>0</v>
      </c>
      <c r="T817" s="224">
        <f>S817*H817</f>
        <v>0</v>
      </c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R817" s="225" t="s">
        <v>167</v>
      </c>
      <c r="AT817" s="225" t="s">
        <v>162</v>
      </c>
      <c r="AU817" s="225" t="s">
        <v>91</v>
      </c>
      <c r="AY817" s="18" t="s">
        <v>159</v>
      </c>
      <c r="BE817" s="226">
        <f>IF(N817="základní",J817,0)</f>
        <v>0</v>
      </c>
      <c r="BF817" s="226">
        <f>IF(N817="snížená",J817,0)</f>
        <v>0</v>
      </c>
      <c r="BG817" s="226">
        <f>IF(N817="zákl. přenesená",J817,0)</f>
        <v>0</v>
      </c>
      <c r="BH817" s="226">
        <f>IF(N817="sníž. přenesená",J817,0)</f>
        <v>0</v>
      </c>
      <c r="BI817" s="226">
        <f>IF(N817="nulová",J817,0)</f>
        <v>0</v>
      </c>
      <c r="BJ817" s="18" t="s">
        <v>89</v>
      </c>
      <c r="BK817" s="226">
        <f>ROUND(I817*H817,2)</f>
        <v>0</v>
      </c>
      <c r="BL817" s="18" t="s">
        <v>167</v>
      </c>
      <c r="BM817" s="225" t="s">
        <v>1083</v>
      </c>
    </row>
    <row r="818" s="13" customFormat="1">
      <c r="A818" s="13"/>
      <c r="B818" s="232"/>
      <c r="C818" s="233"/>
      <c r="D818" s="234" t="s">
        <v>171</v>
      </c>
      <c r="E818" s="235" t="s">
        <v>44</v>
      </c>
      <c r="F818" s="236" t="s">
        <v>172</v>
      </c>
      <c r="G818" s="233"/>
      <c r="H818" s="235" t="s">
        <v>44</v>
      </c>
      <c r="I818" s="237"/>
      <c r="J818" s="233"/>
      <c r="K818" s="233"/>
      <c r="L818" s="238"/>
      <c r="M818" s="239"/>
      <c r="N818" s="240"/>
      <c r="O818" s="240"/>
      <c r="P818" s="240"/>
      <c r="Q818" s="240"/>
      <c r="R818" s="240"/>
      <c r="S818" s="240"/>
      <c r="T818" s="241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2" t="s">
        <v>171</v>
      </c>
      <c r="AU818" s="242" t="s">
        <v>91</v>
      </c>
      <c r="AV818" s="13" t="s">
        <v>89</v>
      </c>
      <c r="AW818" s="13" t="s">
        <v>42</v>
      </c>
      <c r="AX818" s="13" t="s">
        <v>82</v>
      </c>
      <c r="AY818" s="242" t="s">
        <v>159</v>
      </c>
    </row>
    <row r="819" s="14" customFormat="1">
      <c r="A819" s="14"/>
      <c r="B819" s="243"/>
      <c r="C819" s="244"/>
      <c r="D819" s="234" t="s">
        <v>171</v>
      </c>
      <c r="E819" s="245" t="s">
        <v>44</v>
      </c>
      <c r="F819" s="246" t="s">
        <v>167</v>
      </c>
      <c r="G819" s="244"/>
      <c r="H819" s="247">
        <v>4</v>
      </c>
      <c r="I819" s="248"/>
      <c r="J819" s="244"/>
      <c r="K819" s="244"/>
      <c r="L819" s="249"/>
      <c r="M819" s="250"/>
      <c r="N819" s="251"/>
      <c r="O819" s="251"/>
      <c r="P819" s="251"/>
      <c r="Q819" s="251"/>
      <c r="R819" s="251"/>
      <c r="S819" s="251"/>
      <c r="T819" s="252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3" t="s">
        <v>171</v>
      </c>
      <c r="AU819" s="253" t="s">
        <v>91</v>
      </c>
      <c r="AV819" s="14" t="s">
        <v>91</v>
      </c>
      <c r="AW819" s="14" t="s">
        <v>42</v>
      </c>
      <c r="AX819" s="14" t="s">
        <v>89</v>
      </c>
      <c r="AY819" s="253" t="s">
        <v>159</v>
      </c>
    </row>
    <row r="820" s="2" customFormat="1" ht="24.15" customHeight="1">
      <c r="A820" s="40"/>
      <c r="B820" s="41"/>
      <c r="C820" s="214" t="s">
        <v>1084</v>
      </c>
      <c r="D820" s="214" t="s">
        <v>162</v>
      </c>
      <c r="E820" s="215" t="s">
        <v>1085</v>
      </c>
      <c r="F820" s="216" t="s">
        <v>1086</v>
      </c>
      <c r="G820" s="217" t="s">
        <v>165</v>
      </c>
      <c r="H820" s="218">
        <v>3</v>
      </c>
      <c r="I820" s="219"/>
      <c r="J820" s="220">
        <f>ROUND(I820*H820,2)</f>
        <v>0</v>
      </c>
      <c r="K820" s="216" t="s">
        <v>44</v>
      </c>
      <c r="L820" s="46"/>
      <c r="M820" s="221" t="s">
        <v>44</v>
      </c>
      <c r="N820" s="222" t="s">
        <v>53</v>
      </c>
      <c r="O820" s="86"/>
      <c r="P820" s="223">
        <f>O820*H820</f>
        <v>0</v>
      </c>
      <c r="Q820" s="223">
        <v>0.02</v>
      </c>
      <c r="R820" s="223">
        <f>Q820*H820</f>
        <v>0.059999999999999998</v>
      </c>
      <c r="S820" s="223">
        <v>0</v>
      </c>
      <c r="T820" s="224">
        <f>S820*H820</f>
        <v>0</v>
      </c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R820" s="225" t="s">
        <v>167</v>
      </c>
      <c r="AT820" s="225" t="s">
        <v>162</v>
      </c>
      <c r="AU820" s="225" t="s">
        <v>91</v>
      </c>
      <c r="AY820" s="18" t="s">
        <v>159</v>
      </c>
      <c r="BE820" s="226">
        <f>IF(N820="základní",J820,0)</f>
        <v>0</v>
      </c>
      <c r="BF820" s="226">
        <f>IF(N820="snížená",J820,0)</f>
        <v>0</v>
      </c>
      <c r="BG820" s="226">
        <f>IF(N820="zákl. přenesená",J820,0)</f>
        <v>0</v>
      </c>
      <c r="BH820" s="226">
        <f>IF(N820="sníž. přenesená",J820,0)</f>
        <v>0</v>
      </c>
      <c r="BI820" s="226">
        <f>IF(N820="nulová",J820,0)</f>
        <v>0</v>
      </c>
      <c r="BJ820" s="18" t="s">
        <v>89</v>
      </c>
      <c r="BK820" s="226">
        <f>ROUND(I820*H820,2)</f>
        <v>0</v>
      </c>
      <c r="BL820" s="18" t="s">
        <v>167</v>
      </c>
      <c r="BM820" s="225" t="s">
        <v>1087</v>
      </c>
    </row>
    <row r="821" s="13" customFormat="1">
      <c r="A821" s="13"/>
      <c r="B821" s="232"/>
      <c r="C821" s="233"/>
      <c r="D821" s="234" t="s">
        <v>171</v>
      </c>
      <c r="E821" s="235" t="s">
        <v>44</v>
      </c>
      <c r="F821" s="236" t="s">
        <v>172</v>
      </c>
      <c r="G821" s="233"/>
      <c r="H821" s="235" t="s">
        <v>44</v>
      </c>
      <c r="I821" s="237"/>
      <c r="J821" s="233"/>
      <c r="K821" s="233"/>
      <c r="L821" s="238"/>
      <c r="M821" s="239"/>
      <c r="N821" s="240"/>
      <c r="O821" s="240"/>
      <c r="P821" s="240"/>
      <c r="Q821" s="240"/>
      <c r="R821" s="240"/>
      <c r="S821" s="240"/>
      <c r="T821" s="241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2" t="s">
        <v>171</v>
      </c>
      <c r="AU821" s="242" t="s">
        <v>91</v>
      </c>
      <c r="AV821" s="13" t="s">
        <v>89</v>
      </c>
      <c r="AW821" s="13" t="s">
        <v>42</v>
      </c>
      <c r="AX821" s="13" t="s">
        <v>82</v>
      </c>
      <c r="AY821" s="242" t="s">
        <v>159</v>
      </c>
    </row>
    <row r="822" s="14" customFormat="1">
      <c r="A822" s="14"/>
      <c r="B822" s="243"/>
      <c r="C822" s="244"/>
      <c r="D822" s="234" t="s">
        <v>171</v>
      </c>
      <c r="E822" s="245" t="s">
        <v>44</v>
      </c>
      <c r="F822" s="246" t="s">
        <v>160</v>
      </c>
      <c r="G822" s="244"/>
      <c r="H822" s="247">
        <v>3</v>
      </c>
      <c r="I822" s="248"/>
      <c r="J822" s="244"/>
      <c r="K822" s="244"/>
      <c r="L822" s="249"/>
      <c r="M822" s="250"/>
      <c r="N822" s="251"/>
      <c r="O822" s="251"/>
      <c r="P822" s="251"/>
      <c r="Q822" s="251"/>
      <c r="R822" s="251"/>
      <c r="S822" s="251"/>
      <c r="T822" s="252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3" t="s">
        <v>171</v>
      </c>
      <c r="AU822" s="253" t="s">
        <v>91</v>
      </c>
      <c r="AV822" s="14" t="s">
        <v>91</v>
      </c>
      <c r="AW822" s="14" t="s">
        <v>42</v>
      </c>
      <c r="AX822" s="14" t="s">
        <v>89</v>
      </c>
      <c r="AY822" s="253" t="s">
        <v>159</v>
      </c>
    </row>
    <row r="823" s="2" customFormat="1" ht="16.5" customHeight="1">
      <c r="A823" s="40"/>
      <c r="B823" s="41"/>
      <c r="C823" s="214" t="s">
        <v>1088</v>
      </c>
      <c r="D823" s="214" t="s">
        <v>162</v>
      </c>
      <c r="E823" s="215" t="s">
        <v>1089</v>
      </c>
      <c r="F823" s="216" t="s">
        <v>1090</v>
      </c>
      <c r="G823" s="217" t="s">
        <v>165</v>
      </c>
      <c r="H823" s="218">
        <v>1</v>
      </c>
      <c r="I823" s="219"/>
      <c r="J823" s="220">
        <f>ROUND(I823*H823,2)</f>
        <v>0</v>
      </c>
      <c r="K823" s="216" t="s">
        <v>44</v>
      </c>
      <c r="L823" s="46"/>
      <c r="M823" s="221" t="s">
        <v>44</v>
      </c>
      <c r="N823" s="222" t="s">
        <v>53</v>
      </c>
      <c r="O823" s="86"/>
      <c r="P823" s="223">
        <f>O823*H823</f>
        <v>0</v>
      </c>
      <c r="Q823" s="223">
        <v>0.02</v>
      </c>
      <c r="R823" s="223">
        <f>Q823*H823</f>
        <v>0.02</v>
      </c>
      <c r="S823" s="223">
        <v>0</v>
      </c>
      <c r="T823" s="224">
        <f>S823*H823</f>
        <v>0</v>
      </c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R823" s="225" t="s">
        <v>167</v>
      </c>
      <c r="AT823" s="225" t="s">
        <v>162</v>
      </c>
      <c r="AU823" s="225" t="s">
        <v>91</v>
      </c>
      <c r="AY823" s="18" t="s">
        <v>159</v>
      </c>
      <c r="BE823" s="226">
        <f>IF(N823="základní",J823,0)</f>
        <v>0</v>
      </c>
      <c r="BF823" s="226">
        <f>IF(N823="snížená",J823,0)</f>
        <v>0</v>
      </c>
      <c r="BG823" s="226">
        <f>IF(N823="zákl. přenesená",J823,0)</f>
        <v>0</v>
      </c>
      <c r="BH823" s="226">
        <f>IF(N823="sníž. přenesená",J823,0)</f>
        <v>0</v>
      </c>
      <c r="BI823" s="226">
        <f>IF(N823="nulová",J823,0)</f>
        <v>0</v>
      </c>
      <c r="BJ823" s="18" t="s">
        <v>89</v>
      </c>
      <c r="BK823" s="226">
        <f>ROUND(I823*H823,2)</f>
        <v>0</v>
      </c>
      <c r="BL823" s="18" t="s">
        <v>167</v>
      </c>
      <c r="BM823" s="225" t="s">
        <v>1091</v>
      </c>
    </row>
    <row r="824" s="13" customFormat="1">
      <c r="A824" s="13"/>
      <c r="B824" s="232"/>
      <c r="C824" s="233"/>
      <c r="D824" s="234" t="s">
        <v>171</v>
      </c>
      <c r="E824" s="235" t="s">
        <v>44</v>
      </c>
      <c r="F824" s="236" t="s">
        <v>172</v>
      </c>
      <c r="G824" s="233"/>
      <c r="H824" s="235" t="s">
        <v>44</v>
      </c>
      <c r="I824" s="237"/>
      <c r="J824" s="233"/>
      <c r="K824" s="233"/>
      <c r="L824" s="238"/>
      <c r="M824" s="239"/>
      <c r="N824" s="240"/>
      <c r="O824" s="240"/>
      <c r="P824" s="240"/>
      <c r="Q824" s="240"/>
      <c r="R824" s="240"/>
      <c r="S824" s="240"/>
      <c r="T824" s="241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2" t="s">
        <v>171</v>
      </c>
      <c r="AU824" s="242" t="s">
        <v>91</v>
      </c>
      <c r="AV824" s="13" t="s">
        <v>89</v>
      </c>
      <c r="AW824" s="13" t="s">
        <v>42</v>
      </c>
      <c r="AX824" s="13" t="s">
        <v>82</v>
      </c>
      <c r="AY824" s="242" t="s">
        <v>159</v>
      </c>
    </row>
    <row r="825" s="14" customFormat="1">
      <c r="A825" s="14"/>
      <c r="B825" s="243"/>
      <c r="C825" s="244"/>
      <c r="D825" s="234" t="s">
        <v>171</v>
      </c>
      <c r="E825" s="245" t="s">
        <v>44</v>
      </c>
      <c r="F825" s="246" t="s">
        <v>89</v>
      </c>
      <c r="G825" s="244"/>
      <c r="H825" s="247">
        <v>1</v>
      </c>
      <c r="I825" s="248"/>
      <c r="J825" s="244"/>
      <c r="K825" s="244"/>
      <c r="L825" s="249"/>
      <c r="M825" s="250"/>
      <c r="N825" s="251"/>
      <c r="O825" s="251"/>
      <c r="P825" s="251"/>
      <c r="Q825" s="251"/>
      <c r="R825" s="251"/>
      <c r="S825" s="251"/>
      <c r="T825" s="252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3" t="s">
        <v>171</v>
      </c>
      <c r="AU825" s="253" t="s">
        <v>91</v>
      </c>
      <c r="AV825" s="14" t="s">
        <v>91</v>
      </c>
      <c r="AW825" s="14" t="s">
        <v>42</v>
      </c>
      <c r="AX825" s="14" t="s">
        <v>89</v>
      </c>
      <c r="AY825" s="253" t="s">
        <v>159</v>
      </c>
    </row>
    <row r="826" s="2" customFormat="1" ht="24.15" customHeight="1">
      <c r="A826" s="40"/>
      <c r="B826" s="41"/>
      <c r="C826" s="214" t="s">
        <v>1092</v>
      </c>
      <c r="D826" s="214" t="s">
        <v>162</v>
      </c>
      <c r="E826" s="215" t="s">
        <v>1093</v>
      </c>
      <c r="F826" s="216" t="s">
        <v>1094</v>
      </c>
      <c r="G826" s="217" t="s">
        <v>165</v>
      </c>
      <c r="H826" s="218">
        <v>1</v>
      </c>
      <c r="I826" s="219"/>
      <c r="J826" s="220">
        <f>ROUND(I826*H826,2)</f>
        <v>0</v>
      </c>
      <c r="K826" s="216" t="s">
        <v>44</v>
      </c>
      <c r="L826" s="46"/>
      <c r="M826" s="221" t="s">
        <v>44</v>
      </c>
      <c r="N826" s="222" t="s">
        <v>53</v>
      </c>
      <c r="O826" s="86"/>
      <c r="P826" s="223">
        <f>O826*H826</f>
        <v>0</v>
      </c>
      <c r="Q826" s="223">
        <v>0.01</v>
      </c>
      <c r="R826" s="223">
        <f>Q826*H826</f>
        <v>0.01</v>
      </c>
      <c r="S826" s="223">
        <v>0</v>
      </c>
      <c r="T826" s="224">
        <f>S826*H826</f>
        <v>0</v>
      </c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R826" s="225" t="s">
        <v>167</v>
      </c>
      <c r="AT826" s="225" t="s">
        <v>162</v>
      </c>
      <c r="AU826" s="225" t="s">
        <v>91</v>
      </c>
      <c r="AY826" s="18" t="s">
        <v>159</v>
      </c>
      <c r="BE826" s="226">
        <f>IF(N826="základní",J826,0)</f>
        <v>0</v>
      </c>
      <c r="BF826" s="226">
        <f>IF(N826="snížená",J826,0)</f>
        <v>0</v>
      </c>
      <c r="BG826" s="226">
        <f>IF(N826="zákl. přenesená",J826,0)</f>
        <v>0</v>
      </c>
      <c r="BH826" s="226">
        <f>IF(N826="sníž. přenesená",J826,0)</f>
        <v>0</v>
      </c>
      <c r="BI826" s="226">
        <f>IF(N826="nulová",J826,0)</f>
        <v>0</v>
      </c>
      <c r="BJ826" s="18" t="s">
        <v>89</v>
      </c>
      <c r="BK826" s="226">
        <f>ROUND(I826*H826,2)</f>
        <v>0</v>
      </c>
      <c r="BL826" s="18" t="s">
        <v>167</v>
      </c>
      <c r="BM826" s="225" t="s">
        <v>1095</v>
      </c>
    </row>
    <row r="827" s="13" customFormat="1">
      <c r="A827" s="13"/>
      <c r="B827" s="232"/>
      <c r="C827" s="233"/>
      <c r="D827" s="234" t="s">
        <v>171</v>
      </c>
      <c r="E827" s="235" t="s">
        <v>44</v>
      </c>
      <c r="F827" s="236" t="s">
        <v>172</v>
      </c>
      <c r="G827" s="233"/>
      <c r="H827" s="235" t="s">
        <v>44</v>
      </c>
      <c r="I827" s="237"/>
      <c r="J827" s="233"/>
      <c r="K827" s="233"/>
      <c r="L827" s="238"/>
      <c r="M827" s="239"/>
      <c r="N827" s="240"/>
      <c r="O827" s="240"/>
      <c r="P827" s="240"/>
      <c r="Q827" s="240"/>
      <c r="R827" s="240"/>
      <c r="S827" s="240"/>
      <c r="T827" s="241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2" t="s">
        <v>171</v>
      </c>
      <c r="AU827" s="242" t="s">
        <v>91</v>
      </c>
      <c r="AV827" s="13" t="s">
        <v>89</v>
      </c>
      <c r="AW827" s="13" t="s">
        <v>42</v>
      </c>
      <c r="AX827" s="13" t="s">
        <v>82</v>
      </c>
      <c r="AY827" s="242" t="s">
        <v>159</v>
      </c>
    </row>
    <row r="828" s="14" customFormat="1">
      <c r="A828" s="14"/>
      <c r="B828" s="243"/>
      <c r="C828" s="244"/>
      <c r="D828" s="234" t="s">
        <v>171</v>
      </c>
      <c r="E828" s="245" t="s">
        <v>44</v>
      </c>
      <c r="F828" s="246" t="s">
        <v>89</v>
      </c>
      <c r="G828" s="244"/>
      <c r="H828" s="247">
        <v>1</v>
      </c>
      <c r="I828" s="248"/>
      <c r="J828" s="244"/>
      <c r="K828" s="244"/>
      <c r="L828" s="249"/>
      <c r="M828" s="250"/>
      <c r="N828" s="251"/>
      <c r="O828" s="251"/>
      <c r="P828" s="251"/>
      <c r="Q828" s="251"/>
      <c r="R828" s="251"/>
      <c r="S828" s="251"/>
      <c r="T828" s="252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3" t="s">
        <v>171</v>
      </c>
      <c r="AU828" s="253" t="s">
        <v>91</v>
      </c>
      <c r="AV828" s="14" t="s">
        <v>91</v>
      </c>
      <c r="AW828" s="14" t="s">
        <v>42</v>
      </c>
      <c r="AX828" s="14" t="s">
        <v>89</v>
      </c>
      <c r="AY828" s="253" t="s">
        <v>159</v>
      </c>
    </row>
    <row r="829" s="2" customFormat="1" ht="24.15" customHeight="1">
      <c r="A829" s="40"/>
      <c r="B829" s="41"/>
      <c r="C829" s="214" t="s">
        <v>1096</v>
      </c>
      <c r="D829" s="214" t="s">
        <v>162</v>
      </c>
      <c r="E829" s="215" t="s">
        <v>1097</v>
      </c>
      <c r="F829" s="216" t="s">
        <v>1098</v>
      </c>
      <c r="G829" s="217" t="s">
        <v>165</v>
      </c>
      <c r="H829" s="218">
        <v>1</v>
      </c>
      <c r="I829" s="219"/>
      <c r="J829" s="220">
        <f>ROUND(I829*H829,2)</f>
        <v>0</v>
      </c>
      <c r="K829" s="216" t="s">
        <v>44</v>
      </c>
      <c r="L829" s="46"/>
      <c r="M829" s="221" t="s">
        <v>44</v>
      </c>
      <c r="N829" s="222" t="s">
        <v>53</v>
      </c>
      <c r="O829" s="86"/>
      <c r="P829" s="223">
        <f>O829*H829</f>
        <v>0</v>
      </c>
      <c r="Q829" s="223">
        <v>0.01</v>
      </c>
      <c r="R829" s="223">
        <f>Q829*H829</f>
        <v>0.01</v>
      </c>
      <c r="S829" s="223">
        <v>0</v>
      </c>
      <c r="T829" s="224">
        <f>S829*H829</f>
        <v>0</v>
      </c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R829" s="225" t="s">
        <v>167</v>
      </c>
      <c r="AT829" s="225" t="s">
        <v>162</v>
      </c>
      <c r="AU829" s="225" t="s">
        <v>91</v>
      </c>
      <c r="AY829" s="18" t="s">
        <v>159</v>
      </c>
      <c r="BE829" s="226">
        <f>IF(N829="základní",J829,0)</f>
        <v>0</v>
      </c>
      <c r="BF829" s="226">
        <f>IF(N829="snížená",J829,0)</f>
        <v>0</v>
      </c>
      <c r="BG829" s="226">
        <f>IF(N829="zákl. přenesená",J829,0)</f>
        <v>0</v>
      </c>
      <c r="BH829" s="226">
        <f>IF(N829="sníž. přenesená",J829,0)</f>
        <v>0</v>
      </c>
      <c r="BI829" s="226">
        <f>IF(N829="nulová",J829,0)</f>
        <v>0</v>
      </c>
      <c r="BJ829" s="18" t="s">
        <v>89</v>
      </c>
      <c r="BK829" s="226">
        <f>ROUND(I829*H829,2)</f>
        <v>0</v>
      </c>
      <c r="BL829" s="18" t="s">
        <v>167</v>
      </c>
      <c r="BM829" s="225" t="s">
        <v>1099</v>
      </c>
    </row>
    <row r="830" s="13" customFormat="1">
      <c r="A830" s="13"/>
      <c r="B830" s="232"/>
      <c r="C830" s="233"/>
      <c r="D830" s="234" t="s">
        <v>171</v>
      </c>
      <c r="E830" s="235" t="s">
        <v>44</v>
      </c>
      <c r="F830" s="236" t="s">
        <v>172</v>
      </c>
      <c r="G830" s="233"/>
      <c r="H830" s="235" t="s">
        <v>44</v>
      </c>
      <c r="I830" s="237"/>
      <c r="J830" s="233"/>
      <c r="K830" s="233"/>
      <c r="L830" s="238"/>
      <c r="M830" s="239"/>
      <c r="N830" s="240"/>
      <c r="O830" s="240"/>
      <c r="P830" s="240"/>
      <c r="Q830" s="240"/>
      <c r="R830" s="240"/>
      <c r="S830" s="240"/>
      <c r="T830" s="241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2" t="s">
        <v>171</v>
      </c>
      <c r="AU830" s="242" t="s">
        <v>91</v>
      </c>
      <c r="AV830" s="13" t="s">
        <v>89</v>
      </c>
      <c r="AW830" s="13" t="s">
        <v>42</v>
      </c>
      <c r="AX830" s="13" t="s">
        <v>82</v>
      </c>
      <c r="AY830" s="242" t="s">
        <v>159</v>
      </c>
    </row>
    <row r="831" s="14" customFormat="1">
      <c r="A831" s="14"/>
      <c r="B831" s="243"/>
      <c r="C831" s="244"/>
      <c r="D831" s="234" t="s">
        <v>171</v>
      </c>
      <c r="E831" s="245" t="s">
        <v>44</v>
      </c>
      <c r="F831" s="246" t="s">
        <v>89</v>
      </c>
      <c r="G831" s="244"/>
      <c r="H831" s="247">
        <v>1</v>
      </c>
      <c r="I831" s="248"/>
      <c r="J831" s="244"/>
      <c r="K831" s="244"/>
      <c r="L831" s="249"/>
      <c r="M831" s="250"/>
      <c r="N831" s="251"/>
      <c r="O831" s="251"/>
      <c r="P831" s="251"/>
      <c r="Q831" s="251"/>
      <c r="R831" s="251"/>
      <c r="S831" s="251"/>
      <c r="T831" s="252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3" t="s">
        <v>171</v>
      </c>
      <c r="AU831" s="253" t="s">
        <v>91</v>
      </c>
      <c r="AV831" s="14" t="s">
        <v>91</v>
      </c>
      <c r="AW831" s="14" t="s">
        <v>42</v>
      </c>
      <c r="AX831" s="14" t="s">
        <v>89</v>
      </c>
      <c r="AY831" s="253" t="s">
        <v>159</v>
      </c>
    </row>
    <row r="832" s="2" customFormat="1" ht="16.5" customHeight="1">
      <c r="A832" s="40"/>
      <c r="B832" s="41"/>
      <c r="C832" s="214" t="s">
        <v>1100</v>
      </c>
      <c r="D832" s="214" t="s">
        <v>162</v>
      </c>
      <c r="E832" s="215" t="s">
        <v>1101</v>
      </c>
      <c r="F832" s="216" t="s">
        <v>1102</v>
      </c>
      <c r="G832" s="217" t="s">
        <v>165</v>
      </c>
      <c r="H832" s="218">
        <v>1</v>
      </c>
      <c r="I832" s="219"/>
      <c r="J832" s="220">
        <f>ROUND(I832*H832,2)</f>
        <v>0</v>
      </c>
      <c r="K832" s="216" t="s">
        <v>44</v>
      </c>
      <c r="L832" s="46"/>
      <c r="M832" s="221" t="s">
        <v>44</v>
      </c>
      <c r="N832" s="222" t="s">
        <v>53</v>
      </c>
      <c r="O832" s="86"/>
      <c r="P832" s="223">
        <f>O832*H832</f>
        <v>0</v>
      </c>
      <c r="Q832" s="223">
        <v>0</v>
      </c>
      <c r="R832" s="223">
        <f>Q832*H832</f>
        <v>0</v>
      </c>
      <c r="S832" s="223">
        <v>0</v>
      </c>
      <c r="T832" s="224">
        <f>S832*H832</f>
        <v>0</v>
      </c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R832" s="225" t="s">
        <v>167</v>
      </c>
      <c r="AT832" s="225" t="s">
        <v>162</v>
      </c>
      <c r="AU832" s="225" t="s">
        <v>91</v>
      </c>
      <c r="AY832" s="18" t="s">
        <v>159</v>
      </c>
      <c r="BE832" s="226">
        <f>IF(N832="základní",J832,0)</f>
        <v>0</v>
      </c>
      <c r="BF832" s="226">
        <f>IF(N832="snížená",J832,0)</f>
        <v>0</v>
      </c>
      <c r="BG832" s="226">
        <f>IF(N832="zákl. přenesená",J832,0)</f>
        <v>0</v>
      </c>
      <c r="BH832" s="226">
        <f>IF(N832="sníž. přenesená",J832,0)</f>
        <v>0</v>
      </c>
      <c r="BI832" s="226">
        <f>IF(N832="nulová",J832,0)</f>
        <v>0</v>
      </c>
      <c r="BJ832" s="18" t="s">
        <v>89</v>
      </c>
      <c r="BK832" s="226">
        <f>ROUND(I832*H832,2)</f>
        <v>0</v>
      </c>
      <c r="BL832" s="18" t="s">
        <v>167</v>
      </c>
      <c r="BM832" s="225" t="s">
        <v>1103</v>
      </c>
    </row>
    <row r="833" s="13" customFormat="1">
      <c r="A833" s="13"/>
      <c r="B833" s="232"/>
      <c r="C833" s="233"/>
      <c r="D833" s="234" t="s">
        <v>171</v>
      </c>
      <c r="E833" s="235" t="s">
        <v>44</v>
      </c>
      <c r="F833" s="236" t="s">
        <v>172</v>
      </c>
      <c r="G833" s="233"/>
      <c r="H833" s="235" t="s">
        <v>44</v>
      </c>
      <c r="I833" s="237"/>
      <c r="J833" s="233"/>
      <c r="K833" s="233"/>
      <c r="L833" s="238"/>
      <c r="M833" s="239"/>
      <c r="N833" s="240"/>
      <c r="O833" s="240"/>
      <c r="P833" s="240"/>
      <c r="Q833" s="240"/>
      <c r="R833" s="240"/>
      <c r="S833" s="240"/>
      <c r="T833" s="241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2" t="s">
        <v>171</v>
      </c>
      <c r="AU833" s="242" t="s">
        <v>91</v>
      </c>
      <c r="AV833" s="13" t="s">
        <v>89</v>
      </c>
      <c r="AW833" s="13" t="s">
        <v>42</v>
      </c>
      <c r="AX833" s="13" t="s">
        <v>82</v>
      </c>
      <c r="AY833" s="242" t="s">
        <v>159</v>
      </c>
    </row>
    <row r="834" s="14" customFormat="1">
      <c r="A834" s="14"/>
      <c r="B834" s="243"/>
      <c r="C834" s="244"/>
      <c r="D834" s="234" t="s">
        <v>171</v>
      </c>
      <c r="E834" s="245" t="s">
        <v>44</v>
      </c>
      <c r="F834" s="246" t="s">
        <v>89</v>
      </c>
      <c r="G834" s="244"/>
      <c r="H834" s="247">
        <v>1</v>
      </c>
      <c r="I834" s="248"/>
      <c r="J834" s="244"/>
      <c r="K834" s="244"/>
      <c r="L834" s="249"/>
      <c r="M834" s="250"/>
      <c r="N834" s="251"/>
      <c r="O834" s="251"/>
      <c r="P834" s="251"/>
      <c r="Q834" s="251"/>
      <c r="R834" s="251"/>
      <c r="S834" s="251"/>
      <c r="T834" s="252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3" t="s">
        <v>171</v>
      </c>
      <c r="AU834" s="253" t="s">
        <v>91</v>
      </c>
      <c r="AV834" s="14" t="s">
        <v>91</v>
      </c>
      <c r="AW834" s="14" t="s">
        <v>42</v>
      </c>
      <c r="AX834" s="14" t="s">
        <v>89</v>
      </c>
      <c r="AY834" s="253" t="s">
        <v>159</v>
      </c>
    </row>
    <row r="835" s="2" customFormat="1" ht="24.15" customHeight="1">
      <c r="A835" s="40"/>
      <c r="B835" s="41"/>
      <c r="C835" s="214" t="s">
        <v>1104</v>
      </c>
      <c r="D835" s="214" t="s">
        <v>162</v>
      </c>
      <c r="E835" s="215" t="s">
        <v>1105</v>
      </c>
      <c r="F835" s="216" t="s">
        <v>1106</v>
      </c>
      <c r="G835" s="217" t="s">
        <v>165</v>
      </c>
      <c r="H835" s="218">
        <v>2</v>
      </c>
      <c r="I835" s="219"/>
      <c r="J835" s="220">
        <f>ROUND(I835*H835,2)</f>
        <v>0</v>
      </c>
      <c r="K835" s="216" t="s">
        <v>44</v>
      </c>
      <c r="L835" s="46"/>
      <c r="M835" s="221" t="s">
        <v>44</v>
      </c>
      <c r="N835" s="222" t="s">
        <v>53</v>
      </c>
      <c r="O835" s="86"/>
      <c r="P835" s="223">
        <f>O835*H835</f>
        <v>0</v>
      </c>
      <c r="Q835" s="223">
        <v>0</v>
      </c>
      <c r="R835" s="223">
        <f>Q835*H835</f>
        <v>0</v>
      </c>
      <c r="S835" s="223">
        <v>0</v>
      </c>
      <c r="T835" s="224">
        <f>S835*H835</f>
        <v>0</v>
      </c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R835" s="225" t="s">
        <v>167</v>
      </c>
      <c r="AT835" s="225" t="s">
        <v>162</v>
      </c>
      <c r="AU835" s="225" t="s">
        <v>91</v>
      </c>
      <c r="AY835" s="18" t="s">
        <v>159</v>
      </c>
      <c r="BE835" s="226">
        <f>IF(N835="základní",J835,0)</f>
        <v>0</v>
      </c>
      <c r="BF835" s="226">
        <f>IF(N835="snížená",J835,0)</f>
        <v>0</v>
      </c>
      <c r="BG835" s="226">
        <f>IF(N835="zákl. přenesená",J835,0)</f>
        <v>0</v>
      </c>
      <c r="BH835" s="226">
        <f>IF(N835="sníž. přenesená",J835,0)</f>
        <v>0</v>
      </c>
      <c r="BI835" s="226">
        <f>IF(N835="nulová",J835,0)</f>
        <v>0</v>
      </c>
      <c r="BJ835" s="18" t="s">
        <v>89</v>
      </c>
      <c r="BK835" s="226">
        <f>ROUND(I835*H835,2)</f>
        <v>0</v>
      </c>
      <c r="BL835" s="18" t="s">
        <v>167</v>
      </c>
      <c r="BM835" s="225" t="s">
        <v>1107</v>
      </c>
    </row>
    <row r="836" s="13" customFormat="1">
      <c r="A836" s="13"/>
      <c r="B836" s="232"/>
      <c r="C836" s="233"/>
      <c r="D836" s="234" t="s">
        <v>171</v>
      </c>
      <c r="E836" s="235" t="s">
        <v>44</v>
      </c>
      <c r="F836" s="236" t="s">
        <v>172</v>
      </c>
      <c r="G836" s="233"/>
      <c r="H836" s="235" t="s">
        <v>44</v>
      </c>
      <c r="I836" s="237"/>
      <c r="J836" s="233"/>
      <c r="K836" s="233"/>
      <c r="L836" s="238"/>
      <c r="M836" s="239"/>
      <c r="N836" s="240"/>
      <c r="O836" s="240"/>
      <c r="P836" s="240"/>
      <c r="Q836" s="240"/>
      <c r="R836" s="240"/>
      <c r="S836" s="240"/>
      <c r="T836" s="241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2" t="s">
        <v>171</v>
      </c>
      <c r="AU836" s="242" t="s">
        <v>91</v>
      </c>
      <c r="AV836" s="13" t="s">
        <v>89</v>
      </c>
      <c r="AW836" s="13" t="s">
        <v>42</v>
      </c>
      <c r="AX836" s="13" t="s">
        <v>82</v>
      </c>
      <c r="AY836" s="242" t="s">
        <v>159</v>
      </c>
    </row>
    <row r="837" s="14" customFormat="1">
      <c r="A837" s="14"/>
      <c r="B837" s="243"/>
      <c r="C837" s="244"/>
      <c r="D837" s="234" t="s">
        <v>171</v>
      </c>
      <c r="E837" s="245" t="s">
        <v>44</v>
      </c>
      <c r="F837" s="246" t="s">
        <v>91</v>
      </c>
      <c r="G837" s="244"/>
      <c r="H837" s="247">
        <v>2</v>
      </c>
      <c r="I837" s="248"/>
      <c r="J837" s="244"/>
      <c r="K837" s="244"/>
      <c r="L837" s="249"/>
      <c r="M837" s="250"/>
      <c r="N837" s="251"/>
      <c r="O837" s="251"/>
      <c r="P837" s="251"/>
      <c r="Q837" s="251"/>
      <c r="R837" s="251"/>
      <c r="S837" s="251"/>
      <c r="T837" s="252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3" t="s">
        <v>171</v>
      </c>
      <c r="AU837" s="253" t="s">
        <v>91</v>
      </c>
      <c r="AV837" s="14" t="s">
        <v>91</v>
      </c>
      <c r="AW837" s="14" t="s">
        <v>42</v>
      </c>
      <c r="AX837" s="14" t="s">
        <v>89</v>
      </c>
      <c r="AY837" s="253" t="s">
        <v>159</v>
      </c>
    </row>
    <row r="838" s="2" customFormat="1" ht="24.15" customHeight="1">
      <c r="A838" s="40"/>
      <c r="B838" s="41"/>
      <c r="C838" s="214" t="s">
        <v>1108</v>
      </c>
      <c r="D838" s="214" t="s">
        <v>162</v>
      </c>
      <c r="E838" s="215" t="s">
        <v>1109</v>
      </c>
      <c r="F838" s="216" t="s">
        <v>1110</v>
      </c>
      <c r="G838" s="217" t="s">
        <v>165</v>
      </c>
      <c r="H838" s="218">
        <v>1</v>
      </c>
      <c r="I838" s="219"/>
      <c r="J838" s="220">
        <f>ROUND(I838*H838,2)</f>
        <v>0</v>
      </c>
      <c r="K838" s="216" t="s">
        <v>44</v>
      </c>
      <c r="L838" s="46"/>
      <c r="M838" s="221" t="s">
        <v>44</v>
      </c>
      <c r="N838" s="222" t="s">
        <v>53</v>
      </c>
      <c r="O838" s="86"/>
      <c r="P838" s="223">
        <f>O838*H838</f>
        <v>0</v>
      </c>
      <c r="Q838" s="223">
        <v>0</v>
      </c>
      <c r="R838" s="223">
        <f>Q838*H838</f>
        <v>0</v>
      </c>
      <c r="S838" s="223">
        <v>0</v>
      </c>
      <c r="T838" s="224">
        <f>S838*H838</f>
        <v>0</v>
      </c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R838" s="225" t="s">
        <v>167</v>
      </c>
      <c r="AT838" s="225" t="s">
        <v>162</v>
      </c>
      <c r="AU838" s="225" t="s">
        <v>91</v>
      </c>
      <c r="AY838" s="18" t="s">
        <v>159</v>
      </c>
      <c r="BE838" s="226">
        <f>IF(N838="základní",J838,0)</f>
        <v>0</v>
      </c>
      <c r="BF838" s="226">
        <f>IF(N838="snížená",J838,0)</f>
        <v>0</v>
      </c>
      <c r="BG838" s="226">
        <f>IF(N838="zákl. přenesená",J838,0)</f>
        <v>0</v>
      </c>
      <c r="BH838" s="226">
        <f>IF(N838="sníž. přenesená",J838,0)</f>
        <v>0</v>
      </c>
      <c r="BI838" s="226">
        <f>IF(N838="nulová",J838,0)</f>
        <v>0</v>
      </c>
      <c r="BJ838" s="18" t="s">
        <v>89</v>
      </c>
      <c r="BK838" s="226">
        <f>ROUND(I838*H838,2)</f>
        <v>0</v>
      </c>
      <c r="BL838" s="18" t="s">
        <v>167</v>
      </c>
      <c r="BM838" s="225" t="s">
        <v>1111</v>
      </c>
    </row>
    <row r="839" s="13" customFormat="1">
      <c r="A839" s="13"/>
      <c r="B839" s="232"/>
      <c r="C839" s="233"/>
      <c r="D839" s="234" t="s">
        <v>171</v>
      </c>
      <c r="E839" s="235" t="s">
        <v>44</v>
      </c>
      <c r="F839" s="236" t="s">
        <v>172</v>
      </c>
      <c r="G839" s="233"/>
      <c r="H839" s="235" t="s">
        <v>44</v>
      </c>
      <c r="I839" s="237"/>
      <c r="J839" s="233"/>
      <c r="K839" s="233"/>
      <c r="L839" s="238"/>
      <c r="M839" s="239"/>
      <c r="N839" s="240"/>
      <c r="O839" s="240"/>
      <c r="P839" s="240"/>
      <c r="Q839" s="240"/>
      <c r="R839" s="240"/>
      <c r="S839" s="240"/>
      <c r="T839" s="241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2" t="s">
        <v>171</v>
      </c>
      <c r="AU839" s="242" t="s">
        <v>91</v>
      </c>
      <c r="AV839" s="13" t="s">
        <v>89</v>
      </c>
      <c r="AW839" s="13" t="s">
        <v>42</v>
      </c>
      <c r="AX839" s="13" t="s">
        <v>82</v>
      </c>
      <c r="AY839" s="242" t="s">
        <v>159</v>
      </c>
    </row>
    <row r="840" s="14" customFormat="1">
      <c r="A840" s="14"/>
      <c r="B840" s="243"/>
      <c r="C840" s="244"/>
      <c r="D840" s="234" t="s">
        <v>171</v>
      </c>
      <c r="E840" s="245" t="s">
        <v>44</v>
      </c>
      <c r="F840" s="246" t="s">
        <v>89</v>
      </c>
      <c r="G840" s="244"/>
      <c r="H840" s="247">
        <v>1</v>
      </c>
      <c r="I840" s="248"/>
      <c r="J840" s="244"/>
      <c r="K840" s="244"/>
      <c r="L840" s="249"/>
      <c r="M840" s="250"/>
      <c r="N840" s="251"/>
      <c r="O840" s="251"/>
      <c r="P840" s="251"/>
      <c r="Q840" s="251"/>
      <c r="R840" s="251"/>
      <c r="S840" s="251"/>
      <c r="T840" s="252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3" t="s">
        <v>171</v>
      </c>
      <c r="AU840" s="253" t="s">
        <v>91</v>
      </c>
      <c r="AV840" s="14" t="s">
        <v>91</v>
      </c>
      <c r="AW840" s="14" t="s">
        <v>42</v>
      </c>
      <c r="AX840" s="14" t="s">
        <v>89</v>
      </c>
      <c r="AY840" s="253" t="s">
        <v>159</v>
      </c>
    </row>
    <row r="841" s="2" customFormat="1" ht="24.15" customHeight="1">
      <c r="A841" s="40"/>
      <c r="B841" s="41"/>
      <c r="C841" s="214" t="s">
        <v>1112</v>
      </c>
      <c r="D841" s="214" t="s">
        <v>162</v>
      </c>
      <c r="E841" s="215" t="s">
        <v>1113</v>
      </c>
      <c r="F841" s="216" t="s">
        <v>1114</v>
      </c>
      <c r="G841" s="217" t="s">
        <v>165</v>
      </c>
      <c r="H841" s="218">
        <v>2</v>
      </c>
      <c r="I841" s="219"/>
      <c r="J841" s="220">
        <f>ROUND(I841*H841,2)</f>
        <v>0</v>
      </c>
      <c r="K841" s="216" t="s">
        <v>44</v>
      </c>
      <c r="L841" s="46"/>
      <c r="M841" s="221" t="s">
        <v>44</v>
      </c>
      <c r="N841" s="222" t="s">
        <v>53</v>
      </c>
      <c r="O841" s="86"/>
      <c r="P841" s="223">
        <f>O841*H841</f>
        <v>0</v>
      </c>
      <c r="Q841" s="223">
        <v>0</v>
      </c>
      <c r="R841" s="223">
        <f>Q841*H841</f>
        <v>0</v>
      </c>
      <c r="S841" s="223">
        <v>0</v>
      </c>
      <c r="T841" s="224">
        <f>S841*H841</f>
        <v>0</v>
      </c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R841" s="225" t="s">
        <v>167</v>
      </c>
      <c r="AT841" s="225" t="s">
        <v>162</v>
      </c>
      <c r="AU841" s="225" t="s">
        <v>91</v>
      </c>
      <c r="AY841" s="18" t="s">
        <v>159</v>
      </c>
      <c r="BE841" s="226">
        <f>IF(N841="základní",J841,0)</f>
        <v>0</v>
      </c>
      <c r="BF841" s="226">
        <f>IF(N841="snížená",J841,0)</f>
        <v>0</v>
      </c>
      <c r="BG841" s="226">
        <f>IF(N841="zákl. přenesená",J841,0)</f>
        <v>0</v>
      </c>
      <c r="BH841" s="226">
        <f>IF(N841="sníž. přenesená",J841,0)</f>
        <v>0</v>
      </c>
      <c r="BI841" s="226">
        <f>IF(N841="nulová",J841,0)</f>
        <v>0</v>
      </c>
      <c r="BJ841" s="18" t="s">
        <v>89</v>
      </c>
      <c r="BK841" s="226">
        <f>ROUND(I841*H841,2)</f>
        <v>0</v>
      </c>
      <c r="BL841" s="18" t="s">
        <v>167</v>
      </c>
      <c r="BM841" s="225" t="s">
        <v>1115</v>
      </c>
    </row>
    <row r="842" s="13" customFormat="1">
      <c r="A842" s="13"/>
      <c r="B842" s="232"/>
      <c r="C842" s="233"/>
      <c r="D842" s="234" t="s">
        <v>171</v>
      </c>
      <c r="E842" s="235" t="s">
        <v>44</v>
      </c>
      <c r="F842" s="236" t="s">
        <v>172</v>
      </c>
      <c r="G842" s="233"/>
      <c r="H842" s="235" t="s">
        <v>44</v>
      </c>
      <c r="I842" s="237"/>
      <c r="J842" s="233"/>
      <c r="K842" s="233"/>
      <c r="L842" s="238"/>
      <c r="M842" s="239"/>
      <c r="N842" s="240"/>
      <c r="O842" s="240"/>
      <c r="P842" s="240"/>
      <c r="Q842" s="240"/>
      <c r="R842" s="240"/>
      <c r="S842" s="240"/>
      <c r="T842" s="241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2" t="s">
        <v>171</v>
      </c>
      <c r="AU842" s="242" t="s">
        <v>91</v>
      </c>
      <c r="AV842" s="13" t="s">
        <v>89</v>
      </c>
      <c r="AW842" s="13" t="s">
        <v>42</v>
      </c>
      <c r="AX842" s="13" t="s">
        <v>82</v>
      </c>
      <c r="AY842" s="242" t="s">
        <v>159</v>
      </c>
    </row>
    <row r="843" s="14" customFormat="1">
      <c r="A843" s="14"/>
      <c r="B843" s="243"/>
      <c r="C843" s="244"/>
      <c r="D843" s="234" t="s">
        <v>171</v>
      </c>
      <c r="E843" s="245" t="s">
        <v>44</v>
      </c>
      <c r="F843" s="246" t="s">
        <v>91</v>
      </c>
      <c r="G843" s="244"/>
      <c r="H843" s="247">
        <v>2</v>
      </c>
      <c r="I843" s="248"/>
      <c r="J843" s="244"/>
      <c r="K843" s="244"/>
      <c r="L843" s="249"/>
      <c r="M843" s="250"/>
      <c r="N843" s="251"/>
      <c r="O843" s="251"/>
      <c r="P843" s="251"/>
      <c r="Q843" s="251"/>
      <c r="R843" s="251"/>
      <c r="S843" s="251"/>
      <c r="T843" s="252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3" t="s">
        <v>171</v>
      </c>
      <c r="AU843" s="253" t="s">
        <v>91</v>
      </c>
      <c r="AV843" s="14" t="s">
        <v>91</v>
      </c>
      <c r="AW843" s="14" t="s">
        <v>42</v>
      </c>
      <c r="AX843" s="14" t="s">
        <v>89</v>
      </c>
      <c r="AY843" s="253" t="s">
        <v>159</v>
      </c>
    </row>
    <row r="844" s="2" customFormat="1" ht="33" customHeight="1">
      <c r="A844" s="40"/>
      <c r="B844" s="41"/>
      <c r="C844" s="214" t="s">
        <v>1116</v>
      </c>
      <c r="D844" s="214" t="s">
        <v>162</v>
      </c>
      <c r="E844" s="215" t="s">
        <v>1117</v>
      </c>
      <c r="F844" s="216" t="s">
        <v>1118</v>
      </c>
      <c r="G844" s="217" t="s">
        <v>165</v>
      </c>
      <c r="H844" s="218">
        <v>1</v>
      </c>
      <c r="I844" s="219"/>
      <c r="J844" s="220">
        <f>ROUND(I844*H844,2)</f>
        <v>0</v>
      </c>
      <c r="K844" s="216" t="s">
        <v>44</v>
      </c>
      <c r="L844" s="46"/>
      <c r="M844" s="221" t="s">
        <v>44</v>
      </c>
      <c r="N844" s="222" t="s">
        <v>53</v>
      </c>
      <c r="O844" s="86"/>
      <c r="P844" s="223">
        <f>O844*H844</f>
        <v>0</v>
      </c>
      <c r="Q844" s="223">
        <v>0</v>
      </c>
      <c r="R844" s="223">
        <f>Q844*H844</f>
        <v>0</v>
      </c>
      <c r="S844" s="223">
        <v>0</v>
      </c>
      <c r="T844" s="224">
        <f>S844*H844</f>
        <v>0</v>
      </c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R844" s="225" t="s">
        <v>167</v>
      </c>
      <c r="AT844" s="225" t="s">
        <v>162</v>
      </c>
      <c r="AU844" s="225" t="s">
        <v>91</v>
      </c>
      <c r="AY844" s="18" t="s">
        <v>159</v>
      </c>
      <c r="BE844" s="226">
        <f>IF(N844="základní",J844,0)</f>
        <v>0</v>
      </c>
      <c r="BF844" s="226">
        <f>IF(N844="snížená",J844,0)</f>
        <v>0</v>
      </c>
      <c r="BG844" s="226">
        <f>IF(N844="zákl. přenesená",J844,0)</f>
        <v>0</v>
      </c>
      <c r="BH844" s="226">
        <f>IF(N844="sníž. přenesená",J844,0)</f>
        <v>0</v>
      </c>
      <c r="BI844" s="226">
        <f>IF(N844="nulová",J844,0)</f>
        <v>0</v>
      </c>
      <c r="BJ844" s="18" t="s">
        <v>89</v>
      </c>
      <c r="BK844" s="226">
        <f>ROUND(I844*H844,2)</f>
        <v>0</v>
      </c>
      <c r="BL844" s="18" t="s">
        <v>167</v>
      </c>
      <c r="BM844" s="225" t="s">
        <v>1119</v>
      </c>
    </row>
    <row r="845" s="13" customFormat="1">
      <c r="A845" s="13"/>
      <c r="B845" s="232"/>
      <c r="C845" s="233"/>
      <c r="D845" s="234" t="s">
        <v>171</v>
      </c>
      <c r="E845" s="235" t="s">
        <v>44</v>
      </c>
      <c r="F845" s="236" t="s">
        <v>172</v>
      </c>
      <c r="G845" s="233"/>
      <c r="H845" s="235" t="s">
        <v>44</v>
      </c>
      <c r="I845" s="237"/>
      <c r="J845" s="233"/>
      <c r="K845" s="233"/>
      <c r="L845" s="238"/>
      <c r="M845" s="239"/>
      <c r="N845" s="240"/>
      <c r="O845" s="240"/>
      <c r="P845" s="240"/>
      <c r="Q845" s="240"/>
      <c r="R845" s="240"/>
      <c r="S845" s="240"/>
      <c r="T845" s="241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2" t="s">
        <v>171</v>
      </c>
      <c r="AU845" s="242" t="s">
        <v>91</v>
      </c>
      <c r="AV845" s="13" t="s">
        <v>89</v>
      </c>
      <c r="AW845" s="13" t="s">
        <v>42</v>
      </c>
      <c r="AX845" s="13" t="s">
        <v>82</v>
      </c>
      <c r="AY845" s="242" t="s">
        <v>159</v>
      </c>
    </row>
    <row r="846" s="14" customFormat="1">
      <c r="A846" s="14"/>
      <c r="B846" s="243"/>
      <c r="C846" s="244"/>
      <c r="D846" s="234" t="s">
        <v>171</v>
      </c>
      <c r="E846" s="245" t="s">
        <v>44</v>
      </c>
      <c r="F846" s="246" t="s">
        <v>89</v>
      </c>
      <c r="G846" s="244"/>
      <c r="H846" s="247">
        <v>1</v>
      </c>
      <c r="I846" s="248"/>
      <c r="J846" s="244"/>
      <c r="K846" s="244"/>
      <c r="L846" s="249"/>
      <c r="M846" s="250"/>
      <c r="N846" s="251"/>
      <c r="O846" s="251"/>
      <c r="P846" s="251"/>
      <c r="Q846" s="251"/>
      <c r="R846" s="251"/>
      <c r="S846" s="251"/>
      <c r="T846" s="252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3" t="s">
        <v>171</v>
      </c>
      <c r="AU846" s="253" t="s">
        <v>91</v>
      </c>
      <c r="AV846" s="14" t="s">
        <v>91</v>
      </c>
      <c r="AW846" s="14" t="s">
        <v>42</v>
      </c>
      <c r="AX846" s="14" t="s">
        <v>89</v>
      </c>
      <c r="AY846" s="253" t="s">
        <v>159</v>
      </c>
    </row>
    <row r="847" s="2" customFormat="1" ht="21.75" customHeight="1">
      <c r="A847" s="40"/>
      <c r="B847" s="41"/>
      <c r="C847" s="214" t="s">
        <v>1120</v>
      </c>
      <c r="D847" s="214" t="s">
        <v>162</v>
      </c>
      <c r="E847" s="215" t="s">
        <v>1121</v>
      </c>
      <c r="F847" s="216" t="s">
        <v>1122</v>
      </c>
      <c r="G847" s="217" t="s">
        <v>165</v>
      </c>
      <c r="H847" s="218">
        <v>2</v>
      </c>
      <c r="I847" s="219"/>
      <c r="J847" s="220">
        <f>ROUND(I847*H847,2)</f>
        <v>0</v>
      </c>
      <c r="K847" s="216" t="s">
        <v>44</v>
      </c>
      <c r="L847" s="46"/>
      <c r="M847" s="221" t="s">
        <v>44</v>
      </c>
      <c r="N847" s="222" t="s">
        <v>53</v>
      </c>
      <c r="O847" s="86"/>
      <c r="P847" s="223">
        <f>O847*H847</f>
        <v>0</v>
      </c>
      <c r="Q847" s="223">
        <v>0</v>
      </c>
      <c r="R847" s="223">
        <f>Q847*H847</f>
        <v>0</v>
      </c>
      <c r="S847" s="223">
        <v>0</v>
      </c>
      <c r="T847" s="224">
        <f>S847*H847</f>
        <v>0</v>
      </c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R847" s="225" t="s">
        <v>167</v>
      </c>
      <c r="AT847" s="225" t="s">
        <v>162</v>
      </c>
      <c r="AU847" s="225" t="s">
        <v>91</v>
      </c>
      <c r="AY847" s="18" t="s">
        <v>159</v>
      </c>
      <c r="BE847" s="226">
        <f>IF(N847="základní",J847,0)</f>
        <v>0</v>
      </c>
      <c r="BF847" s="226">
        <f>IF(N847="snížená",J847,0)</f>
        <v>0</v>
      </c>
      <c r="BG847" s="226">
        <f>IF(N847="zákl. přenesená",J847,0)</f>
        <v>0</v>
      </c>
      <c r="BH847" s="226">
        <f>IF(N847="sníž. přenesená",J847,0)</f>
        <v>0</v>
      </c>
      <c r="BI847" s="226">
        <f>IF(N847="nulová",J847,0)</f>
        <v>0</v>
      </c>
      <c r="BJ847" s="18" t="s">
        <v>89</v>
      </c>
      <c r="BK847" s="226">
        <f>ROUND(I847*H847,2)</f>
        <v>0</v>
      </c>
      <c r="BL847" s="18" t="s">
        <v>167</v>
      </c>
      <c r="BM847" s="225" t="s">
        <v>1123</v>
      </c>
    </row>
    <row r="848" s="13" customFormat="1">
      <c r="A848" s="13"/>
      <c r="B848" s="232"/>
      <c r="C848" s="233"/>
      <c r="D848" s="234" t="s">
        <v>171</v>
      </c>
      <c r="E848" s="235" t="s">
        <v>44</v>
      </c>
      <c r="F848" s="236" t="s">
        <v>172</v>
      </c>
      <c r="G848" s="233"/>
      <c r="H848" s="235" t="s">
        <v>44</v>
      </c>
      <c r="I848" s="237"/>
      <c r="J848" s="233"/>
      <c r="K848" s="233"/>
      <c r="L848" s="238"/>
      <c r="M848" s="239"/>
      <c r="N848" s="240"/>
      <c r="O848" s="240"/>
      <c r="P848" s="240"/>
      <c r="Q848" s="240"/>
      <c r="R848" s="240"/>
      <c r="S848" s="240"/>
      <c r="T848" s="241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2" t="s">
        <v>171</v>
      </c>
      <c r="AU848" s="242" t="s">
        <v>91</v>
      </c>
      <c r="AV848" s="13" t="s">
        <v>89</v>
      </c>
      <c r="AW848" s="13" t="s">
        <v>42</v>
      </c>
      <c r="AX848" s="13" t="s">
        <v>82</v>
      </c>
      <c r="AY848" s="242" t="s">
        <v>159</v>
      </c>
    </row>
    <row r="849" s="14" customFormat="1">
      <c r="A849" s="14"/>
      <c r="B849" s="243"/>
      <c r="C849" s="244"/>
      <c r="D849" s="234" t="s">
        <v>171</v>
      </c>
      <c r="E849" s="245" t="s">
        <v>44</v>
      </c>
      <c r="F849" s="246" t="s">
        <v>91</v>
      </c>
      <c r="G849" s="244"/>
      <c r="H849" s="247">
        <v>2</v>
      </c>
      <c r="I849" s="248"/>
      <c r="J849" s="244"/>
      <c r="K849" s="244"/>
      <c r="L849" s="249"/>
      <c r="M849" s="250"/>
      <c r="N849" s="251"/>
      <c r="O849" s="251"/>
      <c r="P849" s="251"/>
      <c r="Q849" s="251"/>
      <c r="R849" s="251"/>
      <c r="S849" s="251"/>
      <c r="T849" s="252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3" t="s">
        <v>171</v>
      </c>
      <c r="AU849" s="253" t="s">
        <v>91</v>
      </c>
      <c r="AV849" s="14" t="s">
        <v>91</v>
      </c>
      <c r="AW849" s="14" t="s">
        <v>42</v>
      </c>
      <c r="AX849" s="14" t="s">
        <v>89</v>
      </c>
      <c r="AY849" s="253" t="s">
        <v>159</v>
      </c>
    </row>
    <row r="850" s="2" customFormat="1" ht="33" customHeight="1">
      <c r="A850" s="40"/>
      <c r="B850" s="41"/>
      <c r="C850" s="214" t="s">
        <v>1124</v>
      </c>
      <c r="D850" s="214" t="s">
        <v>162</v>
      </c>
      <c r="E850" s="215" t="s">
        <v>1125</v>
      </c>
      <c r="F850" s="216" t="s">
        <v>1126</v>
      </c>
      <c r="G850" s="217" t="s">
        <v>165</v>
      </c>
      <c r="H850" s="218">
        <v>1</v>
      </c>
      <c r="I850" s="219"/>
      <c r="J850" s="220">
        <f>ROUND(I850*H850,2)</f>
        <v>0</v>
      </c>
      <c r="K850" s="216" t="s">
        <v>44</v>
      </c>
      <c r="L850" s="46"/>
      <c r="M850" s="221" t="s">
        <v>44</v>
      </c>
      <c r="N850" s="222" t="s">
        <v>53</v>
      </c>
      <c r="O850" s="86"/>
      <c r="P850" s="223">
        <f>O850*H850</f>
        <v>0</v>
      </c>
      <c r="Q850" s="223">
        <v>0</v>
      </c>
      <c r="R850" s="223">
        <f>Q850*H850</f>
        <v>0</v>
      </c>
      <c r="S850" s="223">
        <v>0</v>
      </c>
      <c r="T850" s="224">
        <f>S850*H850</f>
        <v>0</v>
      </c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R850" s="225" t="s">
        <v>167</v>
      </c>
      <c r="AT850" s="225" t="s">
        <v>162</v>
      </c>
      <c r="AU850" s="225" t="s">
        <v>91</v>
      </c>
      <c r="AY850" s="18" t="s">
        <v>159</v>
      </c>
      <c r="BE850" s="226">
        <f>IF(N850="základní",J850,0)</f>
        <v>0</v>
      </c>
      <c r="BF850" s="226">
        <f>IF(N850="snížená",J850,0)</f>
        <v>0</v>
      </c>
      <c r="BG850" s="226">
        <f>IF(N850="zákl. přenesená",J850,0)</f>
        <v>0</v>
      </c>
      <c r="BH850" s="226">
        <f>IF(N850="sníž. přenesená",J850,0)</f>
        <v>0</v>
      </c>
      <c r="BI850" s="226">
        <f>IF(N850="nulová",J850,0)</f>
        <v>0</v>
      </c>
      <c r="BJ850" s="18" t="s">
        <v>89</v>
      </c>
      <c r="BK850" s="226">
        <f>ROUND(I850*H850,2)</f>
        <v>0</v>
      </c>
      <c r="BL850" s="18" t="s">
        <v>167</v>
      </c>
      <c r="BM850" s="225" t="s">
        <v>1127</v>
      </c>
    </row>
    <row r="851" s="13" customFormat="1">
      <c r="A851" s="13"/>
      <c r="B851" s="232"/>
      <c r="C851" s="233"/>
      <c r="D851" s="234" t="s">
        <v>171</v>
      </c>
      <c r="E851" s="235" t="s">
        <v>44</v>
      </c>
      <c r="F851" s="236" t="s">
        <v>172</v>
      </c>
      <c r="G851" s="233"/>
      <c r="H851" s="235" t="s">
        <v>44</v>
      </c>
      <c r="I851" s="237"/>
      <c r="J851" s="233"/>
      <c r="K851" s="233"/>
      <c r="L851" s="238"/>
      <c r="M851" s="239"/>
      <c r="N851" s="240"/>
      <c r="O851" s="240"/>
      <c r="P851" s="240"/>
      <c r="Q851" s="240"/>
      <c r="R851" s="240"/>
      <c r="S851" s="240"/>
      <c r="T851" s="241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2" t="s">
        <v>171</v>
      </c>
      <c r="AU851" s="242" t="s">
        <v>91</v>
      </c>
      <c r="AV851" s="13" t="s">
        <v>89</v>
      </c>
      <c r="AW851" s="13" t="s">
        <v>42</v>
      </c>
      <c r="AX851" s="13" t="s">
        <v>82</v>
      </c>
      <c r="AY851" s="242" t="s">
        <v>159</v>
      </c>
    </row>
    <row r="852" s="14" customFormat="1">
      <c r="A852" s="14"/>
      <c r="B852" s="243"/>
      <c r="C852" s="244"/>
      <c r="D852" s="234" t="s">
        <v>171</v>
      </c>
      <c r="E852" s="245" t="s">
        <v>44</v>
      </c>
      <c r="F852" s="246" t="s">
        <v>89</v>
      </c>
      <c r="G852" s="244"/>
      <c r="H852" s="247">
        <v>1</v>
      </c>
      <c r="I852" s="248"/>
      <c r="J852" s="244"/>
      <c r="K852" s="244"/>
      <c r="L852" s="249"/>
      <c r="M852" s="250"/>
      <c r="N852" s="251"/>
      <c r="O852" s="251"/>
      <c r="P852" s="251"/>
      <c r="Q852" s="251"/>
      <c r="R852" s="251"/>
      <c r="S852" s="251"/>
      <c r="T852" s="252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3" t="s">
        <v>171</v>
      </c>
      <c r="AU852" s="253" t="s">
        <v>91</v>
      </c>
      <c r="AV852" s="14" t="s">
        <v>91</v>
      </c>
      <c r="AW852" s="14" t="s">
        <v>42</v>
      </c>
      <c r="AX852" s="14" t="s">
        <v>89</v>
      </c>
      <c r="AY852" s="253" t="s">
        <v>159</v>
      </c>
    </row>
    <row r="853" s="2" customFormat="1" ht="24.15" customHeight="1">
      <c r="A853" s="40"/>
      <c r="B853" s="41"/>
      <c r="C853" s="214" t="s">
        <v>1128</v>
      </c>
      <c r="D853" s="214" t="s">
        <v>162</v>
      </c>
      <c r="E853" s="215" t="s">
        <v>1129</v>
      </c>
      <c r="F853" s="216" t="s">
        <v>1130</v>
      </c>
      <c r="G853" s="217" t="s">
        <v>165</v>
      </c>
      <c r="H853" s="218">
        <v>3</v>
      </c>
      <c r="I853" s="219"/>
      <c r="J853" s="220">
        <f>ROUND(I853*H853,2)</f>
        <v>0</v>
      </c>
      <c r="K853" s="216" t="s">
        <v>44</v>
      </c>
      <c r="L853" s="46"/>
      <c r="M853" s="221" t="s">
        <v>44</v>
      </c>
      <c r="N853" s="222" t="s">
        <v>53</v>
      </c>
      <c r="O853" s="86"/>
      <c r="P853" s="223">
        <f>O853*H853</f>
        <v>0</v>
      </c>
      <c r="Q853" s="223">
        <v>0</v>
      </c>
      <c r="R853" s="223">
        <f>Q853*H853</f>
        <v>0</v>
      </c>
      <c r="S853" s="223">
        <v>0</v>
      </c>
      <c r="T853" s="224">
        <f>S853*H853</f>
        <v>0</v>
      </c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R853" s="225" t="s">
        <v>167</v>
      </c>
      <c r="AT853" s="225" t="s">
        <v>162</v>
      </c>
      <c r="AU853" s="225" t="s">
        <v>91</v>
      </c>
      <c r="AY853" s="18" t="s">
        <v>159</v>
      </c>
      <c r="BE853" s="226">
        <f>IF(N853="základní",J853,0)</f>
        <v>0</v>
      </c>
      <c r="BF853" s="226">
        <f>IF(N853="snížená",J853,0)</f>
        <v>0</v>
      </c>
      <c r="BG853" s="226">
        <f>IF(N853="zákl. přenesená",J853,0)</f>
        <v>0</v>
      </c>
      <c r="BH853" s="226">
        <f>IF(N853="sníž. přenesená",J853,0)</f>
        <v>0</v>
      </c>
      <c r="BI853" s="226">
        <f>IF(N853="nulová",J853,0)</f>
        <v>0</v>
      </c>
      <c r="BJ853" s="18" t="s">
        <v>89</v>
      </c>
      <c r="BK853" s="226">
        <f>ROUND(I853*H853,2)</f>
        <v>0</v>
      </c>
      <c r="BL853" s="18" t="s">
        <v>167</v>
      </c>
      <c r="BM853" s="225" t="s">
        <v>1131</v>
      </c>
    </row>
    <row r="854" s="13" customFormat="1">
      <c r="A854" s="13"/>
      <c r="B854" s="232"/>
      <c r="C854" s="233"/>
      <c r="D854" s="234" t="s">
        <v>171</v>
      </c>
      <c r="E854" s="235" t="s">
        <v>44</v>
      </c>
      <c r="F854" s="236" t="s">
        <v>172</v>
      </c>
      <c r="G854" s="233"/>
      <c r="H854" s="235" t="s">
        <v>44</v>
      </c>
      <c r="I854" s="237"/>
      <c r="J854" s="233"/>
      <c r="K854" s="233"/>
      <c r="L854" s="238"/>
      <c r="M854" s="239"/>
      <c r="N854" s="240"/>
      <c r="O854" s="240"/>
      <c r="P854" s="240"/>
      <c r="Q854" s="240"/>
      <c r="R854" s="240"/>
      <c r="S854" s="240"/>
      <c r="T854" s="241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2" t="s">
        <v>171</v>
      </c>
      <c r="AU854" s="242" t="s">
        <v>91</v>
      </c>
      <c r="AV854" s="13" t="s">
        <v>89</v>
      </c>
      <c r="AW854" s="13" t="s">
        <v>42</v>
      </c>
      <c r="AX854" s="13" t="s">
        <v>82</v>
      </c>
      <c r="AY854" s="242" t="s">
        <v>159</v>
      </c>
    </row>
    <row r="855" s="14" customFormat="1">
      <c r="A855" s="14"/>
      <c r="B855" s="243"/>
      <c r="C855" s="244"/>
      <c r="D855" s="234" t="s">
        <v>171</v>
      </c>
      <c r="E855" s="245" t="s">
        <v>44</v>
      </c>
      <c r="F855" s="246" t="s">
        <v>160</v>
      </c>
      <c r="G855" s="244"/>
      <c r="H855" s="247">
        <v>3</v>
      </c>
      <c r="I855" s="248"/>
      <c r="J855" s="244"/>
      <c r="K855" s="244"/>
      <c r="L855" s="249"/>
      <c r="M855" s="250"/>
      <c r="N855" s="251"/>
      <c r="O855" s="251"/>
      <c r="P855" s="251"/>
      <c r="Q855" s="251"/>
      <c r="R855" s="251"/>
      <c r="S855" s="251"/>
      <c r="T855" s="252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3" t="s">
        <v>171</v>
      </c>
      <c r="AU855" s="253" t="s">
        <v>91</v>
      </c>
      <c r="AV855" s="14" t="s">
        <v>91</v>
      </c>
      <c r="AW855" s="14" t="s">
        <v>42</v>
      </c>
      <c r="AX855" s="14" t="s">
        <v>89</v>
      </c>
      <c r="AY855" s="253" t="s">
        <v>159</v>
      </c>
    </row>
    <row r="856" s="2" customFormat="1" ht="21.75" customHeight="1">
      <c r="A856" s="40"/>
      <c r="B856" s="41"/>
      <c r="C856" s="214" t="s">
        <v>1132</v>
      </c>
      <c r="D856" s="214" t="s">
        <v>162</v>
      </c>
      <c r="E856" s="215" t="s">
        <v>1133</v>
      </c>
      <c r="F856" s="216" t="s">
        <v>1134</v>
      </c>
      <c r="G856" s="217" t="s">
        <v>165</v>
      </c>
      <c r="H856" s="218">
        <v>3</v>
      </c>
      <c r="I856" s="219"/>
      <c r="J856" s="220">
        <f>ROUND(I856*H856,2)</f>
        <v>0</v>
      </c>
      <c r="K856" s="216" t="s">
        <v>44</v>
      </c>
      <c r="L856" s="46"/>
      <c r="M856" s="221" t="s">
        <v>44</v>
      </c>
      <c r="N856" s="222" t="s">
        <v>53</v>
      </c>
      <c r="O856" s="86"/>
      <c r="P856" s="223">
        <f>O856*H856</f>
        <v>0</v>
      </c>
      <c r="Q856" s="223">
        <v>0</v>
      </c>
      <c r="R856" s="223">
        <f>Q856*H856</f>
        <v>0</v>
      </c>
      <c r="S856" s="223">
        <v>0</v>
      </c>
      <c r="T856" s="224">
        <f>S856*H856</f>
        <v>0</v>
      </c>
      <c r="U856" s="40"/>
      <c r="V856" s="40"/>
      <c r="W856" s="40"/>
      <c r="X856" s="40"/>
      <c r="Y856" s="40"/>
      <c r="Z856" s="40"/>
      <c r="AA856" s="40"/>
      <c r="AB856" s="40"/>
      <c r="AC856" s="40"/>
      <c r="AD856" s="40"/>
      <c r="AE856" s="40"/>
      <c r="AR856" s="225" t="s">
        <v>167</v>
      </c>
      <c r="AT856" s="225" t="s">
        <v>162</v>
      </c>
      <c r="AU856" s="225" t="s">
        <v>91</v>
      </c>
      <c r="AY856" s="18" t="s">
        <v>159</v>
      </c>
      <c r="BE856" s="226">
        <f>IF(N856="základní",J856,0)</f>
        <v>0</v>
      </c>
      <c r="BF856" s="226">
        <f>IF(N856="snížená",J856,0)</f>
        <v>0</v>
      </c>
      <c r="BG856" s="226">
        <f>IF(N856="zákl. přenesená",J856,0)</f>
        <v>0</v>
      </c>
      <c r="BH856" s="226">
        <f>IF(N856="sníž. přenesená",J856,0)</f>
        <v>0</v>
      </c>
      <c r="BI856" s="226">
        <f>IF(N856="nulová",J856,0)</f>
        <v>0</v>
      </c>
      <c r="BJ856" s="18" t="s">
        <v>89</v>
      </c>
      <c r="BK856" s="226">
        <f>ROUND(I856*H856,2)</f>
        <v>0</v>
      </c>
      <c r="BL856" s="18" t="s">
        <v>167</v>
      </c>
      <c r="BM856" s="225" t="s">
        <v>1135</v>
      </c>
    </row>
    <row r="857" s="13" customFormat="1">
      <c r="A857" s="13"/>
      <c r="B857" s="232"/>
      <c r="C857" s="233"/>
      <c r="D857" s="234" t="s">
        <v>171</v>
      </c>
      <c r="E857" s="235" t="s">
        <v>44</v>
      </c>
      <c r="F857" s="236" t="s">
        <v>172</v>
      </c>
      <c r="G857" s="233"/>
      <c r="H857" s="235" t="s">
        <v>44</v>
      </c>
      <c r="I857" s="237"/>
      <c r="J857" s="233"/>
      <c r="K857" s="233"/>
      <c r="L857" s="238"/>
      <c r="M857" s="239"/>
      <c r="N857" s="240"/>
      <c r="O857" s="240"/>
      <c r="P857" s="240"/>
      <c r="Q857" s="240"/>
      <c r="R857" s="240"/>
      <c r="S857" s="240"/>
      <c r="T857" s="241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2" t="s">
        <v>171</v>
      </c>
      <c r="AU857" s="242" t="s">
        <v>91</v>
      </c>
      <c r="AV857" s="13" t="s">
        <v>89</v>
      </c>
      <c r="AW857" s="13" t="s">
        <v>42</v>
      </c>
      <c r="AX857" s="13" t="s">
        <v>82</v>
      </c>
      <c r="AY857" s="242" t="s">
        <v>159</v>
      </c>
    </row>
    <row r="858" s="14" customFormat="1">
      <c r="A858" s="14"/>
      <c r="B858" s="243"/>
      <c r="C858" s="244"/>
      <c r="D858" s="234" t="s">
        <v>171</v>
      </c>
      <c r="E858" s="245" t="s">
        <v>44</v>
      </c>
      <c r="F858" s="246" t="s">
        <v>160</v>
      </c>
      <c r="G858" s="244"/>
      <c r="H858" s="247">
        <v>3</v>
      </c>
      <c r="I858" s="248"/>
      <c r="J858" s="244"/>
      <c r="K858" s="244"/>
      <c r="L858" s="249"/>
      <c r="M858" s="250"/>
      <c r="N858" s="251"/>
      <c r="O858" s="251"/>
      <c r="P858" s="251"/>
      <c r="Q858" s="251"/>
      <c r="R858" s="251"/>
      <c r="S858" s="251"/>
      <c r="T858" s="252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3" t="s">
        <v>171</v>
      </c>
      <c r="AU858" s="253" t="s">
        <v>91</v>
      </c>
      <c r="AV858" s="14" t="s">
        <v>91</v>
      </c>
      <c r="AW858" s="14" t="s">
        <v>42</v>
      </c>
      <c r="AX858" s="14" t="s">
        <v>89</v>
      </c>
      <c r="AY858" s="253" t="s">
        <v>159</v>
      </c>
    </row>
    <row r="859" s="2" customFormat="1" ht="16.5" customHeight="1">
      <c r="A859" s="40"/>
      <c r="B859" s="41"/>
      <c r="C859" s="214" t="s">
        <v>1136</v>
      </c>
      <c r="D859" s="214" t="s">
        <v>162</v>
      </c>
      <c r="E859" s="215" t="s">
        <v>1137</v>
      </c>
      <c r="F859" s="216" t="s">
        <v>1138</v>
      </c>
      <c r="G859" s="217" t="s">
        <v>165</v>
      </c>
      <c r="H859" s="218">
        <v>1</v>
      </c>
      <c r="I859" s="219"/>
      <c r="J859" s="220">
        <f>ROUND(I859*H859,2)</f>
        <v>0</v>
      </c>
      <c r="K859" s="216" t="s">
        <v>44</v>
      </c>
      <c r="L859" s="46"/>
      <c r="M859" s="221" t="s">
        <v>44</v>
      </c>
      <c r="N859" s="222" t="s">
        <v>53</v>
      </c>
      <c r="O859" s="86"/>
      <c r="P859" s="223">
        <f>O859*H859</f>
        <v>0</v>
      </c>
      <c r="Q859" s="223">
        <v>0</v>
      </c>
      <c r="R859" s="223">
        <f>Q859*H859</f>
        <v>0</v>
      </c>
      <c r="S859" s="223">
        <v>0</v>
      </c>
      <c r="T859" s="224">
        <f>S859*H859</f>
        <v>0</v>
      </c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R859" s="225" t="s">
        <v>167</v>
      </c>
      <c r="AT859" s="225" t="s">
        <v>162</v>
      </c>
      <c r="AU859" s="225" t="s">
        <v>91</v>
      </c>
      <c r="AY859" s="18" t="s">
        <v>159</v>
      </c>
      <c r="BE859" s="226">
        <f>IF(N859="základní",J859,0)</f>
        <v>0</v>
      </c>
      <c r="BF859" s="226">
        <f>IF(N859="snížená",J859,0)</f>
        <v>0</v>
      </c>
      <c r="BG859" s="226">
        <f>IF(N859="zákl. přenesená",J859,0)</f>
        <v>0</v>
      </c>
      <c r="BH859" s="226">
        <f>IF(N859="sníž. přenesená",J859,0)</f>
        <v>0</v>
      </c>
      <c r="BI859" s="226">
        <f>IF(N859="nulová",J859,0)</f>
        <v>0</v>
      </c>
      <c r="BJ859" s="18" t="s">
        <v>89</v>
      </c>
      <c r="BK859" s="226">
        <f>ROUND(I859*H859,2)</f>
        <v>0</v>
      </c>
      <c r="BL859" s="18" t="s">
        <v>167</v>
      </c>
      <c r="BM859" s="225" t="s">
        <v>1139</v>
      </c>
    </row>
    <row r="860" s="13" customFormat="1">
      <c r="A860" s="13"/>
      <c r="B860" s="232"/>
      <c r="C860" s="233"/>
      <c r="D860" s="234" t="s">
        <v>171</v>
      </c>
      <c r="E860" s="235" t="s">
        <v>44</v>
      </c>
      <c r="F860" s="236" t="s">
        <v>172</v>
      </c>
      <c r="G860" s="233"/>
      <c r="H860" s="235" t="s">
        <v>44</v>
      </c>
      <c r="I860" s="237"/>
      <c r="J860" s="233"/>
      <c r="K860" s="233"/>
      <c r="L860" s="238"/>
      <c r="M860" s="239"/>
      <c r="N860" s="240"/>
      <c r="O860" s="240"/>
      <c r="P860" s="240"/>
      <c r="Q860" s="240"/>
      <c r="R860" s="240"/>
      <c r="S860" s="240"/>
      <c r="T860" s="241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2" t="s">
        <v>171</v>
      </c>
      <c r="AU860" s="242" t="s">
        <v>91</v>
      </c>
      <c r="AV860" s="13" t="s">
        <v>89</v>
      </c>
      <c r="AW860" s="13" t="s">
        <v>42</v>
      </c>
      <c r="AX860" s="13" t="s">
        <v>82</v>
      </c>
      <c r="AY860" s="242" t="s">
        <v>159</v>
      </c>
    </row>
    <row r="861" s="14" customFormat="1">
      <c r="A861" s="14"/>
      <c r="B861" s="243"/>
      <c r="C861" s="244"/>
      <c r="D861" s="234" t="s">
        <v>171</v>
      </c>
      <c r="E861" s="245" t="s">
        <v>44</v>
      </c>
      <c r="F861" s="246" t="s">
        <v>89</v>
      </c>
      <c r="G861" s="244"/>
      <c r="H861" s="247">
        <v>1</v>
      </c>
      <c r="I861" s="248"/>
      <c r="J861" s="244"/>
      <c r="K861" s="244"/>
      <c r="L861" s="249"/>
      <c r="M861" s="250"/>
      <c r="N861" s="251"/>
      <c r="O861" s="251"/>
      <c r="P861" s="251"/>
      <c r="Q861" s="251"/>
      <c r="R861" s="251"/>
      <c r="S861" s="251"/>
      <c r="T861" s="252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3" t="s">
        <v>171</v>
      </c>
      <c r="AU861" s="253" t="s">
        <v>91</v>
      </c>
      <c r="AV861" s="14" t="s">
        <v>91</v>
      </c>
      <c r="AW861" s="14" t="s">
        <v>42</v>
      </c>
      <c r="AX861" s="14" t="s">
        <v>89</v>
      </c>
      <c r="AY861" s="253" t="s">
        <v>159</v>
      </c>
    </row>
    <row r="862" s="2" customFormat="1" ht="24.15" customHeight="1">
      <c r="A862" s="40"/>
      <c r="B862" s="41"/>
      <c r="C862" s="214" t="s">
        <v>1140</v>
      </c>
      <c r="D862" s="214" t="s">
        <v>162</v>
      </c>
      <c r="E862" s="215" t="s">
        <v>1141</v>
      </c>
      <c r="F862" s="216" t="s">
        <v>1142</v>
      </c>
      <c r="G862" s="217" t="s">
        <v>379</v>
      </c>
      <c r="H862" s="218">
        <v>0.49399999999999999</v>
      </c>
      <c r="I862" s="219"/>
      <c r="J862" s="220">
        <f>ROUND(I862*H862,2)</f>
        <v>0</v>
      </c>
      <c r="K862" s="216" t="s">
        <v>166</v>
      </c>
      <c r="L862" s="46"/>
      <c r="M862" s="221" t="s">
        <v>44</v>
      </c>
      <c r="N862" s="222" t="s">
        <v>53</v>
      </c>
      <c r="O862" s="86"/>
      <c r="P862" s="223">
        <f>O862*H862</f>
        <v>0</v>
      </c>
      <c r="Q862" s="223">
        <v>0</v>
      </c>
      <c r="R862" s="223">
        <f>Q862*H862</f>
        <v>0</v>
      </c>
      <c r="S862" s="223">
        <v>0</v>
      </c>
      <c r="T862" s="224">
        <f>S862*H862</f>
        <v>0</v>
      </c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R862" s="225" t="s">
        <v>251</v>
      </c>
      <c r="AT862" s="225" t="s">
        <v>162</v>
      </c>
      <c r="AU862" s="225" t="s">
        <v>91</v>
      </c>
      <c r="AY862" s="18" t="s">
        <v>159</v>
      </c>
      <c r="BE862" s="226">
        <f>IF(N862="základní",J862,0)</f>
        <v>0</v>
      </c>
      <c r="BF862" s="226">
        <f>IF(N862="snížená",J862,0)</f>
        <v>0</v>
      </c>
      <c r="BG862" s="226">
        <f>IF(N862="zákl. přenesená",J862,0)</f>
        <v>0</v>
      </c>
      <c r="BH862" s="226">
        <f>IF(N862="sníž. přenesená",J862,0)</f>
        <v>0</v>
      </c>
      <c r="BI862" s="226">
        <f>IF(N862="nulová",J862,0)</f>
        <v>0</v>
      </c>
      <c r="BJ862" s="18" t="s">
        <v>89</v>
      </c>
      <c r="BK862" s="226">
        <f>ROUND(I862*H862,2)</f>
        <v>0</v>
      </c>
      <c r="BL862" s="18" t="s">
        <v>251</v>
      </c>
      <c r="BM862" s="225" t="s">
        <v>1143</v>
      </c>
    </row>
    <row r="863" s="2" customFormat="1">
      <c r="A863" s="40"/>
      <c r="B863" s="41"/>
      <c r="C863" s="42"/>
      <c r="D863" s="227" t="s">
        <v>169</v>
      </c>
      <c r="E863" s="42"/>
      <c r="F863" s="228" t="s">
        <v>1144</v>
      </c>
      <c r="G863" s="42"/>
      <c r="H863" s="42"/>
      <c r="I863" s="229"/>
      <c r="J863" s="42"/>
      <c r="K863" s="42"/>
      <c r="L863" s="46"/>
      <c r="M863" s="230"/>
      <c r="N863" s="231"/>
      <c r="O863" s="86"/>
      <c r="P863" s="86"/>
      <c r="Q863" s="86"/>
      <c r="R863" s="86"/>
      <c r="S863" s="86"/>
      <c r="T863" s="87"/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T863" s="18" t="s">
        <v>169</v>
      </c>
      <c r="AU863" s="18" t="s">
        <v>91</v>
      </c>
    </row>
    <row r="864" s="2" customFormat="1" ht="24.15" customHeight="1">
      <c r="A864" s="40"/>
      <c r="B864" s="41"/>
      <c r="C864" s="214" t="s">
        <v>1145</v>
      </c>
      <c r="D864" s="214" t="s">
        <v>162</v>
      </c>
      <c r="E864" s="215" t="s">
        <v>1146</v>
      </c>
      <c r="F864" s="216" t="s">
        <v>1147</v>
      </c>
      <c r="G864" s="217" t="s">
        <v>379</v>
      </c>
      <c r="H864" s="218">
        <v>0.49399999999999999</v>
      </c>
      <c r="I864" s="219"/>
      <c r="J864" s="220">
        <f>ROUND(I864*H864,2)</f>
        <v>0</v>
      </c>
      <c r="K864" s="216" t="s">
        <v>166</v>
      </c>
      <c r="L864" s="46"/>
      <c r="M864" s="221" t="s">
        <v>44</v>
      </c>
      <c r="N864" s="222" t="s">
        <v>53</v>
      </c>
      <c r="O864" s="86"/>
      <c r="P864" s="223">
        <f>O864*H864</f>
        <v>0</v>
      </c>
      <c r="Q864" s="223">
        <v>0</v>
      </c>
      <c r="R864" s="223">
        <f>Q864*H864</f>
        <v>0</v>
      </c>
      <c r="S864" s="223">
        <v>0</v>
      </c>
      <c r="T864" s="224">
        <f>S864*H864</f>
        <v>0</v>
      </c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R864" s="225" t="s">
        <v>251</v>
      </c>
      <c r="AT864" s="225" t="s">
        <v>162</v>
      </c>
      <c r="AU864" s="225" t="s">
        <v>91</v>
      </c>
      <c r="AY864" s="18" t="s">
        <v>159</v>
      </c>
      <c r="BE864" s="226">
        <f>IF(N864="základní",J864,0)</f>
        <v>0</v>
      </c>
      <c r="BF864" s="226">
        <f>IF(N864="snížená",J864,0)</f>
        <v>0</v>
      </c>
      <c r="BG864" s="226">
        <f>IF(N864="zákl. přenesená",J864,0)</f>
        <v>0</v>
      </c>
      <c r="BH864" s="226">
        <f>IF(N864="sníž. přenesená",J864,0)</f>
        <v>0</v>
      </c>
      <c r="BI864" s="226">
        <f>IF(N864="nulová",J864,0)</f>
        <v>0</v>
      </c>
      <c r="BJ864" s="18" t="s">
        <v>89</v>
      </c>
      <c r="BK864" s="226">
        <f>ROUND(I864*H864,2)</f>
        <v>0</v>
      </c>
      <c r="BL864" s="18" t="s">
        <v>251</v>
      </c>
      <c r="BM864" s="225" t="s">
        <v>1148</v>
      </c>
    </row>
    <row r="865" s="2" customFormat="1">
      <c r="A865" s="40"/>
      <c r="B865" s="41"/>
      <c r="C865" s="42"/>
      <c r="D865" s="227" t="s">
        <v>169</v>
      </c>
      <c r="E865" s="42"/>
      <c r="F865" s="228" t="s">
        <v>1149</v>
      </c>
      <c r="G865" s="42"/>
      <c r="H865" s="42"/>
      <c r="I865" s="229"/>
      <c r="J865" s="42"/>
      <c r="K865" s="42"/>
      <c r="L865" s="46"/>
      <c r="M865" s="230"/>
      <c r="N865" s="231"/>
      <c r="O865" s="86"/>
      <c r="P865" s="86"/>
      <c r="Q865" s="86"/>
      <c r="R865" s="86"/>
      <c r="S865" s="86"/>
      <c r="T865" s="87"/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T865" s="18" t="s">
        <v>169</v>
      </c>
      <c r="AU865" s="18" t="s">
        <v>91</v>
      </c>
    </row>
    <row r="866" s="12" customFormat="1" ht="22.8" customHeight="1">
      <c r="A866" s="12"/>
      <c r="B866" s="198"/>
      <c r="C866" s="199"/>
      <c r="D866" s="200" t="s">
        <v>81</v>
      </c>
      <c r="E866" s="212" t="s">
        <v>1150</v>
      </c>
      <c r="F866" s="212" t="s">
        <v>1151</v>
      </c>
      <c r="G866" s="199"/>
      <c r="H866" s="199"/>
      <c r="I866" s="202"/>
      <c r="J866" s="213">
        <f>BK866</f>
        <v>0</v>
      </c>
      <c r="K866" s="199"/>
      <c r="L866" s="204"/>
      <c r="M866" s="205"/>
      <c r="N866" s="206"/>
      <c r="O866" s="206"/>
      <c r="P866" s="207">
        <f>SUM(P867:P907)</f>
        <v>0</v>
      </c>
      <c r="Q866" s="206"/>
      <c r="R866" s="207">
        <f>SUM(R867:R907)</f>
        <v>0.53364</v>
      </c>
      <c r="S866" s="206"/>
      <c r="T866" s="208">
        <f>SUM(T867:T907)</f>
        <v>0.020160000000000001</v>
      </c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R866" s="209" t="s">
        <v>91</v>
      </c>
      <c r="AT866" s="210" t="s">
        <v>81</v>
      </c>
      <c r="AU866" s="210" t="s">
        <v>89</v>
      </c>
      <c r="AY866" s="209" t="s">
        <v>159</v>
      </c>
      <c r="BK866" s="211">
        <f>SUM(BK867:BK907)</f>
        <v>0</v>
      </c>
    </row>
    <row r="867" s="2" customFormat="1" ht="16.5" customHeight="1">
      <c r="A867" s="40"/>
      <c r="B867" s="41"/>
      <c r="C867" s="214" t="s">
        <v>1152</v>
      </c>
      <c r="D867" s="214" t="s">
        <v>162</v>
      </c>
      <c r="E867" s="215" t="s">
        <v>1153</v>
      </c>
      <c r="F867" s="216" t="s">
        <v>1154</v>
      </c>
      <c r="G867" s="217" t="s">
        <v>165</v>
      </c>
      <c r="H867" s="218">
        <v>1</v>
      </c>
      <c r="I867" s="219"/>
      <c r="J867" s="220">
        <f>ROUND(I867*H867,2)</f>
        <v>0</v>
      </c>
      <c r="K867" s="216" t="s">
        <v>44</v>
      </c>
      <c r="L867" s="46"/>
      <c r="M867" s="221" t="s">
        <v>44</v>
      </c>
      <c r="N867" s="222" t="s">
        <v>53</v>
      </c>
      <c r="O867" s="86"/>
      <c r="P867" s="223">
        <f>O867*H867</f>
        <v>0</v>
      </c>
      <c r="Q867" s="223">
        <v>0.00031</v>
      </c>
      <c r="R867" s="223">
        <f>Q867*H867</f>
        <v>0.00031</v>
      </c>
      <c r="S867" s="223">
        <v>0</v>
      </c>
      <c r="T867" s="224">
        <f>S867*H867</f>
        <v>0</v>
      </c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R867" s="225" t="s">
        <v>251</v>
      </c>
      <c r="AT867" s="225" t="s">
        <v>162</v>
      </c>
      <c r="AU867" s="225" t="s">
        <v>91</v>
      </c>
      <c r="AY867" s="18" t="s">
        <v>159</v>
      </c>
      <c r="BE867" s="226">
        <f>IF(N867="základní",J867,0)</f>
        <v>0</v>
      </c>
      <c r="BF867" s="226">
        <f>IF(N867="snížená",J867,0)</f>
        <v>0</v>
      </c>
      <c r="BG867" s="226">
        <f>IF(N867="zákl. přenesená",J867,0)</f>
        <v>0</v>
      </c>
      <c r="BH867" s="226">
        <f>IF(N867="sníž. přenesená",J867,0)</f>
        <v>0</v>
      </c>
      <c r="BI867" s="226">
        <f>IF(N867="nulová",J867,0)</f>
        <v>0</v>
      </c>
      <c r="BJ867" s="18" t="s">
        <v>89</v>
      </c>
      <c r="BK867" s="226">
        <f>ROUND(I867*H867,2)</f>
        <v>0</v>
      </c>
      <c r="BL867" s="18" t="s">
        <v>251</v>
      </c>
      <c r="BM867" s="225" t="s">
        <v>1155</v>
      </c>
    </row>
    <row r="868" s="13" customFormat="1">
      <c r="A868" s="13"/>
      <c r="B868" s="232"/>
      <c r="C868" s="233"/>
      <c r="D868" s="234" t="s">
        <v>171</v>
      </c>
      <c r="E868" s="235" t="s">
        <v>44</v>
      </c>
      <c r="F868" s="236" t="s">
        <v>172</v>
      </c>
      <c r="G868" s="233"/>
      <c r="H868" s="235" t="s">
        <v>44</v>
      </c>
      <c r="I868" s="237"/>
      <c r="J868" s="233"/>
      <c r="K868" s="233"/>
      <c r="L868" s="238"/>
      <c r="M868" s="239"/>
      <c r="N868" s="240"/>
      <c r="O868" s="240"/>
      <c r="P868" s="240"/>
      <c r="Q868" s="240"/>
      <c r="R868" s="240"/>
      <c r="S868" s="240"/>
      <c r="T868" s="241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2" t="s">
        <v>171</v>
      </c>
      <c r="AU868" s="242" t="s">
        <v>91</v>
      </c>
      <c r="AV868" s="13" t="s">
        <v>89</v>
      </c>
      <c r="AW868" s="13" t="s">
        <v>42</v>
      </c>
      <c r="AX868" s="13" t="s">
        <v>82</v>
      </c>
      <c r="AY868" s="242" t="s">
        <v>159</v>
      </c>
    </row>
    <row r="869" s="14" customFormat="1">
      <c r="A869" s="14"/>
      <c r="B869" s="243"/>
      <c r="C869" s="244"/>
      <c r="D869" s="234" t="s">
        <v>171</v>
      </c>
      <c r="E869" s="245" t="s">
        <v>44</v>
      </c>
      <c r="F869" s="246" t="s">
        <v>89</v>
      </c>
      <c r="G869" s="244"/>
      <c r="H869" s="247">
        <v>1</v>
      </c>
      <c r="I869" s="248"/>
      <c r="J869" s="244"/>
      <c r="K869" s="244"/>
      <c r="L869" s="249"/>
      <c r="M869" s="250"/>
      <c r="N869" s="251"/>
      <c r="O869" s="251"/>
      <c r="P869" s="251"/>
      <c r="Q869" s="251"/>
      <c r="R869" s="251"/>
      <c r="S869" s="251"/>
      <c r="T869" s="252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3" t="s">
        <v>171</v>
      </c>
      <c r="AU869" s="253" t="s">
        <v>91</v>
      </c>
      <c r="AV869" s="14" t="s">
        <v>91</v>
      </c>
      <c r="AW869" s="14" t="s">
        <v>42</v>
      </c>
      <c r="AX869" s="14" t="s">
        <v>89</v>
      </c>
      <c r="AY869" s="253" t="s">
        <v>159</v>
      </c>
    </row>
    <row r="870" s="2" customFormat="1" ht="16.5" customHeight="1">
      <c r="A870" s="40"/>
      <c r="B870" s="41"/>
      <c r="C870" s="214" t="s">
        <v>1156</v>
      </c>
      <c r="D870" s="214" t="s">
        <v>162</v>
      </c>
      <c r="E870" s="215" t="s">
        <v>1157</v>
      </c>
      <c r="F870" s="216" t="s">
        <v>1158</v>
      </c>
      <c r="G870" s="217" t="s">
        <v>217</v>
      </c>
      <c r="H870" s="218">
        <v>1.1200000000000001</v>
      </c>
      <c r="I870" s="219"/>
      <c r="J870" s="220">
        <f>ROUND(I870*H870,2)</f>
        <v>0</v>
      </c>
      <c r="K870" s="216" t="s">
        <v>166</v>
      </c>
      <c r="L870" s="46"/>
      <c r="M870" s="221" t="s">
        <v>44</v>
      </c>
      <c r="N870" s="222" t="s">
        <v>53</v>
      </c>
      <c r="O870" s="86"/>
      <c r="P870" s="223">
        <f>O870*H870</f>
        <v>0</v>
      </c>
      <c r="Q870" s="223">
        <v>0</v>
      </c>
      <c r="R870" s="223">
        <f>Q870*H870</f>
        <v>0</v>
      </c>
      <c r="S870" s="223">
        <v>0.017999999999999999</v>
      </c>
      <c r="T870" s="224">
        <f>S870*H870</f>
        <v>0.020160000000000001</v>
      </c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R870" s="225" t="s">
        <v>251</v>
      </c>
      <c r="AT870" s="225" t="s">
        <v>162</v>
      </c>
      <c r="AU870" s="225" t="s">
        <v>91</v>
      </c>
      <c r="AY870" s="18" t="s">
        <v>159</v>
      </c>
      <c r="BE870" s="226">
        <f>IF(N870="základní",J870,0)</f>
        <v>0</v>
      </c>
      <c r="BF870" s="226">
        <f>IF(N870="snížená",J870,0)</f>
        <v>0</v>
      </c>
      <c r="BG870" s="226">
        <f>IF(N870="zákl. přenesená",J870,0)</f>
        <v>0</v>
      </c>
      <c r="BH870" s="226">
        <f>IF(N870="sníž. přenesená",J870,0)</f>
        <v>0</v>
      </c>
      <c r="BI870" s="226">
        <f>IF(N870="nulová",J870,0)</f>
        <v>0</v>
      </c>
      <c r="BJ870" s="18" t="s">
        <v>89</v>
      </c>
      <c r="BK870" s="226">
        <f>ROUND(I870*H870,2)</f>
        <v>0</v>
      </c>
      <c r="BL870" s="18" t="s">
        <v>251</v>
      </c>
      <c r="BM870" s="225" t="s">
        <v>1159</v>
      </c>
    </row>
    <row r="871" s="2" customFormat="1">
      <c r="A871" s="40"/>
      <c r="B871" s="41"/>
      <c r="C871" s="42"/>
      <c r="D871" s="227" t="s">
        <v>169</v>
      </c>
      <c r="E871" s="42"/>
      <c r="F871" s="228" t="s">
        <v>1160</v>
      </c>
      <c r="G871" s="42"/>
      <c r="H871" s="42"/>
      <c r="I871" s="229"/>
      <c r="J871" s="42"/>
      <c r="K871" s="42"/>
      <c r="L871" s="46"/>
      <c r="M871" s="230"/>
      <c r="N871" s="231"/>
      <c r="O871" s="86"/>
      <c r="P871" s="86"/>
      <c r="Q871" s="86"/>
      <c r="R871" s="86"/>
      <c r="S871" s="86"/>
      <c r="T871" s="87"/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T871" s="18" t="s">
        <v>169</v>
      </c>
      <c r="AU871" s="18" t="s">
        <v>91</v>
      </c>
    </row>
    <row r="872" s="13" customFormat="1">
      <c r="A872" s="13"/>
      <c r="B872" s="232"/>
      <c r="C872" s="233"/>
      <c r="D872" s="234" t="s">
        <v>171</v>
      </c>
      <c r="E872" s="235" t="s">
        <v>44</v>
      </c>
      <c r="F872" s="236" t="s">
        <v>172</v>
      </c>
      <c r="G872" s="233"/>
      <c r="H872" s="235" t="s">
        <v>44</v>
      </c>
      <c r="I872" s="237"/>
      <c r="J872" s="233"/>
      <c r="K872" s="233"/>
      <c r="L872" s="238"/>
      <c r="M872" s="239"/>
      <c r="N872" s="240"/>
      <c r="O872" s="240"/>
      <c r="P872" s="240"/>
      <c r="Q872" s="240"/>
      <c r="R872" s="240"/>
      <c r="S872" s="240"/>
      <c r="T872" s="241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2" t="s">
        <v>171</v>
      </c>
      <c r="AU872" s="242" t="s">
        <v>91</v>
      </c>
      <c r="AV872" s="13" t="s">
        <v>89</v>
      </c>
      <c r="AW872" s="13" t="s">
        <v>42</v>
      </c>
      <c r="AX872" s="13" t="s">
        <v>82</v>
      </c>
      <c r="AY872" s="242" t="s">
        <v>159</v>
      </c>
    </row>
    <row r="873" s="14" customFormat="1">
      <c r="A873" s="14"/>
      <c r="B873" s="243"/>
      <c r="C873" s="244"/>
      <c r="D873" s="234" t="s">
        <v>171</v>
      </c>
      <c r="E873" s="245" t="s">
        <v>44</v>
      </c>
      <c r="F873" s="246" t="s">
        <v>1161</v>
      </c>
      <c r="G873" s="244"/>
      <c r="H873" s="247">
        <v>1.1200000000000001</v>
      </c>
      <c r="I873" s="248"/>
      <c r="J873" s="244"/>
      <c r="K873" s="244"/>
      <c r="L873" s="249"/>
      <c r="M873" s="250"/>
      <c r="N873" s="251"/>
      <c r="O873" s="251"/>
      <c r="P873" s="251"/>
      <c r="Q873" s="251"/>
      <c r="R873" s="251"/>
      <c r="S873" s="251"/>
      <c r="T873" s="252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3" t="s">
        <v>171</v>
      </c>
      <c r="AU873" s="253" t="s">
        <v>91</v>
      </c>
      <c r="AV873" s="14" t="s">
        <v>91</v>
      </c>
      <c r="AW873" s="14" t="s">
        <v>42</v>
      </c>
      <c r="AX873" s="14" t="s">
        <v>89</v>
      </c>
      <c r="AY873" s="253" t="s">
        <v>159</v>
      </c>
    </row>
    <row r="874" s="2" customFormat="1" ht="16.5" customHeight="1">
      <c r="A874" s="40"/>
      <c r="B874" s="41"/>
      <c r="C874" s="214" t="s">
        <v>1162</v>
      </c>
      <c r="D874" s="214" t="s">
        <v>162</v>
      </c>
      <c r="E874" s="215" t="s">
        <v>1163</v>
      </c>
      <c r="F874" s="216" t="s">
        <v>1164</v>
      </c>
      <c r="G874" s="217" t="s">
        <v>165</v>
      </c>
      <c r="H874" s="218">
        <v>1</v>
      </c>
      <c r="I874" s="219"/>
      <c r="J874" s="220">
        <f>ROUND(I874*H874,2)</f>
        <v>0</v>
      </c>
      <c r="K874" s="216" t="s">
        <v>44</v>
      </c>
      <c r="L874" s="46"/>
      <c r="M874" s="221" t="s">
        <v>44</v>
      </c>
      <c r="N874" s="222" t="s">
        <v>53</v>
      </c>
      <c r="O874" s="86"/>
      <c r="P874" s="223">
        <f>O874*H874</f>
        <v>0</v>
      </c>
      <c r="Q874" s="223">
        <v>0.00027</v>
      </c>
      <c r="R874" s="223">
        <f>Q874*H874</f>
        <v>0.00027</v>
      </c>
      <c r="S874" s="223">
        <v>0</v>
      </c>
      <c r="T874" s="224">
        <f>S874*H874</f>
        <v>0</v>
      </c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R874" s="225" t="s">
        <v>251</v>
      </c>
      <c r="AT874" s="225" t="s">
        <v>162</v>
      </c>
      <c r="AU874" s="225" t="s">
        <v>91</v>
      </c>
      <c r="AY874" s="18" t="s">
        <v>159</v>
      </c>
      <c r="BE874" s="226">
        <f>IF(N874="základní",J874,0)</f>
        <v>0</v>
      </c>
      <c r="BF874" s="226">
        <f>IF(N874="snížená",J874,0)</f>
        <v>0</v>
      </c>
      <c r="BG874" s="226">
        <f>IF(N874="zákl. přenesená",J874,0)</f>
        <v>0</v>
      </c>
      <c r="BH874" s="226">
        <f>IF(N874="sníž. přenesená",J874,0)</f>
        <v>0</v>
      </c>
      <c r="BI874" s="226">
        <f>IF(N874="nulová",J874,0)</f>
        <v>0</v>
      </c>
      <c r="BJ874" s="18" t="s">
        <v>89</v>
      </c>
      <c r="BK874" s="226">
        <f>ROUND(I874*H874,2)</f>
        <v>0</v>
      </c>
      <c r="BL874" s="18" t="s">
        <v>251</v>
      </c>
      <c r="BM874" s="225" t="s">
        <v>1165</v>
      </c>
    </row>
    <row r="875" s="13" customFormat="1">
      <c r="A875" s="13"/>
      <c r="B875" s="232"/>
      <c r="C875" s="233"/>
      <c r="D875" s="234" t="s">
        <v>171</v>
      </c>
      <c r="E875" s="235" t="s">
        <v>44</v>
      </c>
      <c r="F875" s="236" t="s">
        <v>172</v>
      </c>
      <c r="G875" s="233"/>
      <c r="H875" s="235" t="s">
        <v>44</v>
      </c>
      <c r="I875" s="237"/>
      <c r="J875" s="233"/>
      <c r="K875" s="233"/>
      <c r="L875" s="238"/>
      <c r="M875" s="239"/>
      <c r="N875" s="240"/>
      <c r="O875" s="240"/>
      <c r="P875" s="240"/>
      <c r="Q875" s="240"/>
      <c r="R875" s="240"/>
      <c r="S875" s="240"/>
      <c r="T875" s="241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2" t="s">
        <v>171</v>
      </c>
      <c r="AU875" s="242" t="s">
        <v>91</v>
      </c>
      <c r="AV875" s="13" t="s">
        <v>89</v>
      </c>
      <c r="AW875" s="13" t="s">
        <v>42</v>
      </c>
      <c r="AX875" s="13" t="s">
        <v>82</v>
      </c>
      <c r="AY875" s="242" t="s">
        <v>159</v>
      </c>
    </row>
    <row r="876" s="14" customFormat="1">
      <c r="A876" s="14"/>
      <c r="B876" s="243"/>
      <c r="C876" s="244"/>
      <c r="D876" s="234" t="s">
        <v>171</v>
      </c>
      <c r="E876" s="245" t="s">
        <v>44</v>
      </c>
      <c r="F876" s="246" t="s">
        <v>89</v>
      </c>
      <c r="G876" s="244"/>
      <c r="H876" s="247">
        <v>1</v>
      </c>
      <c r="I876" s="248"/>
      <c r="J876" s="244"/>
      <c r="K876" s="244"/>
      <c r="L876" s="249"/>
      <c r="M876" s="250"/>
      <c r="N876" s="251"/>
      <c r="O876" s="251"/>
      <c r="P876" s="251"/>
      <c r="Q876" s="251"/>
      <c r="R876" s="251"/>
      <c r="S876" s="251"/>
      <c r="T876" s="252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3" t="s">
        <v>171</v>
      </c>
      <c r="AU876" s="253" t="s">
        <v>91</v>
      </c>
      <c r="AV876" s="14" t="s">
        <v>91</v>
      </c>
      <c r="AW876" s="14" t="s">
        <v>42</v>
      </c>
      <c r="AX876" s="14" t="s">
        <v>89</v>
      </c>
      <c r="AY876" s="253" t="s">
        <v>159</v>
      </c>
    </row>
    <row r="877" s="2" customFormat="1" ht="16.5" customHeight="1">
      <c r="A877" s="40"/>
      <c r="B877" s="41"/>
      <c r="C877" s="254" t="s">
        <v>1166</v>
      </c>
      <c r="D877" s="254" t="s">
        <v>173</v>
      </c>
      <c r="E877" s="255" t="s">
        <v>1167</v>
      </c>
      <c r="F877" s="256" t="s">
        <v>1168</v>
      </c>
      <c r="G877" s="257" t="s">
        <v>165</v>
      </c>
      <c r="H877" s="258">
        <v>1</v>
      </c>
      <c r="I877" s="259"/>
      <c r="J877" s="260">
        <f>ROUND(I877*H877,2)</f>
        <v>0</v>
      </c>
      <c r="K877" s="256" t="s">
        <v>44</v>
      </c>
      <c r="L877" s="261"/>
      <c r="M877" s="262" t="s">
        <v>44</v>
      </c>
      <c r="N877" s="263" t="s">
        <v>53</v>
      </c>
      <c r="O877" s="86"/>
      <c r="P877" s="223">
        <f>O877*H877</f>
        <v>0</v>
      </c>
      <c r="Q877" s="223">
        <v>0.026790000000000001</v>
      </c>
      <c r="R877" s="223">
        <f>Q877*H877</f>
        <v>0.026790000000000001</v>
      </c>
      <c r="S877" s="223">
        <v>0</v>
      </c>
      <c r="T877" s="224">
        <f>S877*H877</f>
        <v>0</v>
      </c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R877" s="225" t="s">
        <v>341</v>
      </c>
      <c r="AT877" s="225" t="s">
        <v>173</v>
      </c>
      <c r="AU877" s="225" t="s">
        <v>91</v>
      </c>
      <c r="AY877" s="18" t="s">
        <v>159</v>
      </c>
      <c r="BE877" s="226">
        <f>IF(N877="základní",J877,0)</f>
        <v>0</v>
      </c>
      <c r="BF877" s="226">
        <f>IF(N877="snížená",J877,0)</f>
        <v>0</v>
      </c>
      <c r="BG877" s="226">
        <f>IF(N877="zákl. přenesená",J877,0)</f>
        <v>0</v>
      </c>
      <c r="BH877" s="226">
        <f>IF(N877="sníž. přenesená",J877,0)</f>
        <v>0</v>
      </c>
      <c r="BI877" s="226">
        <f>IF(N877="nulová",J877,0)</f>
        <v>0</v>
      </c>
      <c r="BJ877" s="18" t="s">
        <v>89</v>
      </c>
      <c r="BK877" s="226">
        <f>ROUND(I877*H877,2)</f>
        <v>0</v>
      </c>
      <c r="BL877" s="18" t="s">
        <v>251</v>
      </c>
      <c r="BM877" s="225" t="s">
        <v>1169</v>
      </c>
    </row>
    <row r="878" s="13" customFormat="1">
      <c r="A878" s="13"/>
      <c r="B878" s="232"/>
      <c r="C878" s="233"/>
      <c r="D878" s="234" t="s">
        <v>171</v>
      </c>
      <c r="E878" s="235" t="s">
        <v>44</v>
      </c>
      <c r="F878" s="236" t="s">
        <v>172</v>
      </c>
      <c r="G878" s="233"/>
      <c r="H878" s="235" t="s">
        <v>44</v>
      </c>
      <c r="I878" s="237"/>
      <c r="J878" s="233"/>
      <c r="K878" s="233"/>
      <c r="L878" s="238"/>
      <c r="M878" s="239"/>
      <c r="N878" s="240"/>
      <c r="O878" s="240"/>
      <c r="P878" s="240"/>
      <c r="Q878" s="240"/>
      <c r="R878" s="240"/>
      <c r="S878" s="240"/>
      <c r="T878" s="241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2" t="s">
        <v>171</v>
      </c>
      <c r="AU878" s="242" t="s">
        <v>91</v>
      </c>
      <c r="AV878" s="13" t="s">
        <v>89</v>
      </c>
      <c r="AW878" s="13" t="s">
        <v>42</v>
      </c>
      <c r="AX878" s="13" t="s">
        <v>82</v>
      </c>
      <c r="AY878" s="242" t="s">
        <v>159</v>
      </c>
    </row>
    <row r="879" s="14" customFormat="1">
      <c r="A879" s="14"/>
      <c r="B879" s="243"/>
      <c r="C879" s="244"/>
      <c r="D879" s="234" t="s">
        <v>171</v>
      </c>
      <c r="E879" s="245" t="s">
        <v>44</v>
      </c>
      <c r="F879" s="246" t="s">
        <v>89</v>
      </c>
      <c r="G879" s="244"/>
      <c r="H879" s="247">
        <v>1</v>
      </c>
      <c r="I879" s="248"/>
      <c r="J879" s="244"/>
      <c r="K879" s="244"/>
      <c r="L879" s="249"/>
      <c r="M879" s="250"/>
      <c r="N879" s="251"/>
      <c r="O879" s="251"/>
      <c r="P879" s="251"/>
      <c r="Q879" s="251"/>
      <c r="R879" s="251"/>
      <c r="S879" s="251"/>
      <c r="T879" s="252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3" t="s">
        <v>171</v>
      </c>
      <c r="AU879" s="253" t="s">
        <v>91</v>
      </c>
      <c r="AV879" s="14" t="s">
        <v>91</v>
      </c>
      <c r="AW879" s="14" t="s">
        <v>42</v>
      </c>
      <c r="AX879" s="14" t="s">
        <v>89</v>
      </c>
      <c r="AY879" s="253" t="s">
        <v>159</v>
      </c>
    </row>
    <row r="880" s="2" customFormat="1" ht="16.5" customHeight="1">
      <c r="A880" s="40"/>
      <c r="B880" s="41"/>
      <c r="C880" s="214" t="s">
        <v>1170</v>
      </c>
      <c r="D880" s="214" t="s">
        <v>162</v>
      </c>
      <c r="E880" s="215" t="s">
        <v>1171</v>
      </c>
      <c r="F880" s="216" t="s">
        <v>1172</v>
      </c>
      <c r="G880" s="217" t="s">
        <v>165</v>
      </c>
      <c r="H880" s="218">
        <v>1</v>
      </c>
      <c r="I880" s="219"/>
      <c r="J880" s="220">
        <f>ROUND(I880*H880,2)</f>
        <v>0</v>
      </c>
      <c r="K880" s="216" t="s">
        <v>44</v>
      </c>
      <c r="L880" s="46"/>
      <c r="M880" s="221" t="s">
        <v>44</v>
      </c>
      <c r="N880" s="222" t="s">
        <v>53</v>
      </c>
      <c r="O880" s="86"/>
      <c r="P880" s="223">
        <f>O880*H880</f>
        <v>0</v>
      </c>
      <c r="Q880" s="223">
        <v>0.00027</v>
      </c>
      <c r="R880" s="223">
        <f>Q880*H880</f>
        <v>0.00027</v>
      </c>
      <c r="S880" s="223">
        <v>0</v>
      </c>
      <c r="T880" s="224">
        <f>S880*H880</f>
        <v>0</v>
      </c>
      <c r="U880" s="40"/>
      <c r="V880" s="40"/>
      <c r="W880" s="40"/>
      <c r="X880" s="40"/>
      <c r="Y880" s="40"/>
      <c r="Z880" s="40"/>
      <c r="AA880" s="40"/>
      <c r="AB880" s="40"/>
      <c r="AC880" s="40"/>
      <c r="AD880" s="40"/>
      <c r="AE880" s="40"/>
      <c r="AR880" s="225" t="s">
        <v>251</v>
      </c>
      <c r="AT880" s="225" t="s">
        <v>162</v>
      </c>
      <c r="AU880" s="225" t="s">
        <v>91</v>
      </c>
      <c r="AY880" s="18" t="s">
        <v>159</v>
      </c>
      <c r="BE880" s="226">
        <f>IF(N880="základní",J880,0)</f>
        <v>0</v>
      </c>
      <c r="BF880" s="226">
        <f>IF(N880="snížená",J880,0)</f>
        <v>0</v>
      </c>
      <c r="BG880" s="226">
        <f>IF(N880="zákl. přenesená",J880,0)</f>
        <v>0</v>
      </c>
      <c r="BH880" s="226">
        <f>IF(N880="sníž. přenesená",J880,0)</f>
        <v>0</v>
      </c>
      <c r="BI880" s="226">
        <f>IF(N880="nulová",J880,0)</f>
        <v>0</v>
      </c>
      <c r="BJ880" s="18" t="s">
        <v>89</v>
      </c>
      <c r="BK880" s="226">
        <f>ROUND(I880*H880,2)</f>
        <v>0</v>
      </c>
      <c r="BL880" s="18" t="s">
        <v>251</v>
      </c>
      <c r="BM880" s="225" t="s">
        <v>1173</v>
      </c>
    </row>
    <row r="881" s="13" customFormat="1">
      <c r="A881" s="13"/>
      <c r="B881" s="232"/>
      <c r="C881" s="233"/>
      <c r="D881" s="234" t="s">
        <v>171</v>
      </c>
      <c r="E881" s="235" t="s">
        <v>44</v>
      </c>
      <c r="F881" s="236" t="s">
        <v>172</v>
      </c>
      <c r="G881" s="233"/>
      <c r="H881" s="235" t="s">
        <v>44</v>
      </c>
      <c r="I881" s="237"/>
      <c r="J881" s="233"/>
      <c r="K881" s="233"/>
      <c r="L881" s="238"/>
      <c r="M881" s="239"/>
      <c r="N881" s="240"/>
      <c r="O881" s="240"/>
      <c r="P881" s="240"/>
      <c r="Q881" s="240"/>
      <c r="R881" s="240"/>
      <c r="S881" s="240"/>
      <c r="T881" s="241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2" t="s">
        <v>171</v>
      </c>
      <c r="AU881" s="242" t="s">
        <v>91</v>
      </c>
      <c r="AV881" s="13" t="s">
        <v>89</v>
      </c>
      <c r="AW881" s="13" t="s">
        <v>42</v>
      </c>
      <c r="AX881" s="13" t="s">
        <v>82</v>
      </c>
      <c r="AY881" s="242" t="s">
        <v>159</v>
      </c>
    </row>
    <row r="882" s="14" customFormat="1">
      <c r="A882" s="14"/>
      <c r="B882" s="243"/>
      <c r="C882" s="244"/>
      <c r="D882" s="234" t="s">
        <v>171</v>
      </c>
      <c r="E882" s="245" t="s">
        <v>44</v>
      </c>
      <c r="F882" s="246" t="s">
        <v>89</v>
      </c>
      <c r="G882" s="244"/>
      <c r="H882" s="247">
        <v>1</v>
      </c>
      <c r="I882" s="248"/>
      <c r="J882" s="244"/>
      <c r="K882" s="244"/>
      <c r="L882" s="249"/>
      <c r="M882" s="250"/>
      <c r="N882" s="251"/>
      <c r="O882" s="251"/>
      <c r="P882" s="251"/>
      <c r="Q882" s="251"/>
      <c r="R882" s="251"/>
      <c r="S882" s="251"/>
      <c r="T882" s="252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3" t="s">
        <v>171</v>
      </c>
      <c r="AU882" s="253" t="s">
        <v>91</v>
      </c>
      <c r="AV882" s="14" t="s">
        <v>91</v>
      </c>
      <c r="AW882" s="14" t="s">
        <v>42</v>
      </c>
      <c r="AX882" s="14" t="s">
        <v>89</v>
      </c>
      <c r="AY882" s="253" t="s">
        <v>159</v>
      </c>
    </row>
    <row r="883" s="2" customFormat="1" ht="16.5" customHeight="1">
      <c r="A883" s="40"/>
      <c r="B883" s="41"/>
      <c r="C883" s="214" t="s">
        <v>1174</v>
      </c>
      <c r="D883" s="214" t="s">
        <v>162</v>
      </c>
      <c r="E883" s="215" t="s">
        <v>1175</v>
      </c>
      <c r="F883" s="216" t="s">
        <v>1176</v>
      </c>
      <c r="G883" s="217" t="s">
        <v>165</v>
      </c>
      <c r="H883" s="218">
        <v>3</v>
      </c>
      <c r="I883" s="219"/>
      <c r="J883" s="220">
        <f>ROUND(I883*H883,2)</f>
        <v>0</v>
      </c>
      <c r="K883" s="216" t="s">
        <v>166</v>
      </c>
      <c r="L883" s="46"/>
      <c r="M883" s="221" t="s">
        <v>44</v>
      </c>
      <c r="N883" s="222" t="s">
        <v>53</v>
      </c>
      <c r="O883" s="86"/>
      <c r="P883" s="223">
        <f>O883*H883</f>
        <v>0</v>
      </c>
      <c r="Q883" s="223">
        <v>0</v>
      </c>
      <c r="R883" s="223">
        <f>Q883*H883</f>
        <v>0</v>
      </c>
      <c r="S883" s="223">
        <v>0</v>
      </c>
      <c r="T883" s="224">
        <f>S883*H883</f>
        <v>0</v>
      </c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R883" s="225" t="s">
        <v>251</v>
      </c>
      <c r="AT883" s="225" t="s">
        <v>162</v>
      </c>
      <c r="AU883" s="225" t="s">
        <v>91</v>
      </c>
      <c r="AY883" s="18" t="s">
        <v>159</v>
      </c>
      <c r="BE883" s="226">
        <f>IF(N883="základní",J883,0)</f>
        <v>0</v>
      </c>
      <c r="BF883" s="226">
        <f>IF(N883="snížená",J883,0)</f>
        <v>0</v>
      </c>
      <c r="BG883" s="226">
        <f>IF(N883="zákl. přenesená",J883,0)</f>
        <v>0</v>
      </c>
      <c r="BH883" s="226">
        <f>IF(N883="sníž. přenesená",J883,0)</f>
        <v>0</v>
      </c>
      <c r="BI883" s="226">
        <f>IF(N883="nulová",J883,0)</f>
        <v>0</v>
      </c>
      <c r="BJ883" s="18" t="s">
        <v>89</v>
      </c>
      <c r="BK883" s="226">
        <f>ROUND(I883*H883,2)</f>
        <v>0</v>
      </c>
      <c r="BL883" s="18" t="s">
        <v>251</v>
      </c>
      <c r="BM883" s="225" t="s">
        <v>1177</v>
      </c>
    </row>
    <row r="884" s="2" customFormat="1">
      <c r="A884" s="40"/>
      <c r="B884" s="41"/>
      <c r="C884" s="42"/>
      <c r="D884" s="227" t="s">
        <v>169</v>
      </c>
      <c r="E884" s="42"/>
      <c r="F884" s="228" t="s">
        <v>1178</v>
      </c>
      <c r="G884" s="42"/>
      <c r="H884" s="42"/>
      <c r="I884" s="229"/>
      <c r="J884" s="42"/>
      <c r="K884" s="42"/>
      <c r="L884" s="46"/>
      <c r="M884" s="230"/>
      <c r="N884" s="231"/>
      <c r="O884" s="86"/>
      <c r="P884" s="86"/>
      <c r="Q884" s="86"/>
      <c r="R884" s="86"/>
      <c r="S884" s="86"/>
      <c r="T884" s="87"/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T884" s="18" t="s">
        <v>169</v>
      </c>
      <c r="AU884" s="18" t="s">
        <v>91</v>
      </c>
    </row>
    <row r="885" s="13" customFormat="1">
      <c r="A885" s="13"/>
      <c r="B885" s="232"/>
      <c r="C885" s="233"/>
      <c r="D885" s="234" t="s">
        <v>171</v>
      </c>
      <c r="E885" s="235" t="s">
        <v>44</v>
      </c>
      <c r="F885" s="236" t="s">
        <v>172</v>
      </c>
      <c r="G885" s="233"/>
      <c r="H885" s="235" t="s">
        <v>44</v>
      </c>
      <c r="I885" s="237"/>
      <c r="J885" s="233"/>
      <c r="K885" s="233"/>
      <c r="L885" s="238"/>
      <c r="M885" s="239"/>
      <c r="N885" s="240"/>
      <c r="O885" s="240"/>
      <c r="P885" s="240"/>
      <c r="Q885" s="240"/>
      <c r="R885" s="240"/>
      <c r="S885" s="240"/>
      <c r="T885" s="241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2" t="s">
        <v>171</v>
      </c>
      <c r="AU885" s="242" t="s">
        <v>91</v>
      </c>
      <c r="AV885" s="13" t="s">
        <v>89</v>
      </c>
      <c r="AW885" s="13" t="s">
        <v>42</v>
      </c>
      <c r="AX885" s="13" t="s">
        <v>82</v>
      </c>
      <c r="AY885" s="242" t="s">
        <v>159</v>
      </c>
    </row>
    <row r="886" s="14" customFormat="1">
      <c r="A886" s="14"/>
      <c r="B886" s="243"/>
      <c r="C886" s="244"/>
      <c r="D886" s="234" t="s">
        <v>171</v>
      </c>
      <c r="E886" s="245" t="s">
        <v>44</v>
      </c>
      <c r="F886" s="246" t="s">
        <v>160</v>
      </c>
      <c r="G886" s="244"/>
      <c r="H886" s="247">
        <v>3</v>
      </c>
      <c r="I886" s="248"/>
      <c r="J886" s="244"/>
      <c r="K886" s="244"/>
      <c r="L886" s="249"/>
      <c r="M886" s="250"/>
      <c r="N886" s="251"/>
      <c r="O886" s="251"/>
      <c r="P886" s="251"/>
      <c r="Q886" s="251"/>
      <c r="R886" s="251"/>
      <c r="S886" s="251"/>
      <c r="T886" s="252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3" t="s">
        <v>171</v>
      </c>
      <c r="AU886" s="253" t="s">
        <v>91</v>
      </c>
      <c r="AV886" s="14" t="s">
        <v>91</v>
      </c>
      <c r="AW886" s="14" t="s">
        <v>42</v>
      </c>
      <c r="AX886" s="14" t="s">
        <v>89</v>
      </c>
      <c r="AY886" s="253" t="s">
        <v>159</v>
      </c>
    </row>
    <row r="887" s="2" customFormat="1" ht="24.15" customHeight="1">
      <c r="A887" s="40"/>
      <c r="B887" s="41"/>
      <c r="C887" s="254" t="s">
        <v>1179</v>
      </c>
      <c r="D887" s="254" t="s">
        <v>173</v>
      </c>
      <c r="E887" s="255" t="s">
        <v>1180</v>
      </c>
      <c r="F887" s="256" t="s">
        <v>1181</v>
      </c>
      <c r="G887" s="257" t="s">
        <v>165</v>
      </c>
      <c r="H887" s="258">
        <v>1</v>
      </c>
      <c r="I887" s="259"/>
      <c r="J887" s="260">
        <f>ROUND(I887*H887,2)</f>
        <v>0</v>
      </c>
      <c r="K887" s="256" t="s">
        <v>44</v>
      </c>
      <c r="L887" s="261"/>
      <c r="M887" s="262" t="s">
        <v>44</v>
      </c>
      <c r="N887" s="263" t="s">
        <v>53</v>
      </c>
      <c r="O887" s="86"/>
      <c r="P887" s="223">
        <f>O887*H887</f>
        <v>0</v>
      </c>
      <c r="Q887" s="223">
        <v>0.098000000000000004</v>
      </c>
      <c r="R887" s="223">
        <f>Q887*H887</f>
        <v>0.098000000000000004</v>
      </c>
      <c r="S887" s="223">
        <v>0</v>
      </c>
      <c r="T887" s="224">
        <f>S887*H887</f>
        <v>0</v>
      </c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R887" s="225" t="s">
        <v>341</v>
      </c>
      <c r="AT887" s="225" t="s">
        <v>173</v>
      </c>
      <c r="AU887" s="225" t="s">
        <v>91</v>
      </c>
      <c r="AY887" s="18" t="s">
        <v>159</v>
      </c>
      <c r="BE887" s="226">
        <f>IF(N887="základní",J887,0)</f>
        <v>0</v>
      </c>
      <c r="BF887" s="226">
        <f>IF(N887="snížená",J887,0)</f>
        <v>0</v>
      </c>
      <c r="BG887" s="226">
        <f>IF(N887="zákl. přenesená",J887,0)</f>
        <v>0</v>
      </c>
      <c r="BH887" s="226">
        <f>IF(N887="sníž. přenesená",J887,0)</f>
        <v>0</v>
      </c>
      <c r="BI887" s="226">
        <f>IF(N887="nulová",J887,0)</f>
        <v>0</v>
      </c>
      <c r="BJ887" s="18" t="s">
        <v>89</v>
      </c>
      <c r="BK887" s="226">
        <f>ROUND(I887*H887,2)</f>
        <v>0</v>
      </c>
      <c r="BL887" s="18" t="s">
        <v>251</v>
      </c>
      <c r="BM887" s="225" t="s">
        <v>1182</v>
      </c>
    </row>
    <row r="888" s="13" customFormat="1">
      <c r="A888" s="13"/>
      <c r="B888" s="232"/>
      <c r="C888" s="233"/>
      <c r="D888" s="234" t="s">
        <v>171</v>
      </c>
      <c r="E888" s="235" t="s">
        <v>44</v>
      </c>
      <c r="F888" s="236" t="s">
        <v>172</v>
      </c>
      <c r="G888" s="233"/>
      <c r="H888" s="235" t="s">
        <v>44</v>
      </c>
      <c r="I888" s="237"/>
      <c r="J888" s="233"/>
      <c r="K888" s="233"/>
      <c r="L888" s="238"/>
      <c r="M888" s="239"/>
      <c r="N888" s="240"/>
      <c r="O888" s="240"/>
      <c r="P888" s="240"/>
      <c r="Q888" s="240"/>
      <c r="R888" s="240"/>
      <c r="S888" s="240"/>
      <c r="T888" s="241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2" t="s">
        <v>171</v>
      </c>
      <c r="AU888" s="242" t="s">
        <v>91</v>
      </c>
      <c r="AV888" s="13" t="s">
        <v>89</v>
      </c>
      <c r="AW888" s="13" t="s">
        <v>42</v>
      </c>
      <c r="AX888" s="13" t="s">
        <v>82</v>
      </c>
      <c r="AY888" s="242" t="s">
        <v>159</v>
      </c>
    </row>
    <row r="889" s="14" customFormat="1">
      <c r="A889" s="14"/>
      <c r="B889" s="243"/>
      <c r="C889" s="244"/>
      <c r="D889" s="234" t="s">
        <v>171</v>
      </c>
      <c r="E889" s="245" t="s">
        <v>44</v>
      </c>
      <c r="F889" s="246" t="s">
        <v>89</v>
      </c>
      <c r="G889" s="244"/>
      <c r="H889" s="247">
        <v>1</v>
      </c>
      <c r="I889" s="248"/>
      <c r="J889" s="244"/>
      <c r="K889" s="244"/>
      <c r="L889" s="249"/>
      <c r="M889" s="250"/>
      <c r="N889" s="251"/>
      <c r="O889" s="251"/>
      <c r="P889" s="251"/>
      <c r="Q889" s="251"/>
      <c r="R889" s="251"/>
      <c r="S889" s="251"/>
      <c r="T889" s="252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3" t="s">
        <v>171</v>
      </c>
      <c r="AU889" s="253" t="s">
        <v>91</v>
      </c>
      <c r="AV889" s="14" t="s">
        <v>91</v>
      </c>
      <c r="AW889" s="14" t="s">
        <v>42</v>
      </c>
      <c r="AX889" s="14" t="s">
        <v>89</v>
      </c>
      <c r="AY889" s="253" t="s">
        <v>159</v>
      </c>
    </row>
    <row r="890" s="2" customFormat="1" ht="24.15" customHeight="1">
      <c r="A890" s="40"/>
      <c r="B890" s="41"/>
      <c r="C890" s="254" t="s">
        <v>1183</v>
      </c>
      <c r="D890" s="254" t="s">
        <v>173</v>
      </c>
      <c r="E890" s="255" t="s">
        <v>1184</v>
      </c>
      <c r="F890" s="256" t="s">
        <v>1185</v>
      </c>
      <c r="G890" s="257" t="s">
        <v>165</v>
      </c>
      <c r="H890" s="258">
        <v>1</v>
      </c>
      <c r="I890" s="259"/>
      <c r="J890" s="260">
        <f>ROUND(I890*H890,2)</f>
        <v>0</v>
      </c>
      <c r="K890" s="256" t="s">
        <v>44</v>
      </c>
      <c r="L890" s="261"/>
      <c r="M890" s="262" t="s">
        <v>44</v>
      </c>
      <c r="N890" s="263" t="s">
        <v>53</v>
      </c>
      <c r="O890" s="86"/>
      <c r="P890" s="223">
        <f>O890*H890</f>
        <v>0</v>
      </c>
      <c r="Q890" s="223">
        <v>0.098000000000000004</v>
      </c>
      <c r="R890" s="223">
        <f>Q890*H890</f>
        <v>0.098000000000000004</v>
      </c>
      <c r="S890" s="223">
        <v>0</v>
      </c>
      <c r="T890" s="224">
        <f>S890*H890</f>
        <v>0</v>
      </c>
      <c r="U890" s="40"/>
      <c r="V890" s="40"/>
      <c r="W890" s="40"/>
      <c r="X890" s="40"/>
      <c r="Y890" s="40"/>
      <c r="Z890" s="40"/>
      <c r="AA890" s="40"/>
      <c r="AB890" s="40"/>
      <c r="AC890" s="40"/>
      <c r="AD890" s="40"/>
      <c r="AE890" s="40"/>
      <c r="AR890" s="225" t="s">
        <v>341</v>
      </c>
      <c r="AT890" s="225" t="s">
        <v>173</v>
      </c>
      <c r="AU890" s="225" t="s">
        <v>91</v>
      </c>
      <c r="AY890" s="18" t="s">
        <v>159</v>
      </c>
      <c r="BE890" s="226">
        <f>IF(N890="základní",J890,0)</f>
        <v>0</v>
      </c>
      <c r="BF890" s="226">
        <f>IF(N890="snížená",J890,0)</f>
        <v>0</v>
      </c>
      <c r="BG890" s="226">
        <f>IF(N890="zákl. přenesená",J890,0)</f>
        <v>0</v>
      </c>
      <c r="BH890" s="226">
        <f>IF(N890="sníž. přenesená",J890,0)</f>
        <v>0</v>
      </c>
      <c r="BI890" s="226">
        <f>IF(N890="nulová",J890,0)</f>
        <v>0</v>
      </c>
      <c r="BJ890" s="18" t="s">
        <v>89</v>
      </c>
      <c r="BK890" s="226">
        <f>ROUND(I890*H890,2)</f>
        <v>0</v>
      </c>
      <c r="BL890" s="18" t="s">
        <v>251</v>
      </c>
      <c r="BM890" s="225" t="s">
        <v>1186</v>
      </c>
    </row>
    <row r="891" s="13" customFormat="1">
      <c r="A891" s="13"/>
      <c r="B891" s="232"/>
      <c r="C891" s="233"/>
      <c r="D891" s="234" t="s">
        <v>171</v>
      </c>
      <c r="E891" s="235" t="s">
        <v>44</v>
      </c>
      <c r="F891" s="236" t="s">
        <v>172</v>
      </c>
      <c r="G891" s="233"/>
      <c r="H891" s="235" t="s">
        <v>44</v>
      </c>
      <c r="I891" s="237"/>
      <c r="J891" s="233"/>
      <c r="K891" s="233"/>
      <c r="L891" s="238"/>
      <c r="M891" s="239"/>
      <c r="N891" s="240"/>
      <c r="O891" s="240"/>
      <c r="P891" s="240"/>
      <c r="Q891" s="240"/>
      <c r="R891" s="240"/>
      <c r="S891" s="240"/>
      <c r="T891" s="241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2" t="s">
        <v>171</v>
      </c>
      <c r="AU891" s="242" t="s">
        <v>91</v>
      </c>
      <c r="AV891" s="13" t="s">
        <v>89</v>
      </c>
      <c r="AW891" s="13" t="s">
        <v>42</v>
      </c>
      <c r="AX891" s="13" t="s">
        <v>82</v>
      </c>
      <c r="AY891" s="242" t="s">
        <v>159</v>
      </c>
    </row>
    <row r="892" s="14" customFormat="1">
      <c r="A892" s="14"/>
      <c r="B892" s="243"/>
      <c r="C892" s="244"/>
      <c r="D892" s="234" t="s">
        <v>171</v>
      </c>
      <c r="E892" s="245" t="s">
        <v>44</v>
      </c>
      <c r="F892" s="246" t="s">
        <v>89</v>
      </c>
      <c r="G892" s="244"/>
      <c r="H892" s="247">
        <v>1</v>
      </c>
      <c r="I892" s="248"/>
      <c r="J892" s="244"/>
      <c r="K892" s="244"/>
      <c r="L892" s="249"/>
      <c r="M892" s="250"/>
      <c r="N892" s="251"/>
      <c r="O892" s="251"/>
      <c r="P892" s="251"/>
      <c r="Q892" s="251"/>
      <c r="R892" s="251"/>
      <c r="S892" s="251"/>
      <c r="T892" s="252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3" t="s">
        <v>171</v>
      </c>
      <c r="AU892" s="253" t="s">
        <v>91</v>
      </c>
      <c r="AV892" s="14" t="s">
        <v>91</v>
      </c>
      <c r="AW892" s="14" t="s">
        <v>42</v>
      </c>
      <c r="AX892" s="14" t="s">
        <v>89</v>
      </c>
      <c r="AY892" s="253" t="s">
        <v>159</v>
      </c>
    </row>
    <row r="893" s="2" customFormat="1" ht="24.15" customHeight="1">
      <c r="A893" s="40"/>
      <c r="B893" s="41"/>
      <c r="C893" s="254" t="s">
        <v>1187</v>
      </c>
      <c r="D893" s="254" t="s">
        <v>173</v>
      </c>
      <c r="E893" s="255" t="s">
        <v>1188</v>
      </c>
      <c r="F893" s="256" t="s">
        <v>1189</v>
      </c>
      <c r="G893" s="257" t="s">
        <v>165</v>
      </c>
      <c r="H893" s="258">
        <v>1</v>
      </c>
      <c r="I893" s="259"/>
      <c r="J893" s="260">
        <f>ROUND(I893*H893,2)</f>
        <v>0</v>
      </c>
      <c r="K893" s="256" t="s">
        <v>44</v>
      </c>
      <c r="L893" s="261"/>
      <c r="M893" s="262" t="s">
        <v>44</v>
      </c>
      <c r="N893" s="263" t="s">
        <v>53</v>
      </c>
      <c r="O893" s="86"/>
      <c r="P893" s="223">
        <f>O893*H893</f>
        <v>0</v>
      </c>
      <c r="Q893" s="223">
        <v>0.098000000000000004</v>
      </c>
      <c r="R893" s="223">
        <f>Q893*H893</f>
        <v>0.098000000000000004</v>
      </c>
      <c r="S893" s="223">
        <v>0</v>
      </c>
      <c r="T893" s="224">
        <f>S893*H893</f>
        <v>0</v>
      </c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  <c r="AR893" s="225" t="s">
        <v>341</v>
      </c>
      <c r="AT893" s="225" t="s">
        <v>173</v>
      </c>
      <c r="AU893" s="225" t="s">
        <v>91</v>
      </c>
      <c r="AY893" s="18" t="s">
        <v>159</v>
      </c>
      <c r="BE893" s="226">
        <f>IF(N893="základní",J893,0)</f>
        <v>0</v>
      </c>
      <c r="BF893" s="226">
        <f>IF(N893="snížená",J893,0)</f>
        <v>0</v>
      </c>
      <c r="BG893" s="226">
        <f>IF(N893="zákl. přenesená",J893,0)</f>
        <v>0</v>
      </c>
      <c r="BH893" s="226">
        <f>IF(N893="sníž. přenesená",J893,0)</f>
        <v>0</v>
      </c>
      <c r="BI893" s="226">
        <f>IF(N893="nulová",J893,0)</f>
        <v>0</v>
      </c>
      <c r="BJ893" s="18" t="s">
        <v>89</v>
      </c>
      <c r="BK893" s="226">
        <f>ROUND(I893*H893,2)</f>
        <v>0</v>
      </c>
      <c r="BL893" s="18" t="s">
        <v>251</v>
      </c>
      <c r="BM893" s="225" t="s">
        <v>1190</v>
      </c>
    </row>
    <row r="894" s="13" customFormat="1">
      <c r="A894" s="13"/>
      <c r="B894" s="232"/>
      <c r="C894" s="233"/>
      <c r="D894" s="234" t="s">
        <v>171</v>
      </c>
      <c r="E894" s="235" t="s">
        <v>44</v>
      </c>
      <c r="F894" s="236" t="s">
        <v>172</v>
      </c>
      <c r="G894" s="233"/>
      <c r="H894" s="235" t="s">
        <v>44</v>
      </c>
      <c r="I894" s="237"/>
      <c r="J894" s="233"/>
      <c r="K894" s="233"/>
      <c r="L894" s="238"/>
      <c r="M894" s="239"/>
      <c r="N894" s="240"/>
      <c r="O894" s="240"/>
      <c r="P894" s="240"/>
      <c r="Q894" s="240"/>
      <c r="R894" s="240"/>
      <c r="S894" s="240"/>
      <c r="T894" s="241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42" t="s">
        <v>171</v>
      </c>
      <c r="AU894" s="242" t="s">
        <v>91</v>
      </c>
      <c r="AV894" s="13" t="s">
        <v>89</v>
      </c>
      <c r="AW894" s="13" t="s">
        <v>42</v>
      </c>
      <c r="AX894" s="13" t="s">
        <v>82</v>
      </c>
      <c r="AY894" s="242" t="s">
        <v>159</v>
      </c>
    </row>
    <row r="895" s="14" customFormat="1">
      <c r="A895" s="14"/>
      <c r="B895" s="243"/>
      <c r="C895" s="244"/>
      <c r="D895" s="234" t="s">
        <v>171</v>
      </c>
      <c r="E895" s="245" t="s">
        <v>44</v>
      </c>
      <c r="F895" s="246" t="s">
        <v>89</v>
      </c>
      <c r="G895" s="244"/>
      <c r="H895" s="247">
        <v>1</v>
      </c>
      <c r="I895" s="248"/>
      <c r="J895" s="244"/>
      <c r="K895" s="244"/>
      <c r="L895" s="249"/>
      <c r="M895" s="250"/>
      <c r="N895" s="251"/>
      <c r="O895" s="251"/>
      <c r="P895" s="251"/>
      <c r="Q895" s="251"/>
      <c r="R895" s="251"/>
      <c r="S895" s="251"/>
      <c r="T895" s="252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3" t="s">
        <v>171</v>
      </c>
      <c r="AU895" s="253" t="s">
        <v>91</v>
      </c>
      <c r="AV895" s="14" t="s">
        <v>91</v>
      </c>
      <c r="AW895" s="14" t="s">
        <v>42</v>
      </c>
      <c r="AX895" s="14" t="s">
        <v>89</v>
      </c>
      <c r="AY895" s="253" t="s">
        <v>159</v>
      </c>
    </row>
    <row r="896" s="2" customFormat="1" ht="16.5" customHeight="1">
      <c r="A896" s="40"/>
      <c r="B896" s="41"/>
      <c r="C896" s="214" t="s">
        <v>1191</v>
      </c>
      <c r="D896" s="214" t="s">
        <v>162</v>
      </c>
      <c r="E896" s="215" t="s">
        <v>1192</v>
      </c>
      <c r="F896" s="216" t="s">
        <v>1193</v>
      </c>
      <c r="G896" s="217" t="s">
        <v>165</v>
      </c>
      <c r="H896" s="218">
        <v>1</v>
      </c>
      <c r="I896" s="219"/>
      <c r="J896" s="220">
        <f>ROUND(I896*H896,2)</f>
        <v>0</v>
      </c>
      <c r="K896" s="216" t="s">
        <v>166</v>
      </c>
      <c r="L896" s="46"/>
      <c r="M896" s="221" t="s">
        <v>44</v>
      </c>
      <c r="N896" s="222" t="s">
        <v>53</v>
      </c>
      <c r="O896" s="86"/>
      <c r="P896" s="223">
        <f>O896*H896</f>
        <v>0</v>
      </c>
      <c r="Q896" s="223">
        <v>0</v>
      </c>
      <c r="R896" s="223">
        <f>Q896*H896</f>
        <v>0</v>
      </c>
      <c r="S896" s="223">
        <v>0</v>
      </c>
      <c r="T896" s="224">
        <f>S896*H896</f>
        <v>0</v>
      </c>
      <c r="U896" s="40"/>
      <c r="V896" s="40"/>
      <c r="W896" s="40"/>
      <c r="X896" s="40"/>
      <c r="Y896" s="40"/>
      <c r="Z896" s="40"/>
      <c r="AA896" s="40"/>
      <c r="AB896" s="40"/>
      <c r="AC896" s="40"/>
      <c r="AD896" s="40"/>
      <c r="AE896" s="40"/>
      <c r="AR896" s="225" t="s">
        <v>251</v>
      </c>
      <c r="AT896" s="225" t="s">
        <v>162</v>
      </c>
      <c r="AU896" s="225" t="s">
        <v>91</v>
      </c>
      <c r="AY896" s="18" t="s">
        <v>159</v>
      </c>
      <c r="BE896" s="226">
        <f>IF(N896="základní",J896,0)</f>
        <v>0</v>
      </c>
      <c r="BF896" s="226">
        <f>IF(N896="snížená",J896,0)</f>
        <v>0</v>
      </c>
      <c r="BG896" s="226">
        <f>IF(N896="zákl. přenesená",J896,0)</f>
        <v>0</v>
      </c>
      <c r="BH896" s="226">
        <f>IF(N896="sníž. přenesená",J896,0)</f>
        <v>0</v>
      </c>
      <c r="BI896" s="226">
        <f>IF(N896="nulová",J896,0)</f>
        <v>0</v>
      </c>
      <c r="BJ896" s="18" t="s">
        <v>89</v>
      </c>
      <c r="BK896" s="226">
        <f>ROUND(I896*H896,2)</f>
        <v>0</v>
      </c>
      <c r="BL896" s="18" t="s">
        <v>251</v>
      </c>
      <c r="BM896" s="225" t="s">
        <v>1194</v>
      </c>
    </row>
    <row r="897" s="2" customFormat="1">
      <c r="A897" s="40"/>
      <c r="B897" s="41"/>
      <c r="C897" s="42"/>
      <c r="D897" s="227" t="s">
        <v>169</v>
      </c>
      <c r="E897" s="42"/>
      <c r="F897" s="228" t="s">
        <v>1195</v>
      </c>
      <c r="G897" s="42"/>
      <c r="H897" s="42"/>
      <c r="I897" s="229"/>
      <c r="J897" s="42"/>
      <c r="K897" s="42"/>
      <c r="L897" s="46"/>
      <c r="M897" s="230"/>
      <c r="N897" s="231"/>
      <c r="O897" s="86"/>
      <c r="P897" s="86"/>
      <c r="Q897" s="86"/>
      <c r="R897" s="86"/>
      <c r="S897" s="86"/>
      <c r="T897" s="87"/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T897" s="18" t="s">
        <v>169</v>
      </c>
      <c r="AU897" s="18" t="s">
        <v>91</v>
      </c>
    </row>
    <row r="898" s="13" customFormat="1">
      <c r="A898" s="13"/>
      <c r="B898" s="232"/>
      <c r="C898" s="233"/>
      <c r="D898" s="234" t="s">
        <v>171</v>
      </c>
      <c r="E898" s="235" t="s">
        <v>44</v>
      </c>
      <c r="F898" s="236" t="s">
        <v>172</v>
      </c>
      <c r="G898" s="233"/>
      <c r="H898" s="235" t="s">
        <v>44</v>
      </c>
      <c r="I898" s="237"/>
      <c r="J898" s="233"/>
      <c r="K898" s="233"/>
      <c r="L898" s="238"/>
      <c r="M898" s="239"/>
      <c r="N898" s="240"/>
      <c r="O898" s="240"/>
      <c r="P898" s="240"/>
      <c r="Q898" s="240"/>
      <c r="R898" s="240"/>
      <c r="S898" s="240"/>
      <c r="T898" s="241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42" t="s">
        <v>171</v>
      </c>
      <c r="AU898" s="242" t="s">
        <v>91</v>
      </c>
      <c r="AV898" s="13" t="s">
        <v>89</v>
      </c>
      <c r="AW898" s="13" t="s">
        <v>42</v>
      </c>
      <c r="AX898" s="13" t="s">
        <v>82</v>
      </c>
      <c r="AY898" s="242" t="s">
        <v>159</v>
      </c>
    </row>
    <row r="899" s="14" customFormat="1">
      <c r="A899" s="14"/>
      <c r="B899" s="243"/>
      <c r="C899" s="244"/>
      <c r="D899" s="234" t="s">
        <v>171</v>
      </c>
      <c r="E899" s="245" t="s">
        <v>44</v>
      </c>
      <c r="F899" s="246" t="s">
        <v>89</v>
      </c>
      <c r="G899" s="244"/>
      <c r="H899" s="247">
        <v>1</v>
      </c>
      <c r="I899" s="248"/>
      <c r="J899" s="244"/>
      <c r="K899" s="244"/>
      <c r="L899" s="249"/>
      <c r="M899" s="250"/>
      <c r="N899" s="251"/>
      <c r="O899" s="251"/>
      <c r="P899" s="251"/>
      <c r="Q899" s="251"/>
      <c r="R899" s="251"/>
      <c r="S899" s="251"/>
      <c r="T899" s="252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3" t="s">
        <v>171</v>
      </c>
      <c r="AU899" s="253" t="s">
        <v>91</v>
      </c>
      <c r="AV899" s="14" t="s">
        <v>91</v>
      </c>
      <c r="AW899" s="14" t="s">
        <v>42</v>
      </c>
      <c r="AX899" s="14" t="s">
        <v>89</v>
      </c>
      <c r="AY899" s="253" t="s">
        <v>159</v>
      </c>
    </row>
    <row r="900" s="2" customFormat="1" ht="16.5" customHeight="1">
      <c r="A900" s="40"/>
      <c r="B900" s="41"/>
      <c r="C900" s="254" t="s">
        <v>1196</v>
      </c>
      <c r="D900" s="254" t="s">
        <v>173</v>
      </c>
      <c r="E900" s="255" t="s">
        <v>1197</v>
      </c>
      <c r="F900" s="256" t="s">
        <v>1198</v>
      </c>
      <c r="G900" s="257" t="s">
        <v>165</v>
      </c>
      <c r="H900" s="258">
        <v>1</v>
      </c>
      <c r="I900" s="259"/>
      <c r="J900" s="260">
        <f>ROUND(I900*H900,2)</f>
        <v>0</v>
      </c>
      <c r="K900" s="256" t="s">
        <v>44</v>
      </c>
      <c r="L900" s="261"/>
      <c r="M900" s="262" t="s">
        <v>44</v>
      </c>
      <c r="N900" s="263" t="s">
        <v>53</v>
      </c>
      <c r="O900" s="86"/>
      <c r="P900" s="223">
        <f>O900*H900</f>
        <v>0</v>
      </c>
      <c r="Q900" s="223">
        <v>0.21199999999999999</v>
      </c>
      <c r="R900" s="223">
        <f>Q900*H900</f>
        <v>0.21199999999999999</v>
      </c>
      <c r="S900" s="223">
        <v>0</v>
      </c>
      <c r="T900" s="224">
        <f>S900*H900</f>
        <v>0</v>
      </c>
      <c r="U900" s="40"/>
      <c r="V900" s="40"/>
      <c r="W900" s="40"/>
      <c r="X900" s="40"/>
      <c r="Y900" s="40"/>
      <c r="Z900" s="40"/>
      <c r="AA900" s="40"/>
      <c r="AB900" s="40"/>
      <c r="AC900" s="40"/>
      <c r="AD900" s="40"/>
      <c r="AE900" s="40"/>
      <c r="AR900" s="225" t="s">
        <v>341</v>
      </c>
      <c r="AT900" s="225" t="s">
        <v>173</v>
      </c>
      <c r="AU900" s="225" t="s">
        <v>91</v>
      </c>
      <c r="AY900" s="18" t="s">
        <v>159</v>
      </c>
      <c r="BE900" s="226">
        <f>IF(N900="základní",J900,0)</f>
        <v>0</v>
      </c>
      <c r="BF900" s="226">
        <f>IF(N900="snížená",J900,0)</f>
        <v>0</v>
      </c>
      <c r="BG900" s="226">
        <f>IF(N900="zákl. přenesená",J900,0)</f>
        <v>0</v>
      </c>
      <c r="BH900" s="226">
        <f>IF(N900="sníž. přenesená",J900,0)</f>
        <v>0</v>
      </c>
      <c r="BI900" s="226">
        <f>IF(N900="nulová",J900,0)</f>
        <v>0</v>
      </c>
      <c r="BJ900" s="18" t="s">
        <v>89</v>
      </c>
      <c r="BK900" s="226">
        <f>ROUND(I900*H900,2)</f>
        <v>0</v>
      </c>
      <c r="BL900" s="18" t="s">
        <v>251</v>
      </c>
      <c r="BM900" s="225" t="s">
        <v>1199</v>
      </c>
    </row>
    <row r="901" s="14" customFormat="1">
      <c r="A901" s="14"/>
      <c r="B901" s="243"/>
      <c r="C901" s="244"/>
      <c r="D901" s="234" t="s">
        <v>171</v>
      </c>
      <c r="E901" s="245" t="s">
        <v>44</v>
      </c>
      <c r="F901" s="246" t="s">
        <v>89</v>
      </c>
      <c r="G901" s="244"/>
      <c r="H901" s="247">
        <v>1</v>
      </c>
      <c r="I901" s="248"/>
      <c r="J901" s="244"/>
      <c r="K901" s="244"/>
      <c r="L901" s="249"/>
      <c r="M901" s="250"/>
      <c r="N901" s="251"/>
      <c r="O901" s="251"/>
      <c r="P901" s="251"/>
      <c r="Q901" s="251"/>
      <c r="R901" s="251"/>
      <c r="S901" s="251"/>
      <c r="T901" s="252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3" t="s">
        <v>171</v>
      </c>
      <c r="AU901" s="253" t="s">
        <v>91</v>
      </c>
      <c r="AV901" s="14" t="s">
        <v>91</v>
      </c>
      <c r="AW901" s="14" t="s">
        <v>42</v>
      </c>
      <c r="AX901" s="14" t="s">
        <v>89</v>
      </c>
      <c r="AY901" s="253" t="s">
        <v>159</v>
      </c>
    </row>
    <row r="902" s="2" customFormat="1" ht="24.15" customHeight="1">
      <c r="A902" s="40"/>
      <c r="B902" s="41"/>
      <c r="C902" s="214" t="s">
        <v>1200</v>
      </c>
      <c r="D902" s="214" t="s">
        <v>162</v>
      </c>
      <c r="E902" s="215" t="s">
        <v>1201</v>
      </c>
      <c r="F902" s="216" t="s">
        <v>1202</v>
      </c>
      <c r="G902" s="217" t="s">
        <v>165</v>
      </c>
      <c r="H902" s="218">
        <v>1</v>
      </c>
      <c r="I902" s="219"/>
      <c r="J902" s="220">
        <f>ROUND(I902*H902,2)</f>
        <v>0</v>
      </c>
      <c r="K902" s="216" t="s">
        <v>44</v>
      </c>
      <c r="L902" s="46"/>
      <c r="M902" s="221" t="s">
        <v>44</v>
      </c>
      <c r="N902" s="222" t="s">
        <v>53</v>
      </c>
      <c r="O902" s="86"/>
      <c r="P902" s="223">
        <f>O902*H902</f>
        <v>0</v>
      </c>
      <c r="Q902" s="223">
        <v>0</v>
      </c>
      <c r="R902" s="223">
        <f>Q902*H902</f>
        <v>0</v>
      </c>
      <c r="S902" s="223">
        <v>0</v>
      </c>
      <c r="T902" s="224">
        <f>S902*H902</f>
        <v>0</v>
      </c>
      <c r="U902" s="40"/>
      <c r="V902" s="40"/>
      <c r="W902" s="40"/>
      <c r="X902" s="40"/>
      <c r="Y902" s="40"/>
      <c r="Z902" s="40"/>
      <c r="AA902" s="40"/>
      <c r="AB902" s="40"/>
      <c r="AC902" s="40"/>
      <c r="AD902" s="40"/>
      <c r="AE902" s="40"/>
      <c r="AR902" s="225" t="s">
        <v>251</v>
      </c>
      <c r="AT902" s="225" t="s">
        <v>162</v>
      </c>
      <c r="AU902" s="225" t="s">
        <v>91</v>
      </c>
      <c r="AY902" s="18" t="s">
        <v>159</v>
      </c>
      <c r="BE902" s="226">
        <f>IF(N902="základní",J902,0)</f>
        <v>0</v>
      </c>
      <c r="BF902" s="226">
        <f>IF(N902="snížená",J902,0)</f>
        <v>0</v>
      </c>
      <c r="BG902" s="226">
        <f>IF(N902="zákl. přenesená",J902,0)</f>
        <v>0</v>
      </c>
      <c r="BH902" s="226">
        <f>IF(N902="sníž. přenesená",J902,0)</f>
        <v>0</v>
      </c>
      <c r="BI902" s="226">
        <f>IF(N902="nulová",J902,0)</f>
        <v>0</v>
      </c>
      <c r="BJ902" s="18" t="s">
        <v>89</v>
      </c>
      <c r="BK902" s="226">
        <f>ROUND(I902*H902,2)</f>
        <v>0</v>
      </c>
      <c r="BL902" s="18" t="s">
        <v>251</v>
      </c>
      <c r="BM902" s="225" t="s">
        <v>1203</v>
      </c>
    </row>
    <row r="903" s="14" customFormat="1">
      <c r="A903" s="14"/>
      <c r="B903" s="243"/>
      <c r="C903" s="244"/>
      <c r="D903" s="234" t="s">
        <v>171</v>
      </c>
      <c r="E903" s="245" t="s">
        <v>44</v>
      </c>
      <c r="F903" s="246" t="s">
        <v>89</v>
      </c>
      <c r="G903" s="244"/>
      <c r="H903" s="247">
        <v>1</v>
      </c>
      <c r="I903" s="248"/>
      <c r="J903" s="244"/>
      <c r="K903" s="244"/>
      <c r="L903" s="249"/>
      <c r="M903" s="250"/>
      <c r="N903" s="251"/>
      <c r="O903" s="251"/>
      <c r="P903" s="251"/>
      <c r="Q903" s="251"/>
      <c r="R903" s="251"/>
      <c r="S903" s="251"/>
      <c r="T903" s="252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3" t="s">
        <v>171</v>
      </c>
      <c r="AU903" s="253" t="s">
        <v>91</v>
      </c>
      <c r="AV903" s="14" t="s">
        <v>91</v>
      </c>
      <c r="AW903" s="14" t="s">
        <v>42</v>
      </c>
      <c r="AX903" s="14" t="s">
        <v>89</v>
      </c>
      <c r="AY903" s="253" t="s">
        <v>159</v>
      </c>
    </row>
    <row r="904" s="2" customFormat="1" ht="24.15" customHeight="1">
      <c r="A904" s="40"/>
      <c r="B904" s="41"/>
      <c r="C904" s="214" t="s">
        <v>1204</v>
      </c>
      <c r="D904" s="214" t="s">
        <v>162</v>
      </c>
      <c r="E904" s="215" t="s">
        <v>1205</v>
      </c>
      <c r="F904" s="216" t="s">
        <v>1206</v>
      </c>
      <c r="G904" s="217" t="s">
        <v>379</v>
      </c>
      <c r="H904" s="218">
        <v>0.53400000000000003</v>
      </c>
      <c r="I904" s="219"/>
      <c r="J904" s="220">
        <f>ROUND(I904*H904,2)</f>
        <v>0</v>
      </c>
      <c r="K904" s="216" t="s">
        <v>166</v>
      </c>
      <c r="L904" s="46"/>
      <c r="M904" s="221" t="s">
        <v>44</v>
      </c>
      <c r="N904" s="222" t="s">
        <v>53</v>
      </c>
      <c r="O904" s="86"/>
      <c r="P904" s="223">
        <f>O904*H904</f>
        <v>0</v>
      </c>
      <c r="Q904" s="223">
        <v>0</v>
      </c>
      <c r="R904" s="223">
        <f>Q904*H904</f>
        <v>0</v>
      </c>
      <c r="S904" s="223">
        <v>0</v>
      </c>
      <c r="T904" s="224">
        <f>S904*H904</f>
        <v>0</v>
      </c>
      <c r="U904" s="40"/>
      <c r="V904" s="40"/>
      <c r="W904" s="40"/>
      <c r="X904" s="40"/>
      <c r="Y904" s="40"/>
      <c r="Z904" s="40"/>
      <c r="AA904" s="40"/>
      <c r="AB904" s="40"/>
      <c r="AC904" s="40"/>
      <c r="AD904" s="40"/>
      <c r="AE904" s="40"/>
      <c r="AR904" s="225" t="s">
        <v>251</v>
      </c>
      <c r="AT904" s="225" t="s">
        <v>162</v>
      </c>
      <c r="AU904" s="225" t="s">
        <v>91</v>
      </c>
      <c r="AY904" s="18" t="s">
        <v>159</v>
      </c>
      <c r="BE904" s="226">
        <f>IF(N904="základní",J904,0)</f>
        <v>0</v>
      </c>
      <c r="BF904" s="226">
        <f>IF(N904="snížená",J904,0)</f>
        <v>0</v>
      </c>
      <c r="BG904" s="226">
        <f>IF(N904="zákl. přenesená",J904,0)</f>
        <v>0</v>
      </c>
      <c r="BH904" s="226">
        <f>IF(N904="sníž. přenesená",J904,0)</f>
        <v>0</v>
      </c>
      <c r="BI904" s="226">
        <f>IF(N904="nulová",J904,0)</f>
        <v>0</v>
      </c>
      <c r="BJ904" s="18" t="s">
        <v>89</v>
      </c>
      <c r="BK904" s="226">
        <f>ROUND(I904*H904,2)</f>
        <v>0</v>
      </c>
      <c r="BL904" s="18" t="s">
        <v>251</v>
      </c>
      <c r="BM904" s="225" t="s">
        <v>1207</v>
      </c>
    </row>
    <row r="905" s="2" customFormat="1">
      <c r="A905" s="40"/>
      <c r="B905" s="41"/>
      <c r="C905" s="42"/>
      <c r="D905" s="227" t="s">
        <v>169</v>
      </c>
      <c r="E905" s="42"/>
      <c r="F905" s="228" t="s">
        <v>1208</v>
      </c>
      <c r="G905" s="42"/>
      <c r="H905" s="42"/>
      <c r="I905" s="229"/>
      <c r="J905" s="42"/>
      <c r="K905" s="42"/>
      <c r="L905" s="46"/>
      <c r="M905" s="230"/>
      <c r="N905" s="231"/>
      <c r="O905" s="86"/>
      <c r="P905" s="86"/>
      <c r="Q905" s="86"/>
      <c r="R905" s="86"/>
      <c r="S905" s="86"/>
      <c r="T905" s="87"/>
      <c r="U905" s="40"/>
      <c r="V905" s="40"/>
      <c r="W905" s="40"/>
      <c r="X905" s="40"/>
      <c r="Y905" s="40"/>
      <c r="Z905" s="40"/>
      <c r="AA905" s="40"/>
      <c r="AB905" s="40"/>
      <c r="AC905" s="40"/>
      <c r="AD905" s="40"/>
      <c r="AE905" s="40"/>
      <c r="AT905" s="18" t="s">
        <v>169</v>
      </c>
      <c r="AU905" s="18" t="s">
        <v>91</v>
      </c>
    </row>
    <row r="906" s="2" customFormat="1" ht="24.15" customHeight="1">
      <c r="A906" s="40"/>
      <c r="B906" s="41"/>
      <c r="C906" s="214" t="s">
        <v>1209</v>
      </c>
      <c r="D906" s="214" t="s">
        <v>162</v>
      </c>
      <c r="E906" s="215" t="s">
        <v>1210</v>
      </c>
      <c r="F906" s="216" t="s">
        <v>1211</v>
      </c>
      <c r="G906" s="217" t="s">
        <v>379</v>
      </c>
      <c r="H906" s="218">
        <v>0.53400000000000003</v>
      </c>
      <c r="I906" s="219"/>
      <c r="J906" s="220">
        <f>ROUND(I906*H906,2)</f>
        <v>0</v>
      </c>
      <c r="K906" s="216" t="s">
        <v>166</v>
      </c>
      <c r="L906" s="46"/>
      <c r="M906" s="221" t="s">
        <v>44</v>
      </c>
      <c r="N906" s="222" t="s">
        <v>53</v>
      </c>
      <c r="O906" s="86"/>
      <c r="P906" s="223">
        <f>O906*H906</f>
        <v>0</v>
      </c>
      <c r="Q906" s="223">
        <v>0</v>
      </c>
      <c r="R906" s="223">
        <f>Q906*H906</f>
        <v>0</v>
      </c>
      <c r="S906" s="223">
        <v>0</v>
      </c>
      <c r="T906" s="224">
        <f>S906*H906</f>
        <v>0</v>
      </c>
      <c r="U906" s="40"/>
      <c r="V906" s="40"/>
      <c r="W906" s="40"/>
      <c r="X906" s="40"/>
      <c r="Y906" s="40"/>
      <c r="Z906" s="40"/>
      <c r="AA906" s="40"/>
      <c r="AB906" s="40"/>
      <c r="AC906" s="40"/>
      <c r="AD906" s="40"/>
      <c r="AE906" s="40"/>
      <c r="AR906" s="225" t="s">
        <v>251</v>
      </c>
      <c r="AT906" s="225" t="s">
        <v>162</v>
      </c>
      <c r="AU906" s="225" t="s">
        <v>91</v>
      </c>
      <c r="AY906" s="18" t="s">
        <v>159</v>
      </c>
      <c r="BE906" s="226">
        <f>IF(N906="základní",J906,0)</f>
        <v>0</v>
      </c>
      <c r="BF906" s="226">
        <f>IF(N906="snížená",J906,0)</f>
        <v>0</v>
      </c>
      <c r="BG906" s="226">
        <f>IF(N906="zákl. přenesená",J906,0)</f>
        <v>0</v>
      </c>
      <c r="BH906" s="226">
        <f>IF(N906="sníž. přenesená",J906,0)</f>
        <v>0</v>
      </c>
      <c r="BI906" s="226">
        <f>IF(N906="nulová",J906,0)</f>
        <v>0</v>
      </c>
      <c r="BJ906" s="18" t="s">
        <v>89</v>
      </c>
      <c r="BK906" s="226">
        <f>ROUND(I906*H906,2)</f>
        <v>0</v>
      </c>
      <c r="BL906" s="18" t="s">
        <v>251</v>
      </c>
      <c r="BM906" s="225" t="s">
        <v>1212</v>
      </c>
    </row>
    <row r="907" s="2" customFormat="1">
      <c r="A907" s="40"/>
      <c r="B907" s="41"/>
      <c r="C907" s="42"/>
      <c r="D907" s="227" t="s">
        <v>169</v>
      </c>
      <c r="E907" s="42"/>
      <c r="F907" s="228" t="s">
        <v>1213</v>
      </c>
      <c r="G907" s="42"/>
      <c r="H907" s="42"/>
      <c r="I907" s="229"/>
      <c r="J907" s="42"/>
      <c r="K907" s="42"/>
      <c r="L907" s="46"/>
      <c r="M907" s="230"/>
      <c r="N907" s="231"/>
      <c r="O907" s="86"/>
      <c r="P907" s="86"/>
      <c r="Q907" s="86"/>
      <c r="R907" s="86"/>
      <c r="S907" s="86"/>
      <c r="T907" s="87"/>
      <c r="U907" s="40"/>
      <c r="V907" s="40"/>
      <c r="W907" s="40"/>
      <c r="X907" s="40"/>
      <c r="Y907" s="40"/>
      <c r="Z907" s="40"/>
      <c r="AA907" s="40"/>
      <c r="AB907" s="40"/>
      <c r="AC907" s="40"/>
      <c r="AD907" s="40"/>
      <c r="AE907" s="40"/>
      <c r="AT907" s="18" t="s">
        <v>169</v>
      </c>
      <c r="AU907" s="18" t="s">
        <v>91</v>
      </c>
    </row>
    <row r="908" s="12" customFormat="1" ht="22.8" customHeight="1">
      <c r="A908" s="12"/>
      <c r="B908" s="198"/>
      <c r="C908" s="199"/>
      <c r="D908" s="200" t="s">
        <v>81</v>
      </c>
      <c r="E908" s="212" t="s">
        <v>1214</v>
      </c>
      <c r="F908" s="212" t="s">
        <v>1215</v>
      </c>
      <c r="G908" s="199"/>
      <c r="H908" s="199"/>
      <c r="I908" s="202"/>
      <c r="J908" s="213">
        <f>BK908</f>
        <v>0</v>
      </c>
      <c r="K908" s="199"/>
      <c r="L908" s="204"/>
      <c r="M908" s="205"/>
      <c r="N908" s="206"/>
      <c r="O908" s="206"/>
      <c r="P908" s="207">
        <f>SUM(P909:P938)</f>
        <v>0</v>
      </c>
      <c r="Q908" s="206"/>
      <c r="R908" s="207">
        <f>SUM(R909:R938)</f>
        <v>1.9191340999999995</v>
      </c>
      <c r="S908" s="206"/>
      <c r="T908" s="208">
        <f>SUM(T909:T938)</f>
        <v>0</v>
      </c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R908" s="209" t="s">
        <v>91</v>
      </c>
      <c r="AT908" s="210" t="s">
        <v>81</v>
      </c>
      <c r="AU908" s="210" t="s">
        <v>89</v>
      </c>
      <c r="AY908" s="209" t="s">
        <v>159</v>
      </c>
      <c r="BK908" s="211">
        <f>SUM(BK909:BK938)</f>
        <v>0</v>
      </c>
    </row>
    <row r="909" s="2" customFormat="1" ht="21.75" customHeight="1">
      <c r="A909" s="40"/>
      <c r="B909" s="41"/>
      <c r="C909" s="214" t="s">
        <v>1216</v>
      </c>
      <c r="D909" s="214" t="s">
        <v>162</v>
      </c>
      <c r="E909" s="215" t="s">
        <v>1217</v>
      </c>
      <c r="F909" s="216" t="s">
        <v>1218</v>
      </c>
      <c r="G909" s="217" t="s">
        <v>238</v>
      </c>
      <c r="H909" s="218">
        <v>120.31999999999999</v>
      </c>
      <c r="I909" s="219"/>
      <c r="J909" s="220">
        <f>ROUND(I909*H909,2)</f>
        <v>0</v>
      </c>
      <c r="K909" s="216" t="s">
        <v>166</v>
      </c>
      <c r="L909" s="46"/>
      <c r="M909" s="221" t="s">
        <v>44</v>
      </c>
      <c r="N909" s="222" t="s">
        <v>53</v>
      </c>
      <c r="O909" s="86"/>
      <c r="P909" s="223">
        <f>O909*H909</f>
        <v>0</v>
      </c>
      <c r="Q909" s="223">
        <v>0.00058</v>
      </c>
      <c r="R909" s="223">
        <f>Q909*H909</f>
        <v>0.069785600000000003</v>
      </c>
      <c r="S909" s="223">
        <v>0</v>
      </c>
      <c r="T909" s="224">
        <f>S909*H909</f>
        <v>0</v>
      </c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R909" s="225" t="s">
        <v>251</v>
      </c>
      <c r="AT909" s="225" t="s">
        <v>162</v>
      </c>
      <c r="AU909" s="225" t="s">
        <v>91</v>
      </c>
      <c r="AY909" s="18" t="s">
        <v>159</v>
      </c>
      <c r="BE909" s="226">
        <f>IF(N909="základní",J909,0)</f>
        <v>0</v>
      </c>
      <c r="BF909" s="226">
        <f>IF(N909="snížená",J909,0)</f>
        <v>0</v>
      </c>
      <c r="BG909" s="226">
        <f>IF(N909="zákl. přenesená",J909,0)</f>
        <v>0</v>
      </c>
      <c r="BH909" s="226">
        <f>IF(N909="sníž. přenesená",J909,0)</f>
        <v>0</v>
      </c>
      <c r="BI909" s="226">
        <f>IF(N909="nulová",J909,0)</f>
        <v>0</v>
      </c>
      <c r="BJ909" s="18" t="s">
        <v>89</v>
      </c>
      <c r="BK909" s="226">
        <f>ROUND(I909*H909,2)</f>
        <v>0</v>
      </c>
      <c r="BL909" s="18" t="s">
        <v>251</v>
      </c>
      <c r="BM909" s="225" t="s">
        <v>1219</v>
      </c>
    </row>
    <row r="910" s="2" customFormat="1">
      <c r="A910" s="40"/>
      <c r="B910" s="41"/>
      <c r="C910" s="42"/>
      <c r="D910" s="227" t="s">
        <v>169</v>
      </c>
      <c r="E910" s="42"/>
      <c r="F910" s="228" t="s">
        <v>1220</v>
      </c>
      <c r="G910" s="42"/>
      <c r="H910" s="42"/>
      <c r="I910" s="229"/>
      <c r="J910" s="42"/>
      <c r="K910" s="42"/>
      <c r="L910" s="46"/>
      <c r="M910" s="230"/>
      <c r="N910" s="231"/>
      <c r="O910" s="86"/>
      <c r="P910" s="86"/>
      <c r="Q910" s="86"/>
      <c r="R910" s="86"/>
      <c r="S910" s="86"/>
      <c r="T910" s="87"/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T910" s="18" t="s">
        <v>169</v>
      </c>
      <c r="AU910" s="18" t="s">
        <v>91</v>
      </c>
    </row>
    <row r="911" s="13" customFormat="1">
      <c r="A911" s="13"/>
      <c r="B911" s="232"/>
      <c r="C911" s="233"/>
      <c r="D911" s="234" t="s">
        <v>171</v>
      </c>
      <c r="E911" s="235" t="s">
        <v>44</v>
      </c>
      <c r="F911" s="236" t="s">
        <v>172</v>
      </c>
      <c r="G911" s="233"/>
      <c r="H911" s="235" t="s">
        <v>44</v>
      </c>
      <c r="I911" s="237"/>
      <c r="J911" s="233"/>
      <c r="K911" s="233"/>
      <c r="L911" s="238"/>
      <c r="M911" s="239"/>
      <c r="N911" s="240"/>
      <c r="O911" s="240"/>
      <c r="P911" s="240"/>
      <c r="Q911" s="240"/>
      <c r="R911" s="240"/>
      <c r="S911" s="240"/>
      <c r="T911" s="241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42" t="s">
        <v>171</v>
      </c>
      <c r="AU911" s="242" t="s">
        <v>91</v>
      </c>
      <c r="AV911" s="13" t="s">
        <v>89</v>
      </c>
      <c r="AW911" s="13" t="s">
        <v>42</v>
      </c>
      <c r="AX911" s="13" t="s">
        <v>82</v>
      </c>
      <c r="AY911" s="242" t="s">
        <v>159</v>
      </c>
    </row>
    <row r="912" s="14" customFormat="1">
      <c r="A912" s="14"/>
      <c r="B912" s="243"/>
      <c r="C912" s="244"/>
      <c r="D912" s="234" t="s">
        <v>171</v>
      </c>
      <c r="E912" s="245" t="s">
        <v>44</v>
      </c>
      <c r="F912" s="246" t="s">
        <v>1221</v>
      </c>
      <c r="G912" s="244"/>
      <c r="H912" s="247">
        <v>120.31999999999999</v>
      </c>
      <c r="I912" s="248"/>
      <c r="J912" s="244"/>
      <c r="K912" s="244"/>
      <c r="L912" s="249"/>
      <c r="M912" s="250"/>
      <c r="N912" s="251"/>
      <c r="O912" s="251"/>
      <c r="P912" s="251"/>
      <c r="Q912" s="251"/>
      <c r="R912" s="251"/>
      <c r="S912" s="251"/>
      <c r="T912" s="252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3" t="s">
        <v>171</v>
      </c>
      <c r="AU912" s="253" t="s">
        <v>91</v>
      </c>
      <c r="AV912" s="14" t="s">
        <v>91</v>
      </c>
      <c r="AW912" s="14" t="s">
        <v>42</v>
      </c>
      <c r="AX912" s="14" t="s">
        <v>89</v>
      </c>
      <c r="AY912" s="253" t="s">
        <v>159</v>
      </c>
    </row>
    <row r="913" s="2" customFormat="1" ht="16.5" customHeight="1">
      <c r="A913" s="40"/>
      <c r="B913" s="41"/>
      <c r="C913" s="214" t="s">
        <v>1222</v>
      </c>
      <c r="D913" s="214" t="s">
        <v>162</v>
      </c>
      <c r="E913" s="215" t="s">
        <v>1223</v>
      </c>
      <c r="F913" s="216" t="s">
        <v>1224</v>
      </c>
      <c r="G913" s="217" t="s">
        <v>217</v>
      </c>
      <c r="H913" s="218">
        <v>64.349999999999994</v>
      </c>
      <c r="I913" s="219"/>
      <c r="J913" s="220">
        <f>ROUND(I913*H913,2)</f>
        <v>0</v>
      </c>
      <c r="K913" s="216" t="s">
        <v>166</v>
      </c>
      <c r="L913" s="46"/>
      <c r="M913" s="221" t="s">
        <v>44</v>
      </c>
      <c r="N913" s="222" t="s">
        <v>53</v>
      </c>
      <c r="O913" s="86"/>
      <c r="P913" s="223">
        <f>O913*H913</f>
        <v>0</v>
      </c>
      <c r="Q913" s="223">
        <v>0.0036700000000000001</v>
      </c>
      <c r="R913" s="223">
        <f>Q913*H913</f>
        <v>0.23616449999999997</v>
      </c>
      <c r="S913" s="223">
        <v>0</v>
      </c>
      <c r="T913" s="224">
        <f>S913*H913</f>
        <v>0</v>
      </c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R913" s="225" t="s">
        <v>251</v>
      </c>
      <c r="AT913" s="225" t="s">
        <v>162</v>
      </c>
      <c r="AU913" s="225" t="s">
        <v>91</v>
      </c>
      <c r="AY913" s="18" t="s">
        <v>159</v>
      </c>
      <c r="BE913" s="226">
        <f>IF(N913="základní",J913,0)</f>
        <v>0</v>
      </c>
      <c r="BF913" s="226">
        <f>IF(N913="snížená",J913,0)</f>
        <v>0</v>
      </c>
      <c r="BG913" s="226">
        <f>IF(N913="zákl. přenesená",J913,0)</f>
        <v>0</v>
      </c>
      <c r="BH913" s="226">
        <f>IF(N913="sníž. přenesená",J913,0)</f>
        <v>0</v>
      </c>
      <c r="BI913" s="226">
        <f>IF(N913="nulová",J913,0)</f>
        <v>0</v>
      </c>
      <c r="BJ913" s="18" t="s">
        <v>89</v>
      </c>
      <c r="BK913" s="226">
        <f>ROUND(I913*H913,2)</f>
        <v>0</v>
      </c>
      <c r="BL913" s="18" t="s">
        <v>251</v>
      </c>
      <c r="BM913" s="225" t="s">
        <v>1225</v>
      </c>
    </row>
    <row r="914" s="2" customFormat="1">
      <c r="A914" s="40"/>
      <c r="B914" s="41"/>
      <c r="C914" s="42"/>
      <c r="D914" s="227" t="s">
        <v>169</v>
      </c>
      <c r="E914" s="42"/>
      <c r="F914" s="228" t="s">
        <v>1226</v>
      </c>
      <c r="G914" s="42"/>
      <c r="H914" s="42"/>
      <c r="I914" s="229"/>
      <c r="J914" s="42"/>
      <c r="K914" s="42"/>
      <c r="L914" s="46"/>
      <c r="M914" s="230"/>
      <c r="N914" s="231"/>
      <c r="O914" s="86"/>
      <c r="P914" s="86"/>
      <c r="Q914" s="86"/>
      <c r="R914" s="86"/>
      <c r="S914" s="86"/>
      <c r="T914" s="87"/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T914" s="18" t="s">
        <v>169</v>
      </c>
      <c r="AU914" s="18" t="s">
        <v>91</v>
      </c>
    </row>
    <row r="915" s="13" customFormat="1">
      <c r="A915" s="13"/>
      <c r="B915" s="232"/>
      <c r="C915" s="233"/>
      <c r="D915" s="234" t="s">
        <v>171</v>
      </c>
      <c r="E915" s="235" t="s">
        <v>44</v>
      </c>
      <c r="F915" s="236" t="s">
        <v>172</v>
      </c>
      <c r="G915" s="233"/>
      <c r="H915" s="235" t="s">
        <v>44</v>
      </c>
      <c r="I915" s="237"/>
      <c r="J915" s="233"/>
      <c r="K915" s="233"/>
      <c r="L915" s="238"/>
      <c r="M915" s="239"/>
      <c r="N915" s="240"/>
      <c r="O915" s="240"/>
      <c r="P915" s="240"/>
      <c r="Q915" s="240"/>
      <c r="R915" s="240"/>
      <c r="S915" s="240"/>
      <c r="T915" s="241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2" t="s">
        <v>171</v>
      </c>
      <c r="AU915" s="242" t="s">
        <v>91</v>
      </c>
      <c r="AV915" s="13" t="s">
        <v>89</v>
      </c>
      <c r="AW915" s="13" t="s">
        <v>42</v>
      </c>
      <c r="AX915" s="13" t="s">
        <v>82</v>
      </c>
      <c r="AY915" s="242" t="s">
        <v>159</v>
      </c>
    </row>
    <row r="916" s="14" customFormat="1">
      <c r="A916" s="14"/>
      <c r="B916" s="243"/>
      <c r="C916" s="244"/>
      <c r="D916" s="234" t="s">
        <v>171</v>
      </c>
      <c r="E916" s="245" t="s">
        <v>44</v>
      </c>
      <c r="F916" s="246" t="s">
        <v>388</v>
      </c>
      <c r="G916" s="244"/>
      <c r="H916" s="247">
        <v>64.349999999999994</v>
      </c>
      <c r="I916" s="248"/>
      <c r="J916" s="244"/>
      <c r="K916" s="244"/>
      <c r="L916" s="249"/>
      <c r="M916" s="250"/>
      <c r="N916" s="251"/>
      <c r="O916" s="251"/>
      <c r="P916" s="251"/>
      <c r="Q916" s="251"/>
      <c r="R916" s="251"/>
      <c r="S916" s="251"/>
      <c r="T916" s="252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3" t="s">
        <v>171</v>
      </c>
      <c r="AU916" s="253" t="s">
        <v>91</v>
      </c>
      <c r="AV916" s="14" t="s">
        <v>91</v>
      </c>
      <c r="AW916" s="14" t="s">
        <v>42</v>
      </c>
      <c r="AX916" s="14" t="s">
        <v>89</v>
      </c>
      <c r="AY916" s="253" t="s">
        <v>159</v>
      </c>
    </row>
    <row r="917" s="2" customFormat="1" ht="16.5" customHeight="1">
      <c r="A917" s="40"/>
      <c r="B917" s="41"/>
      <c r="C917" s="254" t="s">
        <v>1227</v>
      </c>
      <c r="D917" s="254" t="s">
        <v>173</v>
      </c>
      <c r="E917" s="255" t="s">
        <v>1228</v>
      </c>
      <c r="F917" s="256" t="s">
        <v>1229</v>
      </c>
      <c r="G917" s="257" t="s">
        <v>217</v>
      </c>
      <c r="H917" s="258">
        <v>84.019999999999996</v>
      </c>
      <c r="I917" s="259"/>
      <c r="J917" s="260">
        <f>ROUND(I917*H917,2)</f>
        <v>0</v>
      </c>
      <c r="K917" s="256" t="s">
        <v>44</v>
      </c>
      <c r="L917" s="261"/>
      <c r="M917" s="262" t="s">
        <v>44</v>
      </c>
      <c r="N917" s="263" t="s">
        <v>53</v>
      </c>
      <c r="O917" s="86"/>
      <c r="P917" s="223">
        <f>O917*H917</f>
        <v>0</v>
      </c>
      <c r="Q917" s="223">
        <v>0.019199999999999998</v>
      </c>
      <c r="R917" s="223">
        <f>Q917*H917</f>
        <v>1.6131839999999997</v>
      </c>
      <c r="S917" s="223">
        <v>0</v>
      </c>
      <c r="T917" s="224">
        <f>S917*H917</f>
        <v>0</v>
      </c>
      <c r="U917" s="40"/>
      <c r="V917" s="40"/>
      <c r="W917" s="40"/>
      <c r="X917" s="40"/>
      <c r="Y917" s="40"/>
      <c r="Z917" s="40"/>
      <c r="AA917" s="40"/>
      <c r="AB917" s="40"/>
      <c r="AC917" s="40"/>
      <c r="AD917" s="40"/>
      <c r="AE917" s="40"/>
      <c r="AR917" s="225" t="s">
        <v>341</v>
      </c>
      <c r="AT917" s="225" t="s">
        <v>173</v>
      </c>
      <c r="AU917" s="225" t="s">
        <v>91</v>
      </c>
      <c r="AY917" s="18" t="s">
        <v>159</v>
      </c>
      <c r="BE917" s="226">
        <f>IF(N917="základní",J917,0)</f>
        <v>0</v>
      </c>
      <c r="BF917" s="226">
        <f>IF(N917="snížená",J917,0)</f>
        <v>0</v>
      </c>
      <c r="BG917" s="226">
        <f>IF(N917="zákl. přenesená",J917,0)</f>
        <v>0</v>
      </c>
      <c r="BH917" s="226">
        <f>IF(N917="sníž. přenesená",J917,0)</f>
        <v>0</v>
      </c>
      <c r="BI917" s="226">
        <f>IF(N917="nulová",J917,0)</f>
        <v>0</v>
      </c>
      <c r="BJ917" s="18" t="s">
        <v>89</v>
      </c>
      <c r="BK917" s="226">
        <f>ROUND(I917*H917,2)</f>
        <v>0</v>
      </c>
      <c r="BL917" s="18" t="s">
        <v>251</v>
      </c>
      <c r="BM917" s="225" t="s">
        <v>1230</v>
      </c>
    </row>
    <row r="918" s="13" customFormat="1">
      <c r="A918" s="13"/>
      <c r="B918" s="232"/>
      <c r="C918" s="233"/>
      <c r="D918" s="234" t="s">
        <v>171</v>
      </c>
      <c r="E918" s="235" t="s">
        <v>44</v>
      </c>
      <c r="F918" s="236" t="s">
        <v>172</v>
      </c>
      <c r="G918" s="233"/>
      <c r="H918" s="235" t="s">
        <v>44</v>
      </c>
      <c r="I918" s="237"/>
      <c r="J918" s="233"/>
      <c r="K918" s="233"/>
      <c r="L918" s="238"/>
      <c r="M918" s="239"/>
      <c r="N918" s="240"/>
      <c r="O918" s="240"/>
      <c r="P918" s="240"/>
      <c r="Q918" s="240"/>
      <c r="R918" s="240"/>
      <c r="S918" s="240"/>
      <c r="T918" s="241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42" t="s">
        <v>171</v>
      </c>
      <c r="AU918" s="242" t="s">
        <v>91</v>
      </c>
      <c r="AV918" s="13" t="s">
        <v>89</v>
      </c>
      <c r="AW918" s="13" t="s">
        <v>42</v>
      </c>
      <c r="AX918" s="13" t="s">
        <v>82</v>
      </c>
      <c r="AY918" s="242" t="s">
        <v>159</v>
      </c>
    </row>
    <row r="919" s="14" customFormat="1">
      <c r="A919" s="14"/>
      <c r="B919" s="243"/>
      <c r="C919" s="244"/>
      <c r="D919" s="234" t="s">
        <v>171</v>
      </c>
      <c r="E919" s="245" t="s">
        <v>44</v>
      </c>
      <c r="F919" s="246" t="s">
        <v>388</v>
      </c>
      <c r="G919" s="244"/>
      <c r="H919" s="247">
        <v>64.349999999999994</v>
      </c>
      <c r="I919" s="248"/>
      <c r="J919" s="244"/>
      <c r="K919" s="244"/>
      <c r="L919" s="249"/>
      <c r="M919" s="250"/>
      <c r="N919" s="251"/>
      <c r="O919" s="251"/>
      <c r="P919" s="251"/>
      <c r="Q919" s="251"/>
      <c r="R919" s="251"/>
      <c r="S919" s="251"/>
      <c r="T919" s="252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3" t="s">
        <v>171</v>
      </c>
      <c r="AU919" s="253" t="s">
        <v>91</v>
      </c>
      <c r="AV919" s="14" t="s">
        <v>91</v>
      </c>
      <c r="AW919" s="14" t="s">
        <v>42</v>
      </c>
      <c r="AX919" s="14" t="s">
        <v>82</v>
      </c>
      <c r="AY919" s="253" t="s">
        <v>159</v>
      </c>
    </row>
    <row r="920" s="14" customFormat="1">
      <c r="A920" s="14"/>
      <c r="B920" s="243"/>
      <c r="C920" s="244"/>
      <c r="D920" s="234" t="s">
        <v>171</v>
      </c>
      <c r="E920" s="245" t="s">
        <v>44</v>
      </c>
      <c r="F920" s="246" t="s">
        <v>1231</v>
      </c>
      <c r="G920" s="244"/>
      <c r="H920" s="247">
        <v>12.032</v>
      </c>
      <c r="I920" s="248"/>
      <c r="J920" s="244"/>
      <c r="K920" s="244"/>
      <c r="L920" s="249"/>
      <c r="M920" s="250"/>
      <c r="N920" s="251"/>
      <c r="O920" s="251"/>
      <c r="P920" s="251"/>
      <c r="Q920" s="251"/>
      <c r="R920" s="251"/>
      <c r="S920" s="251"/>
      <c r="T920" s="252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3" t="s">
        <v>171</v>
      </c>
      <c r="AU920" s="253" t="s">
        <v>91</v>
      </c>
      <c r="AV920" s="14" t="s">
        <v>91</v>
      </c>
      <c r="AW920" s="14" t="s">
        <v>42</v>
      </c>
      <c r="AX920" s="14" t="s">
        <v>82</v>
      </c>
      <c r="AY920" s="253" t="s">
        <v>159</v>
      </c>
    </row>
    <row r="921" s="15" customFormat="1">
      <c r="A921" s="15"/>
      <c r="B921" s="264"/>
      <c r="C921" s="265"/>
      <c r="D921" s="234" t="s">
        <v>171</v>
      </c>
      <c r="E921" s="266" t="s">
        <v>44</v>
      </c>
      <c r="F921" s="267" t="s">
        <v>234</v>
      </c>
      <c r="G921" s="265"/>
      <c r="H921" s="268">
        <v>76.381999999999991</v>
      </c>
      <c r="I921" s="269"/>
      <c r="J921" s="265"/>
      <c r="K921" s="265"/>
      <c r="L921" s="270"/>
      <c r="M921" s="271"/>
      <c r="N921" s="272"/>
      <c r="O921" s="272"/>
      <c r="P921" s="272"/>
      <c r="Q921" s="272"/>
      <c r="R921" s="272"/>
      <c r="S921" s="272"/>
      <c r="T921" s="273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T921" s="274" t="s">
        <v>171</v>
      </c>
      <c r="AU921" s="274" t="s">
        <v>91</v>
      </c>
      <c r="AV921" s="15" t="s">
        <v>167</v>
      </c>
      <c r="AW921" s="15" t="s">
        <v>42</v>
      </c>
      <c r="AX921" s="15" t="s">
        <v>89</v>
      </c>
      <c r="AY921" s="274" t="s">
        <v>159</v>
      </c>
    </row>
    <row r="922" s="14" customFormat="1">
      <c r="A922" s="14"/>
      <c r="B922" s="243"/>
      <c r="C922" s="244"/>
      <c r="D922" s="234" t="s">
        <v>171</v>
      </c>
      <c r="E922" s="244"/>
      <c r="F922" s="246" t="s">
        <v>1232</v>
      </c>
      <c r="G922" s="244"/>
      <c r="H922" s="247">
        <v>84.019999999999996</v>
      </c>
      <c r="I922" s="248"/>
      <c r="J922" s="244"/>
      <c r="K922" s="244"/>
      <c r="L922" s="249"/>
      <c r="M922" s="250"/>
      <c r="N922" s="251"/>
      <c r="O922" s="251"/>
      <c r="P922" s="251"/>
      <c r="Q922" s="251"/>
      <c r="R922" s="251"/>
      <c r="S922" s="251"/>
      <c r="T922" s="252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3" t="s">
        <v>171</v>
      </c>
      <c r="AU922" s="253" t="s">
        <v>91</v>
      </c>
      <c r="AV922" s="14" t="s">
        <v>91</v>
      </c>
      <c r="AW922" s="14" t="s">
        <v>4</v>
      </c>
      <c r="AX922" s="14" t="s">
        <v>89</v>
      </c>
      <c r="AY922" s="253" t="s">
        <v>159</v>
      </c>
    </row>
    <row r="923" s="2" customFormat="1" ht="24.15" customHeight="1">
      <c r="A923" s="40"/>
      <c r="B923" s="41"/>
      <c r="C923" s="214" t="s">
        <v>1233</v>
      </c>
      <c r="D923" s="214" t="s">
        <v>162</v>
      </c>
      <c r="E923" s="215" t="s">
        <v>1234</v>
      </c>
      <c r="F923" s="216" t="s">
        <v>1235</v>
      </c>
      <c r="G923" s="217" t="s">
        <v>217</v>
      </c>
      <c r="H923" s="218">
        <v>64.349999999999994</v>
      </c>
      <c r="I923" s="219"/>
      <c r="J923" s="220">
        <f>ROUND(I923*H923,2)</f>
        <v>0</v>
      </c>
      <c r="K923" s="216" t="s">
        <v>166</v>
      </c>
      <c r="L923" s="46"/>
      <c r="M923" s="221" t="s">
        <v>44</v>
      </c>
      <c r="N923" s="222" t="s">
        <v>53</v>
      </c>
      <c r="O923" s="86"/>
      <c r="P923" s="223">
        <f>O923*H923</f>
        <v>0</v>
      </c>
      <c r="Q923" s="223">
        <v>0</v>
      </c>
      <c r="R923" s="223">
        <f>Q923*H923</f>
        <v>0</v>
      </c>
      <c r="S923" s="223">
        <v>0</v>
      </c>
      <c r="T923" s="224">
        <f>S923*H923</f>
        <v>0</v>
      </c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R923" s="225" t="s">
        <v>251</v>
      </c>
      <c r="AT923" s="225" t="s">
        <v>162</v>
      </c>
      <c r="AU923" s="225" t="s">
        <v>91</v>
      </c>
      <c r="AY923" s="18" t="s">
        <v>159</v>
      </c>
      <c r="BE923" s="226">
        <f>IF(N923="základní",J923,0)</f>
        <v>0</v>
      </c>
      <c r="BF923" s="226">
        <f>IF(N923="snížená",J923,0)</f>
        <v>0</v>
      </c>
      <c r="BG923" s="226">
        <f>IF(N923="zákl. přenesená",J923,0)</f>
        <v>0</v>
      </c>
      <c r="BH923" s="226">
        <f>IF(N923="sníž. přenesená",J923,0)</f>
        <v>0</v>
      </c>
      <c r="BI923" s="226">
        <f>IF(N923="nulová",J923,0)</f>
        <v>0</v>
      </c>
      <c r="BJ923" s="18" t="s">
        <v>89</v>
      </c>
      <c r="BK923" s="226">
        <f>ROUND(I923*H923,2)</f>
        <v>0</v>
      </c>
      <c r="BL923" s="18" t="s">
        <v>251</v>
      </c>
      <c r="BM923" s="225" t="s">
        <v>1236</v>
      </c>
    </row>
    <row r="924" s="2" customFormat="1">
      <c r="A924" s="40"/>
      <c r="B924" s="41"/>
      <c r="C924" s="42"/>
      <c r="D924" s="227" t="s">
        <v>169</v>
      </c>
      <c r="E924" s="42"/>
      <c r="F924" s="228" t="s">
        <v>1237</v>
      </c>
      <c r="G924" s="42"/>
      <c r="H924" s="42"/>
      <c r="I924" s="229"/>
      <c r="J924" s="42"/>
      <c r="K924" s="42"/>
      <c r="L924" s="46"/>
      <c r="M924" s="230"/>
      <c r="N924" s="231"/>
      <c r="O924" s="86"/>
      <c r="P924" s="86"/>
      <c r="Q924" s="86"/>
      <c r="R924" s="86"/>
      <c r="S924" s="86"/>
      <c r="T924" s="87"/>
      <c r="U924" s="40"/>
      <c r="V924" s="40"/>
      <c r="W924" s="40"/>
      <c r="X924" s="40"/>
      <c r="Y924" s="40"/>
      <c r="Z924" s="40"/>
      <c r="AA924" s="40"/>
      <c r="AB924" s="40"/>
      <c r="AC924" s="40"/>
      <c r="AD924" s="40"/>
      <c r="AE924" s="40"/>
      <c r="AT924" s="18" t="s">
        <v>169</v>
      </c>
      <c r="AU924" s="18" t="s">
        <v>91</v>
      </c>
    </row>
    <row r="925" s="13" customFormat="1">
      <c r="A925" s="13"/>
      <c r="B925" s="232"/>
      <c r="C925" s="233"/>
      <c r="D925" s="234" t="s">
        <v>171</v>
      </c>
      <c r="E925" s="235" t="s">
        <v>44</v>
      </c>
      <c r="F925" s="236" t="s">
        <v>172</v>
      </c>
      <c r="G925" s="233"/>
      <c r="H925" s="235" t="s">
        <v>44</v>
      </c>
      <c r="I925" s="237"/>
      <c r="J925" s="233"/>
      <c r="K925" s="233"/>
      <c r="L925" s="238"/>
      <c r="M925" s="239"/>
      <c r="N925" s="240"/>
      <c r="O925" s="240"/>
      <c r="P925" s="240"/>
      <c r="Q925" s="240"/>
      <c r="R925" s="240"/>
      <c r="S925" s="240"/>
      <c r="T925" s="241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2" t="s">
        <v>171</v>
      </c>
      <c r="AU925" s="242" t="s">
        <v>91</v>
      </c>
      <c r="AV925" s="13" t="s">
        <v>89</v>
      </c>
      <c r="AW925" s="13" t="s">
        <v>42</v>
      </c>
      <c r="AX925" s="13" t="s">
        <v>82</v>
      </c>
      <c r="AY925" s="242" t="s">
        <v>159</v>
      </c>
    </row>
    <row r="926" s="14" customFormat="1">
      <c r="A926" s="14"/>
      <c r="B926" s="243"/>
      <c r="C926" s="244"/>
      <c r="D926" s="234" t="s">
        <v>171</v>
      </c>
      <c r="E926" s="245" t="s">
        <v>44</v>
      </c>
      <c r="F926" s="246" t="s">
        <v>388</v>
      </c>
      <c r="G926" s="244"/>
      <c r="H926" s="247">
        <v>64.349999999999994</v>
      </c>
      <c r="I926" s="248"/>
      <c r="J926" s="244"/>
      <c r="K926" s="244"/>
      <c r="L926" s="249"/>
      <c r="M926" s="250"/>
      <c r="N926" s="251"/>
      <c r="O926" s="251"/>
      <c r="P926" s="251"/>
      <c r="Q926" s="251"/>
      <c r="R926" s="251"/>
      <c r="S926" s="251"/>
      <c r="T926" s="252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3" t="s">
        <v>171</v>
      </c>
      <c r="AU926" s="253" t="s">
        <v>91</v>
      </c>
      <c r="AV926" s="14" t="s">
        <v>91</v>
      </c>
      <c r="AW926" s="14" t="s">
        <v>42</v>
      </c>
      <c r="AX926" s="14" t="s">
        <v>89</v>
      </c>
      <c r="AY926" s="253" t="s">
        <v>159</v>
      </c>
    </row>
    <row r="927" s="2" customFormat="1" ht="24.15" customHeight="1">
      <c r="A927" s="40"/>
      <c r="B927" s="41"/>
      <c r="C927" s="214" t="s">
        <v>1238</v>
      </c>
      <c r="D927" s="214" t="s">
        <v>162</v>
      </c>
      <c r="E927" s="215" t="s">
        <v>1239</v>
      </c>
      <c r="F927" s="216" t="s">
        <v>1240</v>
      </c>
      <c r="G927" s="217" t="s">
        <v>217</v>
      </c>
      <c r="H927" s="218">
        <v>64.349999999999994</v>
      </c>
      <c r="I927" s="219"/>
      <c r="J927" s="220">
        <f>ROUND(I927*H927,2)</f>
        <v>0</v>
      </c>
      <c r="K927" s="216" t="s">
        <v>166</v>
      </c>
      <c r="L927" s="46"/>
      <c r="M927" s="221" t="s">
        <v>44</v>
      </c>
      <c r="N927" s="222" t="s">
        <v>53</v>
      </c>
      <c r="O927" s="86"/>
      <c r="P927" s="223">
        <f>O927*H927</f>
        <v>0</v>
      </c>
      <c r="Q927" s="223">
        <v>0</v>
      </c>
      <c r="R927" s="223">
        <f>Q927*H927</f>
        <v>0</v>
      </c>
      <c r="S927" s="223">
        <v>0</v>
      </c>
      <c r="T927" s="224">
        <f>S927*H927</f>
        <v>0</v>
      </c>
      <c r="U927" s="40"/>
      <c r="V927" s="40"/>
      <c r="W927" s="40"/>
      <c r="X927" s="40"/>
      <c r="Y927" s="40"/>
      <c r="Z927" s="40"/>
      <c r="AA927" s="40"/>
      <c r="AB927" s="40"/>
      <c r="AC927" s="40"/>
      <c r="AD927" s="40"/>
      <c r="AE927" s="40"/>
      <c r="AR927" s="225" t="s">
        <v>251</v>
      </c>
      <c r="AT927" s="225" t="s">
        <v>162</v>
      </c>
      <c r="AU927" s="225" t="s">
        <v>91</v>
      </c>
      <c r="AY927" s="18" t="s">
        <v>159</v>
      </c>
      <c r="BE927" s="226">
        <f>IF(N927="základní",J927,0)</f>
        <v>0</v>
      </c>
      <c r="BF927" s="226">
        <f>IF(N927="snížená",J927,0)</f>
        <v>0</v>
      </c>
      <c r="BG927" s="226">
        <f>IF(N927="zákl. přenesená",J927,0)</f>
        <v>0</v>
      </c>
      <c r="BH927" s="226">
        <f>IF(N927="sníž. přenesená",J927,0)</f>
        <v>0</v>
      </c>
      <c r="BI927" s="226">
        <f>IF(N927="nulová",J927,0)</f>
        <v>0</v>
      </c>
      <c r="BJ927" s="18" t="s">
        <v>89</v>
      </c>
      <c r="BK927" s="226">
        <f>ROUND(I927*H927,2)</f>
        <v>0</v>
      </c>
      <c r="BL927" s="18" t="s">
        <v>251</v>
      </c>
      <c r="BM927" s="225" t="s">
        <v>1241</v>
      </c>
    </row>
    <row r="928" s="2" customFormat="1">
      <c r="A928" s="40"/>
      <c r="B928" s="41"/>
      <c r="C928" s="42"/>
      <c r="D928" s="227" t="s">
        <v>169</v>
      </c>
      <c r="E928" s="42"/>
      <c r="F928" s="228" t="s">
        <v>1242</v>
      </c>
      <c r="G928" s="42"/>
      <c r="H928" s="42"/>
      <c r="I928" s="229"/>
      <c r="J928" s="42"/>
      <c r="K928" s="42"/>
      <c r="L928" s="46"/>
      <c r="M928" s="230"/>
      <c r="N928" s="231"/>
      <c r="O928" s="86"/>
      <c r="P928" s="86"/>
      <c r="Q928" s="86"/>
      <c r="R928" s="86"/>
      <c r="S928" s="86"/>
      <c r="T928" s="87"/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T928" s="18" t="s">
        <v>169</v>
      </c>
      <c r="AU928" s="18" t="s">
        <v>91</v>
      </c>
    </row>
    <row r="929" s="13" customFormat="1">
      <c r="A929" s="13"/>
      <c r="B929" s="232"/>
      <c r="C929" s="233"/>
      <c r="D929" s="234" t="s">
        <v>171</v>
      </c>
      <c r="E929" s="235" t="s">
        <v>44</v>
      </c>
      <c r="F929" s="236" t="s">
        <v>172</v>
      </c>
      <c r="G929" s="233"/>
      <c r="H929" s="235" t="s">
        <v>44</v>
      </c>
      <c r="I929" s="237"/>
      <c r="J929" s="233"/>
      <c r="K929" s="233"/>
      <c r="L929" s="238"/>
      <c r="M929" s="239"/>
      <c r="N929" s="240"/>
      <c r="O929" s="240"/>
      <c r="P929" s="240"/>
      <c r="Q929" s="240"/>
      <c r="R929" s="240"/>
      <c r="S929" s="240"/>
      <c r="T929" s="241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2" t="s">
        <v>171</v>
      </c>
      <c r="AU929" s="242" t="s">
        <v>91</v>
      </c>
      <c r="AV929" s="13" t="s">
        <v>89</v>
      </c>
      <c r="AW929" s="13" t="s">
        <v>42</v>
      </c>
      <c r="AX929" s="13" t="s">
        <v>82</v>
      </c>
      <c r="AY929" s="242" t="s">
        <v>159</v>
      </c>
    </row>
    <row r="930" s="14" customFormat="1">
      <c r="A930" s="14"/>
      <c r="B930" s="243"/>
      <c r="C930" s="244"/>
      <c r="D930" s="234" t="s">
        <v>171</v>
      </c>
      <c r="E930" s="245" t="s">
        <v>44</v>
      </c>
      <c r="F930" s="246" t="s">
        <v>388</v>
      </c>
      <c r="G930" s="244"/>
      <c r="H930" s="247">
        <v>64.349999999999994</v>
      </c>
      <c r="I930" s="248"/>
      <c r="J930" s="244"/>
      <c r="K930" s="244"/>
      <c r="L930" s="249"/>
      <c r="M930" s="250"/>
      <c r="N930" s="251"/>
      <c r="O930" s="251"/>
      <c r="P930" s="251"/>
      <c r="Q930" s="251"/>
      <c r="R930" s="251"/>
      <c r="S930" s="251"/>
      <c r="T930" s="252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3" t="s">
        <v>171</v>
      </c>
      <c r="AU930" s="253" t="s">
        <v>91</v>
      </c>
      <c r="AV930" s="14" t="s">
        <v>91</v>
      </c>
      <c r="AW930" s="14" t="s">
        <v>42</v>
      </c>
      <c r="AX930" s="14" t="s">
        <v>89</v>
      </c>
      <c r="AY930" s="253" t="s">
        <v>159</v>
      </c>
    </row>
    <row r="931" s="2" customFormat="1" ht="24.15" customHeight="1">
      <c r="A931" s="40"/>
      <c r="B931" s="41"/>
      <c r="C931" s="214" t="s">
        <v>1243</v>
      </c>
      <c r="D931" s="214" t="s">
        <v>162</v>
      </c>
      <c r="E931" s="215" t="s">
        <v>1244</v>
      </c>
      <c r="F931" s="216" t="s">
        <v>1245</v>
      </c>
      <c r="G931" s="217" t="s">
        <v>217</v>
      </c>
      <c r="H931" s="218">
        <v>64.349999999999994</v>
      </c>
      <c r="I931" s="219"/>
      <c r="J931" s="220">
        <f>ROUND(I931*H931,2)</f>
        <v>0</v>
      </c>
      <c r="K931" s="216" t="s">
        <v>166</v>
      </c>
      <c r="L931" s="46"/>
      <c r="M931" s="221" t="s">
        <v>44</v>
      </c>
      <c r="N931" s="222" t="s">
        <v>53</v>
      </c>
      <c r="O931" s="86"/>
      <c r="P931" s="223">
        <f>O931*H931</f>
        <v>0</v>
      </c>
      <c r="Q931" s="223">
        <v>0</v>
      </c>
      <c r="R931" s="223">
        <f>Q931*H931</f>
        <v>0</v>
      </c>
      <c r="S931" s="223">
        <v>0</v>
      </c>
      <c r="T931" s="224">
        <f>S931*H931</f>
        <v>0</v>
      </c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R931" s="225" t="s">
        <v>251</v>
      </c>
      <c r="AT931" s="225" t="s">
        <v>162</v>
      </c>
      <c r="AU931" s="225" t="s">
        <v>91</v>
      </c>
      <c r="AY931" s="18" t="s">
        <v>159</v>
      </c>
      <c r="BE931" s="226">
        <f>IF(N931="základní",J931,0)</f>
        <v>0</v>
      </c>
      <c r="BF931" s="226">
        <f>IF(N931="snížená",J931,0)</f>
        <v>0</v>
      </c>
      <c r="BG931" s="226">
        <f>IF(N931="zákl. přenesená",J931,0)</f>
        <v>0</v>
      </c>
      <c r="BH931" s="226">
        <f>IF(N931="sníž. přenesená",J931,0)</f>
        <v>0</v>
      </c>
      <c r="BI931" s="226">
        <f>IF(N931="nulová",J931,0)</f>
        <v>0</v>
      </c>
      <c r="BJ931" s="18" t="s">
        <v>89</v>
      </c>
      <c r="BK931" s="226">
        <f>ROUND(I931*H931,2)</f>
        <v>0</v>
      </c>
      <c r="BL931" s="18" t="s">
        <v>251</v>
      </c>
      <c r="BM931" s="225" t="s">
        <v>1246</v>
      </c>
    </row>
    <row r="932" s="2" customFormat="1">
      <c r="A932" s="40"/>
      <c r="B932" s="41"/>
      <c r="C932" s="42"/>
      <c r="D932" s="227" t="s">
        <v>169</v>
      </c>
      <c r="E932" s="42"/>
      <c r="F932" s="228" t="s">
        <v>1247</v>
      </c>
      <c r="G932" s="42"/>
      <c r="H932" s="42"/>
      <c r="I932" s="229"/>
      <c r="J932" s="42"/>
      <c r="K932" s="42"/>
      <c r="L932" s="46"/>
      <c r="M932" s="230"/>
      <c r="N932" s="231"/>
      <c r="O932" s="86"/>
      <c r="P932" s="86"/>
      <c r="Q932" s="86"/>
      <c r="R932" s="86"/>
      <c r="S932" s="86"/>
      <c r="T932" s="87"/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T932" s="18" t="s">
        <v>169</v>
      </c>
      <c r="AU932" s="18" t="s">
        <v>91</v>
      </c>
    </row>
    <row r="933" s="13" customFormat="1">
      <c r="A933" s="13"/>
      <c r="B933" s="232"/>
      <c r="C933" s="233"/>
      <c r="D933" s="234" t="s">
        <v>171</v>
      </c>
      <c r="E933" s="235" t="s">
        <v>44</v>
      </c>
      <c r="F933" s="236" t="s">
        <v>172</v>
      </c>
      <c r="G933" s="233"/>
      <c r="H933" s="235" t="s">
        <v>44</v>
      </c>
      <c r="I933" s="237"/>
      <c r="J933" s="233"/>
      <c r="K933" s="233"/>
      <c r="L933" s="238"/>
      <c r="M933" s="239"/>
      <c r="N933" s="240"/>
      <c r="O933" s="240"/>
      <c r="P933" s="240"/>
      <c r="Q933" s="240"/>
      <c r="R933" s="240"/>
      <c r="S933" s="240"/>
      <c r="T933" s="241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2" t="s">
        <v>171</v>
      </c>
      <c r="AU933" s="242" t="s">
        <v>91</v>
      </c>
      <c r="AV933" s="13" t="s">
        <v>89</v>
      </c>
      <c r="AW933" s="13" t="s">
        <v>42</v>
      </c>
      <c r="AX933" s="13" t="s">
        <v>82</v>
      </c>
      <c r="AY933" s="242" t="s">
        <v>159</v>
      </c>
    </row>
    <row r="934" s="14" customFormat="1">
      <c r="A934" s="14"/>
      <c r="B934" s="243"/>
      <c r="C934" s="244"/>
      <c r="D934" s="234" t="s">
        <v>171</v>
      </c>
      <c r="E934" s="245" t="s">
        <v>44</v>
      </c>
      <c r="F934" s="246" t="s">
        <v>388</v>
      </c>
      <c r="G934" s="244"/>
      <c r="H934" s="247">
        <v>64.349999999999994</v>
      </c>
      <c r="I934" s="248"/>
      <c r="J934" s="244"/>
      <c r="K934" s="244"/>
      <c r="L934" s="249"/>
      <c r="M934" s="250"/>
      <c r="N934" s="251"/>
      <c r="O934" s="251"/>
      <c r="P934" s="251"/>
      <c r="Q934" s="251"/>
      <c r="R934" s="251"/>
      <c r="S934" s="251"/>
      <c r="T934" s="252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3" t="s">
        <v>171</v>
      </c>
      <c r="AU934" s="253" t="s">
        <v>91</v>
      </c>
      <c r="AV934" s="14" t="s">
        <v>91</v>
      </c>
      <c r="AW934" s="14" t="s">
        <v>42</v>
      </c>
      <c r="AX934" s="14" t="s">
        <v>89</v>
      </c>
      <c r="AY934" s="253" t="s">
        <v>159</v>
      </c>
    </row>
    <row r="935" s="2" customFormat="1" ht="24.15" customHeight="1">
      <c r="A935" s="40"/>
      <c r="B935" s="41"/>
      <c r="C935" s="214" t="s">
        <v>1248</v>
      </c>
      <c r="D935" s="214" t="s">
        <v>162</v>
      </c>
      <c r="E935" s="215" t="s">
        <v>1249</v>
      </c>
      <c r="F935" s="216" t="s">
        <v>1250</v>
      </c>
      <c r="G935" s="217" t="s">
        <v>379</v>
      </c>
      <c r="H935" s="218">
        <v>1.919</v>
      </c>
      <c r="I935" s="219"/>
      <c r="J935" s="220">
        <f>ROUND(I935*H935,2)</f>
        <v>0</v>
      </c>
      <c r="K935" s="216" t="s">
        <v>166</v>
      </c>
      <c r="L935" s="46"/>
      <c r="M935" s="221" t="s">
        <v>44</v>
      </c>
      <c r="N935" s="222" t="s">
        <v>53</v>
      </c>
      <c r="O935" s="86"/>
      <c r="P935" s="223">
        <f>O935*H935</f>
        <v>0</v>
      </c>
      <c r="Q935" s="223">
        <v>0</v>
      </c>
      <c r="R935" s="223">
        <f>Q935*H935</f>
        <v>0</v>
      </c>
      <c r="S935" s="223">
        <v>0</v>
      </c>
      <c r="T935" s="224">
        <f>S935*H935</f>
        <v>0</v>
      </c>
      <c r="U935" s="40"/>
      <c r="V935" s="40"/>
      <c r="W935" s="40"/>
      <c r="X935" s="40"/>
      <c r="Y935" s="40"/>
      <c r="Z935" s="40"/>
      <c r="AA935" s="40"/>
      <c r="AB935" s="40"/>
      <c r="AC935" s="40"/>
      <c r="AD935" s="40"/>
      <c r="AE935" s="40"/>
      <c r="AR935" s="225" t="s">
        <v>251</v>
      </c>
      <c r="AT935" s="225" t="s">
        <v>162</v>
      </c>
      <c r="AU935" s="225" t="s">
        <v>91</v>
      </c>
      <c r="AY935" s="18" t="s">
        <v>159</v>
      </c>
      <c r="BE935" s="226">
        <f>IF(N935="základní",J935,0)</f>
        <v>0</v>
      </c>
      <c r="BF935" s="226">
        <f>IF(N935="snížená",J935,0)</f>
        <v>0</v>
      </c>
      <c r="BG935" s="226">
        <f>IF(N935="zákl. přenesená",J935,0)</f>
        <v>0</v>
      </c>
      <c r="BH935" s="226">
        <f>IF(N935="sníž. přenesená",J935,0)</f>
        <v>0</v>
      </c>
      <c r="BI935" s="226">
        <f>IF(N935="nulová",J935,0)</f>
        <v>0</v>
      </c>
      <c r="BJ935" s="18" t="s">
        <v>89</v>
      </c>
      <c r="BK935" s="226">
        <f>ROUND(I935*H935,2)</f>
        <v>0</v>
      </c>
      <c r="BL935" s="18" t="s">
        <v>251</v>
      </c>
      <c r="BM935" s="225" t="s">
        <v>1251</v>
      </c>
    </row>
    <row r="936" s="2" customFormat="1">
      <c r="A936" s="40"/>
      <c r="B936" s="41"/>
      <c r="C936" s="42"/>
      <c r="D936" s="227" t="s">
        <v>169</v>
      </c>
      <c r="E936" s="42"/>
      <c r="F936" s="228" t="s">
        <v>1252</v>
      </c>
      <c r="G936" s="42"/>
      <c r="H936" s="42"/>
      <c r="I936" s="229"/>
      <c r="J936" s="42"/>
      <c r="K936" s="42"/>
      <c r="L936" s="46"/>
      <c r="M936" s="230"/>
      <c r="N936" s="231"/>
      <c r="O936" s="86"/>
      <c r="P936" s="86"/>
      <c r="Q936" s="86"/>
      <c r="R936" s="86"/>
      <c r="S936" s="86"/>
      <c r="T936" s="87"/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T936" s="18" t="s">
        <v>169</v>
      </c>
      <c r="AU936" s="18" t="s">
        <v>91</v>
      </c>
    </row>
    <row r="937" s="2" customFormat="1" ht="24.15" customHeight="1">
      <c r="A937" s="40"/>
      <c r="B937" s="41"/>
      <c r="C937" s="214" t="s">
        <v>1253</v>
      </c>
      <c r="D937" s="214" t="s">
        <v>162</v>
      </c>
      <c r="E937" s="215" t="s">
        <v>1254</v>
      </c>
      <c r="F937" s="216" t="s">
        <v>1255</v>
      </c>
      <c r="G937" s="217" t="s">
        <v>379</v>
      </c>
      <c r="H937" s="218">
        <v>1.919</v>
      </c>
      <c r="I937" s="219"/>
      <c r="J937" s="220">
        <f>ROUND(I937*H937,2)</f>
        <v>0</v>
      </c>
      <c r="K937" s="216" t="s">
        <v>166</v>
      </c>
      <c r="L937" s="46"/>
      <c r="M937" s="221" t="s">
        <v>44</v>
      </c>
      <c r="N937" s="222" t="s">
        <v>53</v>
      </c>
      <c r="O937" s="86"/>
      <c r="P937" s="223">
        <f>O937*H937</f>
        <v>0</v>
      </c>
      <c r="Q937" s="223">
        <v>0</v>
      </c>
      <c r="R937" s="223">
        <f>Q937*H937</f>
        <v>0</v>
      </c>
      <c r="S937" s="223">
        <v>0</v>
      </c>
      <c r="T937" s="224">
        <f>S937*H937</f>
        <v>0</v>
      </c>
      <c r="U937" s="40"/>
      <c r="V937" s="40"/>
      <c r="W937" s="40"/>
      <c r="X937" s="40"/>
      <c r="Y937" s="40"/>
      <c r="Z937" s="40"/>
      <c r="AA937" s="40"/>
      <c r="AB937" s="40"/>
      <c r="AC937" s="40"/>
      <c r="AD937" s="40"/>
      <c r="AE937" s="40"/>
      <c r="AR937" s="225" t="s">
        <v>251</v>
      </c>
      <c r="AT937" s="225" t="s">
        <v>162</v>
      </c>
      <c r="AU937" s="225" t="s">
        <v>91</v>
      </c>
      <c r="AY937" s="18" t="s">
        <v>159</v>
      </c>
      <c r="BE937" s="226">
        <f>IF(N937="základní",J937,0)</f>
        <v>0</v>
      </c>
      <c r="BF937" s="226">
        <f>IF(N937="snížená",J937,0)</f>
        <v>0</v>
      </c>
      <c r="BG937" s="226">
        <f>IF(N937="zákl. přenesená",J937,0)</f>
        <v>0</v>
      </c>
      <c r="BH937" s="226">
        <f>IF(N937="sníž. přenesená",J937,0)</f>
        <v>0</v>
      </c>
      <c r="BI937" s="226">
        <f>IF(N937="nulová",J937,0)</f>
        <v>0</v>
      </c>
      <c r="BJ937" s="18" t="s">
        <v>89</v>
      </c>
      <c r="BK937" s="226">
        <f>ROUND(I937*H937,2)</f>
        <v>0</v>
      </c>
      <c r="BL937" s="18" t="s">
        <v>251</v>
      </c>
      <c r="BM937" s="225" t="s">
        <v>1256</v>
      </c>
    </row>
    <row r="938" s="2" customFormat="1">
      <c r="A938" s="40"/>
      <c r="B938" s="41"/>
      <c r="C938" s="42"/>
      <c r="D938" s="227" t="s">
        <v>169</v>
      </c>
      <c r="E938" s="42"/>
      <c r="F938" s="228" t="s">
        <v>1257</v>
      </c>
      <c r="G938" s="42"/>
      <c r="H938" s="42"/>
      <c r="I938" s="229"/>
      <c r="J938" s="42"/>
      <c r="K938" s="42"/>
      <c r="L938" s="46"/>
      <c r="M938" s="230"/>
      <c r="N938" s="231"/>
      <c r="O938" s="86"/>
      <c r="P938" s="86"/>
      <c r="Q938" s="86"/>
      <c r="R938" s="86"/>
      <c r="S938" s="86"/>
      <c r="T938" s="87"/>
      <c r="U938" s="40"/>
      <c r="V938" s="40"/>
      <c r="W938" s="40"/>
      <c r="X938" s="40"/>
      <c r="Y938" s="40"/>
      <c r="Z938" s="40"/>
      <c r="AA938" s="40"/>
      <c r="AB938" s="40"/>
      <c r="AC938" s="40"/>
      <c r="AD938" s="40"/>
      <c r="AE938" s="40"/>
      <c r="AT938" s="18" t="s">
        <v>169</v>
      </c>
      <c r="AU938" s="18" t="s">
        <v>91</v>
      </c>
    </row>
    <row r="939" s="12" customFormat="1" ht="22.8" customHeight="1">
      <c r="A939" s="12"/>
      <c r="B939" s="198"/>
      <c r="C939" s="199"/>
      <c r="D939" s="200" t="s">
        <v>81</v>
      </c>
      <c r="E939" s="212" t="s">
        <v>1258</v>
      </c>
      <c r="F939" s="212" t="s">
        <v>1259</v>
      </c>
      <c r="G939" s="199"/>
      <c r="H939" s="199"/>
      <c r="I939" s="202"/>
      <c r="J939" s="213">
        <f>BK939</f>
        <v>0</v>
      </c>
      <c r="K939" s="199"/>
      <c r="L939" s="204"/>
      <c r="M939" s="205"/>
      <c r="N939" s="206"/>
      <c r="O939" s="206"/>
      <c r="P939" s="207">
        <f>SUM(P940:P1025)</f>
        <v>0</v>
      </c>
      <c r="Q939" s="206"/>
      <c r="R939" s="207">
        <f>SUM(R940:R1025)</f>
        <v>1.8391013600000001</v>
      </c>
      <c r="S939" s="206"/>
      <c r="T939" s="208">
        <f>SUM(T940:T1025)</f>
        <v>1.199676</v>
      </c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R939" s="209" t="s">
        <v>91</v>
      </c>
      <c r="AT939" s="210" t="s">
        <v>81</v>
      </c>
      <c r="AU939" s="210" t="s">
        <v>89</v>
      </c>
      <c r="AY939" s="209" t="s">
        <v>159</v>
      </c>
      <c r="BK939" s="211">
        <f>SUM(BK940:BK1025)</f>
        <v>0</v>
      </c>
    </row>
    <row r="940" s="2" customFormat="1" ht="16.5" customHeight="1">
      <c r="A940" s="40"/>
      <c r="B940" s="41"/>
      <c r="C940" s="214" t="s">
        <v>1260</v>
      </c>
      <c r="D940" s="214" t="s">
        <v>162</v>
      </c>
      <c r="E940" s="215" t="s">
        <v>1261</v>
      </c>
      <c r="F940" s="216" t="s">
        <v>1262</v>
      </c>
      <c r="G940" s="217" t="s">
        <v>217</v>
      </c>
      <c r="H940" s="218">
        <v>396.41000000000002</v>
      </c>
      <c r="I940" s="219"/>
      <c r="J940" s="220">
        <f>ROUND(I940*H940,2)</f>
        <v>0</v>
      </c>
      <c r="K940" s="216" t="s">
        <v>166</v>
      </c>
      <c r="L940" s="46"/>
      <c r="M940" s="221" t="s">
        <v>44</v>
      </c>
      <c r="N940" s="222" t="s">
        <v>53</v>
      </c>
      <c r="O940" s="86"/>
      <c r="P940" s="223">
        <f>O940*H940</f>
        <v>0</v>
      </c>
      <c r="Q940" s="223">
        <v>0</v>
      </c>
      <c r="R940" s="223">
        <f>Q940*H940</f>
        <v>0</v>
      </c>
      <c r="S940" s="223">
        <v>0</v>
      </c>
      <c r="T940" s="224">
        <f>S940*H940</f>
        <v>0</v>
      </c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R940" s="225" t="s">
        <v>251</v>
      </c>
      <c r="AT940" s="225" t="s">
        <v>162</v>
      </c>
      <c r="AU940" s="225" t="s">
        <v>91</v>
      </c>
      <c r="AY940" s="18" t="s">
        <v>159</v>
      </c>
      <c r="BE940" s="226">
        <f>IF(N940="základní",J940,0)</f>
        <v>0</v>
      </c>
      <c r="BF940" s="226">
        <f>IF(N940="snížená",J940,0)</f>
        <v>0</v>
      </c>
      <c r="BG940" s="226">
        <f>IF(N940="zákl. přenesená",J940,0)</f>
        <v>0</v>
      </c>
      <c r="BH940" s="226">
        <f>IF(N940="sníž. přenesená",J940,0)</f>
        <v>0</v>
      </c>
      <c r="BI940" s="226">
        <f>IF(N940="nulová",J940,0)</f>
        <v>0</v>
      </c>
      <c r="BJ940" s="18" t="s">
        <v>89</v>
      </c>
      <c r="BK940" s="226">
        <f>ROUND(I940*H940,2)</f>
        <v>0</v>
      </c>
      <c r="BL940" s="18" t="s">
        <v>251</v>
      </c>
      <c r="BM940" s="225" t="s">
        <v>1263</v>
      </c>
    </row>
    <row r="941" s="2" customFormat="1">
      <c r="A941" s="40"/>
      <c r="B941" s="41"/>
      <c r="C941" s="42"/>
      <c r="D941" s="227" t="s">
        <v>169</v>
      </c>
      <c r="E941" s="42"/>
      <c r="F941" s="228" t="s">
        <v>1264</v>
      </c>
      <c r="G941" s="42"/>
      <c r="H941" s="42"/>
      <c r="I941" s="229"/>
      <c r="J941" s="42"/>
      <c r="K941" s="42"/>
      <c r="L941" s="46"/>
      <c r="M941" s="230"/>
      <c r="N941" s="231"/>
      <c r="O941" s="86"/>
      <c r="P941" s="86"/>
      <c r="Q941" s="86"/>
      <c r="R941" s="86"/>
      <c r="S941" s="86"/>
      <c r="T941" s="87"/>
      <c r="U941" s="40"/>
      <c r="V941" s="40"/>
      <c r="W941" s="40"/>
      <c r="X941" s="40"/>
      <c r="Y941" s="40"/>
      <c r="Z941" s="40"/>
      <c r="AA941" s="40"/>
      <c r="AB941" s="40"/>
      <c r="AC941" s="40"/>
      <c r="AD941" s="40"/>
      <c r="AE941" s="40"/>
      <c r="AT941" s="18" t="s">
        <v>169</v>
      </c>
      <c r="AU941" s="18" t="s">
        <v>91</v>
      </c>
    </row>
    <row r="942" s="13" customFormat="1">
      <c r="A942" s="13"/>
      <c r="B942" s="232"/>
      <c r="C942" s="233"/>
      <c r="D942" s="234" t="s">
        <v>171</v>
      </c>
      <c r="E942" s="235" t="s">
        <v>44</v>
      </c>
      <c r="F942" s="236" t="s">
        <v>172</v>
      </c>
      <c r="G942" s="233"/>
      <c r="H942" s="235" t="s">
        <v>44</v>
      </c>
      <c r="I942" s="237"/>
      <c r="J942" s="233"/>
      <c r="K942" s="233"/>
      <c r="L942" s="238"/>
      <c r="M942" s="239"/>
      <c r="N942" s="240"/>
      <c r="O942" s="240"/>
      <c r="P942" s="240"/>
      <c r="Q942" s="240"/>
      <c r="R942" s="240"/>
      <c r="S942" s="240"/>
      <c r="T942" s="241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42" t="s">
        <v>171</v>
      </c>
      <c r="AU942" s="242" t="s">
        <v>91</v>
      </c>
      <c r="AV942" s="13" t="s">
        <v>89</v>
      </c>
      <c r="AW942" s="13" t="s">
        <v>42</v>
      </c>
      <c r="AX942" s="13" t="s">
        <v>82</v>
      </c>
      <c r="AY942" s="242" t="s">
        <v>159</v>
      </c>
    </row>
    <row r="943" s="14" customFormat="1">
      <c r="A943" s="14"/>
      <c r="B943" s="243"/>
      <c r="C943" s="244"/>
      <c r="D943" s="234" t="s">
        <v>171</v>
      </c>
      <c r="E943" s="245" t="s">
        <v>44</v>
      </c>
      <c r="F943" s="246" t="s">
        <v>399</v>
      </c>
      <c r="G943" s="244"/>
      <c r="H943" s="247">
        <v>396.41000000000002</v>
      </c>
      <c r="I943" s="248"/>
      <c r="J943" s="244"/>
      <c r="K943" s="244"/>
      <c r="L943" s="249"/>
      <c r="M943" s="250"/>
      <c r="N943" s="251"/>
      <c r="O943" s="251"/>
      <c r="P943" s="251"/>
      <c r="Q943" s="251"/>
      <c r="R943" s="251"/>
      <c r="S943" s="251"/>
      <c r="T943" s="252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3" t="s">
        <v>171</v>
      </c>
      <c r="AU943" s="253" t="s">
        <v>91</v>
      </c>
      <c r="AV943" s="14" t="s">
        <v>91</v>
      </c>
      <c r="AW943" s="14" t="s">
        <v>42</v>
      </c>
      <c r="AX943" s="14" t="s">
        <v>89</v>
      </c>
      <c r="AY943" s="253" t="s">
        <v>159</v>
      </c>
    </row>
    <row r="944" s="2" customFormat="1" ht="16.5" customHeight="1">
      <c r="A944" s="40"/>
      <c r="B944" s="41"/>
      <c r="C944" s="214" t="s">
        <v>1265</v>
      </c>
      <c r="D944" s="214" t="s">
        <v>162</v>
      </c>
      <c r="E944" s="215" t="s">
        <v>1266</v>
      </c>
      <c r="F944" s="216" t="s">
        <v>1267</v>
      </c>
      <c r="G944" s="217" t="s">
        <v>217</v>
      </c>
      <c r="H944" s="218">
        <v>396.41000000000002</v>
      </c>
      <c r="I944" s="219"/>
      <c r="J944" s="220">
        <f>ROUND(I944*H944,2)</f>
        <v>0</v>
      </c>
      <c r="K944" s="216" t="s">
        <v>166</v>
      </c>
      <c r="L944" s="46"/>
      <c r="M944" s="221" t="s">
        <v>44</v>
      </c>
      <c r="N944" s="222" t="s">
        <v>53</v>
      </c>
      <c r="O944" s="86"/>
      <c r="P944" s="223">
        <f>O944*H944</f>
        <v>0</v>
      </c>
      <c r="Q944" s="223">
        <v>0</v>
      </c>
      <c r="R944" s="223">
        <f>Q944*H944</f>
        <v>0</v>
      </c>
      <c r="S944" s="223">
        <v>0</v>
      </c>
      <c r="T944" s="224">
        <f>S944*H944</f>
        <v>0</v>
      </c>
      <c r="U944" s="40"/>
      <c r="V944" s="40"/>
      <c r="W944" s="40"/>
      <c r="X944" s="40"/>
      <c r="Y944" s="40"/>
      <c r="Z944" s="40"/>
      <c r="AA944" s="40"/>
      <c r="AB944" s="40"/>
      <c r="AC944" s="40"/>
      <c r="AD944" s="40"/>
      <c r="AE944" s="40"/>
      <c r="AR944" s="225" t="s">
        <v>251</v>
      </c>
      <c r="AT944" s="225" t="s">
        <v>162</v>
      </c>
      <c r="AU944" s="225" t="s">
        <v>91</v>
      </c>
      <c r="AY944" s="18" t="s">
        <v>159</v>
      </c>
      <c r="BE944" s="226">
        <f>IF(N944="základní",J944,0)</f>
        <v>0</v>
      </c>
      <c r="BF944" s="226">
        <f>IF(N944="snížená",J944,0)</f>
        <v>0</v>
      </c>
      <c r="BG944" s="226">
        <f>IF(N944="zákl. přenesená",J944,0)</f>
        <v>0</v>
      </c>
      <c r="BH944" s="226">
        <f>IF(N944="sníž. přenesená",J944,0)</f>
        <v>0</v>
      </c>
      <c r="BI944" s="226">
        <f>IF(N944="nulová",J944,0)</f>
        <v>0</v>
      </c>
      <c r="BJ944" s="18" t="s">
        <v>89</v>
      </c>
      <c r="BK944" s="226">
        <f>ROUND(I944*H944,2)</f>
        <v>0</v>
      </c>
      <c r="BL944" s="18" t="s">
        <v>251</v>
      </c>
      <c r="BM944" s="225" t="s">
        <v>1268</v>
      </c>
    </row>
    <row r="945" s="2" customFormat="1">
      <c r="A945" s="40"/>
      <c r="B945" s="41"/>
      <c r="C945" s="42"/>
      <c r="D945" s="227" t="s">
        <v>169</v>
      </c>
      <c r="E945" s="42"/>
      <c r="F945" s="228" t="s">
        <v>1269</v>
      </c>
      <c r="G945" s="42"/>
      <c r="H945" s="42"/>
      <c r="I945" s="229"/>
      <c r="J945" s="42"/>
      <c r="K945" s="42"/>
      <c r="L945" s="46"/>
      <c r="M945" s="230"/>
      <c r="N945" s="231"/>
      <c r="O945" s="86"/>
      <c r="P945" s="86"/>
      <c r="Q945" s="86"/>
      <c r="R945" s="86"/>
      <c r="S945" s="86"/>
      <c r="T945" s="87"/>
      <c r="U945" s="40"/>
      <c r="V945" s="40"/>
      <c r="W945" s="40"/>
      <c r="X945" s="40"/>
      <c r="Y945" s="40"/>
      <c r="Z945" s="40"/>
      <c r="AA945" s="40"/>
      <c r="AB945" s="40"/>
      <c r="AC945" s="40"/>
      <c r="AD945" s="40"/>
      <c r="AE945" s="40"/>
      <c r="AT945" s="18" t="s">
        <v>169</v>
      </c>
      <c r="AU945" s="18" t="s">
        <v>91</v>
      </c>
    </row>
    <row r="946" s="13" customFormat="1">
      <c r="A946" s="13"/>
      <c r="B946" s="232"/>
      <c r="C946" s="233"/>
      <c r="D946" s="234" t="s">
        <v>171</v>
      </c>
      <c r="E946" s="235" t="s">
        <v>44</v>
      </c>
      <c r="F946" s="236" t="s">
        <v>172</v>
      </c>
      <c r="G946" s="233"/>
      <c r="H946" s="235" t="s">
        <v>44</v>
      </c>
      <c r="I946" s="237"/>
      <c r="J946" s="233"/>
      <c r="K946" s="233"/>
      <c r="L946" s="238"/>
      <c r="M946" s="239"/>
      <c r="N946" s="240"/>
      <c r="O946" s="240"/>
      <c r="P946" s="240"/>
      <c r="Q946" s="240"/>
      <c r="R946" s="240"/>
      <c r="S946" s="240"/>
      <c r="T946" s="241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2" t="s">
        <v>171</v>
      </c>
      <c r="AU946" s="242" t="s">
        <v>91</v>
      </c>
      <c r="AV946" s="13" t="s">
        <v>89</v>
      </c>
      <c r="AW946" s="13" t="s">
        <v>42</v>
      </c>
      <c r="AX946" s="13" t="s">
        <v>82</v>
      </c>
      <c r="AY946" s="242" t="s">
        <v>159</v>
      </c>
    </row>
    <row r="947" s="14" customFormat="1">
      <c r="A947" s="14"/>
      <c r="B947" s="243"/>
      <c r="C947" s="244"/>
      <c r="D947" s="234" t="s">
        <v>171</v>
      </c>
      <c r="E947" s="245" t="s">
        <v>44</v>
      </c>
      <c r="F947" s="246" t="s">
        <v>399</v>
      </c>
      <c r="G947" s="244"/>
      <c r="H947" s="247">
        <v>396.41000000000002</v>
      </c>
      <c r="I947" s="248"/>
      <c r="J947" s="244"/>
      <c r="K947" s="244"/>
      <c r="L947" s="249"/>
      <c r="M947" s="250"/>
      <c r="N947" s="251"/>
      <c r="O947" s="251"/>
      <c r="P947" s="251"/>
      <c r="Q947" s="251"/>
      <c r="R947" s="251"/>
      <c r="S947" s="251"/>
      <c r="T947" s="252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3" t="s">
        <v>171</v>
      </c>
      <c r="AU947" s="253" t="s">
        <v>91</v>
      </c>
      <c r="AV947" s="14" t="s">
        <v>91</v>
      </c>
      <c r="AW947" s="14" t="s">
        <v>42</v>
      </c>
      <c r="AX947" s="14" t="s">
        <v>89</v>
      </c>
      <c r="AY947" s="253" t="s">
        <v>159</v>
      </c>
    </row>
    <row r="948" s="2" customFormat="1" ht="16.5" customHeight="1">
      <c r="A948" s="40"/>
      <c r="B948" s="41"/>
      <c r="C948" s="214" t="s">
        <v>1270</v>
      </c>
      <c r="D948" s="214" t="s">
        <v>162</v>
      </c>
      <c r="E948" s="215" t="s">
        <v>1271</v>
      </c>
      <c r="F948" s="216" t="s">
        <v>1272</v>
      </c>
      <c r="G948" s="217" t="s">
        <v>217</v>
      </c>
      <c r="H948" s="218">
        <v>907.11199999999997</v>
      </c>
      <c r="I948" s="219"/>
      <c r="J948" s="220">
        <f>ROUND(I948*H948,2)</f>
        <v>0</v>
      </c>
      <c r="K948" s="216" t="s">
        <v>166</v>
      </c>
      <c r="L948" s="46"/>
      <c r="M948" s="221" t="s">
        <v>44</v>
      </c>
      <c r="N948" s="222" t="s">
        <v>53</v>
      </c>
      <c r="O948" s="86"/>
      <c r="P948" s="223">
        <f>O948*H948</f>
        <v>0</v>
      </c>
      <c r="Q948" s="223">
        <v>0.00020000000000000001</v>
      </c>
      <c r="R948" s="223">
        <f>Q948*H948</f>
        <v>0.18142240000000001</v>
      </c>
      <c r="S948" s="223">
        <v>0</v>
      </c>
      <c r="T948" s="224">
        <f>S948*H948</f>
        <v>0</v>
      </c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R948" s="225" t="s">
        <v>251</v>
      </c>
      <c r="AT948" s="225" t="s">
        <v>162</v>
      </c>
      <c r="AU948" s="225" t="s">
        <v>91</v>
      </c>
      <c r="AY948" s="18" t="s">
        <v>159</v>
      </c>
      <c r="BE948" s="226">
        <f>IF(N948="základní",J948,0)</f>
        <v>0</v>
      </c>
      <c r="BF948" s="226">
        <f>IF(N948="snížená",J948,0)</f>
        <v>0</v>
      </c>
      <c r="BG948" s="226">
        <f>IF(N948="zákl. přenesená",J948,0)</f>
        <v>0</v>
      </c>
      <c r="BH948" s="226">
        <f>IF(N948="sníž. přenesená",J948,0)</f>
        <v>0</v>
      </c>
      <c r="BI948" s="226">
        <f>IF(N948="nulová",J948,0)</f>
        <v>0</v>
      </c>
      <c r="BJ948" s="18" t="s">
        <v>89</v>
      </c>
      <c r="BK948" s="226">
        <f>ROUND(I948*H948,2)</f>
        <v>0</v>
      </c>
      <c r="BL948" s="18" t="s">
        <v>251</v>
      </c>
      <c r="BM948" s="225" t="s">
        <v>1273</v>
      </c>
    </row>
    <row r="949" s="2" customFormat="1">
      <c r="A949" s="40"/>
      <c r="B949" s="41"/>
      <c r="C949" s="42"/>
      <c r="D949" s="227" t="s">
        <v>169</v>
      </c>
      <c r="E949" s="42"/>
      <c r="F949" s="228" t="s">
        <v>1274</v>
      </c>
      <c r="G949" s="42"/>
      <c r="H949" s="42"/>
      <c r="I949" s="229"/>
      <c r="J949" s="42"/>
      <c r="K949" s="42"/>
      <c r="L949" s="46"/>
      <c r="M949" s="230"/>
      <c r="N949" s="231"/>
      <c r="O949" s="86"/>
      <c r="P949" s="86"/>
      <c r="Q949" s="86"/>
      <c r="R949" s="86"/>
      <c r="S949" s="86"/>
      <c r="T949" s="87"/>
      <c r="U949" s="40"/>
      <c r="V949" s="40"/>
      <c r="W949" s="40"/>
      <c r="X949" s="40"/>
      <c r="Y949" s="40"/>
      <c r="Z949" s="40"/>
      <c r="AA949" s="40"/>
      <c r="AB949" s="40"/>
      <c r="AC949" s="40"/>
      <c r="AD949" s="40"/>
      <c r="AE949" s="40"/>
      <c r="AT949" s="18" t="s">
        <v>169</v>
      </c>
      <c r="AU949" s="18" t="s">
        <v>91</v>
      </c>
    </row>
    <row r="950" s="13" customFormat="1">
      <c r="A950" s="13"/>
      <c r="B950" s="232"/>
      <c r="C950" s="233"/>
      <c r="D950" s="234" t="s">
        <v>171</v>
      </c>
      <c r="E950" s="235" t="s">
        <v>44</v>
      </c>
      <c r="F950" s="236" t="s">
        <v>172</v>
      </c>
      <c r="G950" s="233"/>
      <c r="H950" s="235" t="s">
        <v>44</v>
      </c>
      <c r="I950" s="237"/>
      <c r="J950" s="233"/>
      <c r="K950" s="233"/>
      <c r="L950" s="238"/>
      <c r="M950" s="239"/>
      <c r="N950" s="240"/>
      <c r="O950" s="240"/>
      <c r="P950" s="240"/>
      <c r="Q950" s="240"/>
      <c r="R950" s="240"/>
      <c r="S950" s="240"/>
      <c r="T950" s="241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42" t="s">
        <v>171</v>
      </c>
      <c r="AU950" s="242" t="s">
        <v>91</v>
      </c>
      <c r="AV950" s="13" t="s">
        <v>89</v>
      </c>
      <c r="AW950" s="13" t="s">
        <v>42</v>
      </c>
      <c r="AX950" s="13" t="s">
        <v>82</v>
      </c>
      <c r="AY950" s="242" t="s">
        <v>159</v>
      </c>
    </row>
    <row r="951" s="14" customFormat="1">
      <c r="A951" s="14"/>
      <c r="B951" s="243"/>
      <c r="C951" s="244"/>
      <c r="D951" s="234" t="s">
        <v>171</v>
      </c>
      <c r="E951" s="245" t="s">
        <v>44</v>
      </c>
      <c r="F951" s="246" t="s">
        <v>1275</v>
      </c>
      <c r="G951" s="244"/>
      <c r="H951" s="247">
        <v>384.24000000000001</v>
      </c>
      <c r="I951" s="248"/>
      <c r="J951" s="244"/>
      <c r="K951" s="244"/>
      <c r="L951" s="249"/>
      <c r="M951" s="250"/>
      <c r="N951" s="251"/>
      <c r="O951" s="251"/>
      <c r="P951" s="251"/>
      <c r="Q951" s="251"/>
      <c r="R951" s="251"/>
      <c r="S951" s="251"/>
      <c r="T951" s="252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3" t="s">
        <v>171</v>
      </c>
      <c r="AU951" s="253" t="s">
        <v>91</v>
      </c>
      <c r="AV951" s="14" t="s">
        <v>91</v>
      </c>
      <c r="AW951" s="14" t="s">
        <v>42</v>
      </c>
      <c r="AX951" s="14" t="s">
        <v>82</v>
      </c>
      <c r="AY951" s="253" t="s">
        <v>159</v>
      </c>
    </row>
    <row r="952" s="14" customFormat="1">
      <c r="A952" s="14"/>
      <c r="B952" s="243"/>
      <c r="C952" s="244"/>
      <c r="D952" s="234" t="s">
        <v>171</v>
      </c>
      <c r="E952" s="245" t="s">
        <v>44</v>
      </c>
      <c r="F952" s="246" t="s">
        <v>1276</v>
      </c>
      <c r="G952" s="244"/>
      <c r="H952" s="247">
        <v>54.854999999999997</v>
      </c>
      <c r="I952" s="248"/>
      <c r="J952" s="244"/>
      <c r="K952" s="244"/>
      <c r="L952" s="249"/>
      <c r="M952" s="250"/>
      <c r="N952" s="251"/>
      <c r="O952" s="251"/>
      <c r="P952" s="251"/>
      <c r="Q952" s="251"/>
      <c r="R952" s="251"/>
      <c r="S952" s="251"/>
      <c r="T952" s="252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53" t="s">
        <v>171</v>
      </c>
      <c r="AU952" s="253" t="s">
        <v>91</v>
      </c>
      <c r="AV952" s="14" t="s">
        <v>91</v>
      </c>
      <c r="AW952" s="14" t="s">
        <v>42</v>
      </c>
      <c r="AX952" s="14" t="s">
        <v>82</v>
      </c>
      <c r="AY952" s="253" t="s">
        <v>159</v>
      </c>
    </row>
    <row r="953" s="14" customFormat="1">
      <c r="A953" s="14"/>
      <c r="B953" s="243"/>
      <c r="C953" s="244"/>
      <c r="D953" s="234" t="s">
        <v>171</v>
      </c>
      <c r="E953" s="245" t="s">
        <v>44</v>
      </c>
      <c r="F953" s="246" t="s">
        <v>1277</v>
      </c>
      <c r="G953" s="244"/>
      <c r="H953" s="247">
        <v>12.17</v>
      </c>
      <c r="I953" s="248"/>
      <c r="J953" s="244"/>
      <c r="K953" s="244"/>
      <c r="L953" s="249"/>
      <c r="M953" s="250"/>
      <c r="N953" s="251"/>
      <c r="O953" s="251"/>
      <c r="P953" s="251"/>
      <c r="Q953" s="251"/>
      <c r="R953" s="251"/>
      <c r="S953" s="251"/>
      <c r="T953" s="252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3" t="s">
        <v>171</v>
      </c>
      <c r="AU953" s="253" t="s">
        <v>91</v>
      </c>
      <c r="AV953" s="14" t="s">
        <v>91</v>
      </c>
      <c r="AW953" s="14" t="s">
        <v>42</v>
      </c>
      <c r="AX953" s="14" t="s">
        <v>82</v>
      </c>
      <c r="AY953" s="253" t="s">
        <v>159</v>
      </c>
    </row>
    <row r="954" s="14" customFormat="1">
      <c r="A954" s="14"/>
      <c r="B954" s="243"/>
      <c r="C954" s="244"/>
      <c r="D954" s="234" t="s">
        <v>171</v>
      </c>
      <c r="E954" s="245" t="s">
        <v>44</v>
      </c>
      <c r="F954" s="246" t="s">
        <v>1278</v>
      </c>
      <c r="G954" s="244"/>
      <c r="H954" s="247">
        <v>2.2909999999999999</v>
      </c>
      <c r="I954" s="248"/>
      <c r="J954" s="244"/>
      <c r="K954" s="244"/>
      <c r="L954" s="249"/>
      <c r="M954" s="250"/>
      <c r="N954" s="251"/>
      <c r="O954" s="251"/>
      <c r="P954" s="251"/>
      <c r="Q954" s="251"/>
      <c r="R954" s="251"/>
      <c r="S954" s="251"/>
      <c r="T954" s="252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3" t="s">
        <v>171</v>
      </c>
      <c r="AU954" s="253" t="s">
        <v>91</v>
      </c>
      <c r="AV954" s="14" t="s">
        <v>91</v>
      </c>
      <c r="AW954" s="14" t="s">
        <v>42</v>
      </c>
      <c r="AX954" s="14" t="s">
        <v>82</v>
      </c>
      <c r="AY954" s="253" t="s">
        <v>159</v>
      </c>
    </row>
    <row r="955" s="15" customFormat="1">
      <c r="A955" s="15"/>
      <c r="B955" s="264"/>
      <c r="C955" s="265"/>
      <c r="D955" s="234" t="s">
        <v>171</v>
      </c>
      <c r="E955" s="266" t="s">
        <v>44</v>
      </c>
      <c r="F955" s="267" t="s">
        <v>234</v>
      </c>
      <c r="G955" s="265"/>
      <c r="H955" s="268">
        <v>453.55600000000004</v>
      </c>
      <c r="I955" s="269"/>
      <c r="J955" s="265"/>
      <c r="K955" s="265"/>
      <c r="L955" s="270"/>
      <c r="M955" s="271"/>
      <c r="N955" s="272"/>
      <c r="O955" s="272"/>
      <c r="P955" s="272"/>
      <c r="Q955" s="272"/>
      <c r="R955" s="272"/>
      <c r="S955" s="272"/>
      <c r="T955" s="273"/>
      <c r="U955" s="15"/>
      <c r="V955" s="15"/>
      <c r="W955" s="15"/>
      <c r="X955" s="15"/>
      <c r="Y955" s="15"/>
      <c r="Z955" s="15"/>
      <c r="AA955" s="15"/>
      <c r="AB955" s="15"/>
      <c r="AC955" s="15"/>
      <c r="AD955" s="15"/>
      <c r="AE955" s="15"/>
      <c r="AT955" s="274" t="s">
        <v>171</v>
      </c>
      <c r="AU955" s="274" t="s">
        <v>91</v>
      </c>
      <c r="AV955" s="15" t="s">
        <v>167</v>
      </c>
      <c r="AW955" s="15" t="s">
        <v>42</v>
      </c>
      <c r="AX955" s="15" t="s">
        <v>89</v>
      </c>
      <c r="AY955" s="274" t="s">
        <v>159</v>
      </c>
    </row>
    <row r="956" s="14" customFormat="1">
      <c r="A956" s="14"/>
      <c r="B956" s="243"/>
      <c r="C956" s="244"/>
      <c r="D956" s="234" t="s">
        <v>171</v>
      </c>
      <c r="E956" s="244"/>
      <c r="F956" s="246" t="s">
        <v>1279</v>
      </c>
      <c r="G956" s="244"/>
      <c r="H956" s="247">
        <v>907.11199999999997</v>
      </c>
      <c r="I956" s="248"/>
      <c r="J956" s="244"/>
      <c r="K956" s="244"/>
      <c r="L956" s="249"/>
      <c r="M956" s="250"/>
      <c r="N956" s="251"/>
      <c r="O956" s="251"/>
      <c r="P956" s="251"/>
      <c r="Q956" s="251"/>
      <c r="R956" s="251"/>
      <c r="S956" s="251"/>
      <c r="T956" s="252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3" t="s">
        <v>171</v>
      </c>
      <c r="AU956" s="253" t="s">
        <v>91</v>
      </c>
      <c r="AV956" s="14" t="s">
        <v>91</v>
      </c>
      <c r="AW956" s="14" t="s">
        <v>4</v>
      </c>
      <c r="AX956" s="14" t="s">
        <v>89</v>
      </c>
      <c r="AY956" s="253" t="s">
        <v>159</v>
      </c>
    </row>
    <row r="957" s="2" customFormat="1" ht="16.5" customHeight="1">
      <c r="A957" s="40"/>
      <c r="B957" s="41"/>
      <c r="C957" s="214" t="s">
        <v>1280</v>
      </c>
      <c r="D957" s="214" t="s">
        <v>162</v>
      </c>
      <c r="E957" s="215" t="s">
        <v>1281</v>
      </c>
      <c r="F957" s="216" t="s">
        <v>1282</v>
      </c>
      <c r="G957" s="217" t="s">
        <v>217</v>
      </c>
      <c r="H957" s="218">
        <v>426.56999999999999</v>
      </c>
      <c r="I957" s="219"/>
      <c r="J957" s="220">
        <f>ROUND(I957*H957,2)</f>
        <v>0</v>
      </c>
      <c r="K957" s="216" t="s">
        <v>166</v>
      </c>
      <c r="L957" s="46"/>
      <c r="M957" s="221" t="s">
        <v>44</v>
      </c>
      <c r="N957" s="222" t="s">
        <v>53</v>
      </c>
      <c r="O957" s="86"/>
      <c r="P957" s="223">
        <f>O957*H957</f>
        <v>0</v>
      </c>
      <c r="Q957" s="223">
        <v>0</v>
      </c>
      <c r="R957" s="223">
        <f>Q957*H957</f>
        <v>0</v>
      </c>
      <c r="S957" s="223">
        <v>0.0025000000000000001</v>
      </c>
      <c r="T957" s="224">
        <f>S957*H957</f>
        <v>1.066425</v>
      </c>
      <c r="U957" s="40"/>
      <c r="V957" s="40"/>
      <c r="W957" s="40"/>
      <c r="X957" s="40"/>
      <c r="Y957" s="40"/>
      <c r="Z957" s="40"/>
      <c r="AA957" s="40"/>
      <c r="AB957" s="40"/>
      <c r="AC957" s="40"/>
      <c r="AD957" s="40"/>
      <c r="AE957" s="40"/>
      <c r="AR957" s="225" t="s">
        <v>251</v>
      </c>
      <c r="AT957" s="225" t="s">
        <v>162</v>
      </c>
      <c r="AU957" s="225" t="s">
        <v>91</v>
      </c>
      <c r="AY957" s="18" t="s">
        <v>159</v>
      </c>
      <c r="BE957" s="226">
        <f>IF(N957="základní",J957,0)</f>
        <v>0</v>
      </c>
      <c r="BF957" s="226">
        <f>IF(N957="snížená",J957,0)</f>
        <v>0</v>
      </c>
      <c r="BG957" s="226">
        <f>IF(N957="zákl. přenesená",J957,0)</f>
        <v>0</v>
      </c>
      <c r="BH957" s="226">
        <f>IF(N957="sníž. přenesená",J957,0)</f>
        <v>0</v>
      </c>
      <c r="BI957" s="226">
        <f>IF(N957="nulová",J957,0)</f>
        <v>0</v>
      </c>
      <c r="BJ957" s="18" t="s">
        <v>89</v>
      </c>
      <c r="BK957" s="226">
        <f>ROUND(I957*H957,2)</f>
        <v>0</v>
      </c>
      <c r="BL957" s="18" t="s">
        <v>251</v>
      </c>
      <c r="BM957" s="225" t="s">
        <v>1283</v>
      </c>
    </row>
    <row r="958" s="2" customFormat="1">
      <c r="A958" s="40"/>
      <c r="B958" s="41"/>
      <c r="C958" s="42"/>
      <c r="D958" s="227" t="s">
        <v>169</v>
      </c>
      <c r="E958" s="42"/>
      <c r="F958" s="228" t="s">
        <v>1284</v>
      </c>
      <c r="G958" s="42"/>
      <c r="H958" s="42"/>
      <c r="I958" s="229"/>
      <c r="J958" s="42"/>
      <c r="K958" s="42"/>
      <c r="L958" s="46"/>
      <c r="M958" s="230"/>
      <c r="N958" s="231"/>
      <c r="O958" s="86"/>
      <c r="P958" s="86"/>
      <c r="Q958" s="86"/>
      <c r="R958" s="86"/>
      <c r="S958" s="86"/>
      <c r="T958" s="87"/>
      <c r="U958" s="40"/>
      <c r="V958" s="40"/>
      <c r="W958" s="40"/>
      <c r="X958" s="40"/>
      <c r="Y958" s="40"/>
      <c r="Z958" s="40"/>
      <c r="AA958" s="40"/>
      <c r="AB958" s="40"/>
      <c r="AC958" s="40"/>
      <c r="AD958" s="40"/>
      <c r="AE958" s="40"/>
      <c r="AT958" s="18" t="s">
        <v>169</v>
      </c>
      <c r="AU958" s="18" t="s">
        <v>91</v>
      </c>
    </row>
    <row r="959" s="13" customFormat="1">
      <c r="A959" s="13"/>
      <c r="B959" s="232"/>
      <c r="C959" s="233"/>
      <c r="D959" s="234" t="s">
        <v>171</v>
      </c>
      <c r="E959" s="235" t="s">
        <v>44</v>
      </c>
      <c r="F959" s="236" t="s">
        <v>172</v>
      </c>
      <c r="G959" s="233"/>
      <c r="H959" s="235" t="s">
        <v>44</v>
      </c>
      <c r="I959" s="237"/>
      <c r="J959" s="233"/>
      <c r="K959" s="233"/>
      <c r="L959" s="238"/>
      <c r="M959" s="239"/>
      <c r="N959" s="240"/>
      <c r="O959" s="240"/>
      <c r="P959" s="240"/>
      <c r="Q959" s="240"/>
      <c r="R959" s="240"/>
      <c r="S959" s="240"/>
      <c r="T959" s="241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2" t="s">
        <v>171</v>
      </c>
      <c r="AU959" s="242" t="s">
        <v>91</v>
      </c>
      <c r="AV959" s="13" t="s">
        <v>89</v>
      </c>
      <c r="AW959" s="13" t="s">
        <v>42</v>
      </c>
      <c r="AX959" s="13" t="s">
        <v>82</v>
      </c>
      <c r="AY959" s="242" t="s">
        <v>159</v>
      </c>
    </row>
    <row r="960" s="14" customFormat="1">
      <c r="A960" s="14"/>
      <c r="B960" s="243"/>
      <c r="C960" s="244"/>
      <c r="D960" s="234" t="s">
        <v>171</v>
      </c>
      <c r="E960" s="245" t="s">
        <v>44</v>
      </c>
      <c r="F960" s="246" t="s">
        <v>1285</v>
      </c>
      <c r="G960" s="244"/>
      <c r="H960" s="247">
        <v>426.56999999999999</v>
      </c>
      <c r="I960" s="248"/>
      <c r="J960" s="244"/>
      <c r="K960" s="244"/>
      <c r="L960" s="249"/>
      <c r="M960" s="250"/>
      <c r="N960" s="251"/>
      <c r="O960" s="251"/>
      <c r="P960" s="251"/>
      <c r="Q960" s="251"/>
      <c r="R960" s="251"/>
      <c r="S960" s="251"/>
      <c r="T960" s="252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3" t="s">
        <v>171</v>
      </c>
      <c r="AU960" s="253" t="s">
        <v>91</v>
      </c>
      <c r="AV960" s="14" t="s">
        <v>91</v>
      </c>
      <c r="AW960" s="14" t="s">
        <v>42</v>
      </c>
      <c r="AX960" s="14" t="s">
        <v>89</v>
      </c>
      <c r="AY960" s="253" t="s">
        <v>159</v>
      </c>
    </row>
    <row r="961" s="2" customFormat="1" ht="16.5" customHeight="1">
      <c r="A961" s="40"/>
      <c r="B961" s="41"/>
      <c r="C961" s="214" t="s">
        <v>1286</v>
      </c>
      <c r="D961" s="214" t="s">
        <v>162</v>
      </c>
      <c r="E961" s="215" t="s">
        <v>1287</v>
      </c>
      <c r="F961" s="216" t="s">
        <v>1288</v>
      </c>
      <c r="G961" s="217" t="s">
        <v>217</v>
      </c>
      <c r="H961" s="218">
        <v>384.24000000000001</v>
      </c>
      <c r="I961" s="219"/>
      <c r="J961" s="220">
        <f>ROUND(I961*H961,2)</f>
        <v>0</v>
      </c>
      <c r="K961" s="216" t="s">
        <v>166</v>
      </c>
      <c r="L961" s="46"/>
      <c r="M961" s="221" t="s">
        <v>44</v>
      </c>
      <c r="N961" s="222" t="s">
        <v>53</v>
      </c>
      <c r="O961" s="86"/>
      <c r="P961" s="223">
        <f>O961*H961</f>
        <v>0</v>
      </c>
      <c r="Q961" s="223">
        <v>0.00029999999999999997</v>
      </c>
      <c r="R961" s="223">
        <f>Q961*H961</f>
        <v>0.115272</v>
      </c>
      <c r="S961" s="223">
        <v>0</v>
      </c>
      <c r="T961" s="224">
        <f>S961*H961</f>
        <v>0</v>
      </c>
      <c r="U961" s="40"/>
      <c r="V961" s="40"/>
      <c r="W961" s="40"/>
      <c r="X961" s="40"/>
      <c r="Y961" s="40"/>
      <c r="Z961" s="40"/>
      <c r="AA961" s="40"/>
      <c r="AB961" s="40"/>
      <c r="AC961" s="40"/>
      <c r="AD961" s="40"/>
      <c r="AE961" s="40"/>
      <c r="AR961" s="225" t="s">
        <v>251</v>
      </c>
      <c r="AT961" s="225" t="s">
        <v>162</v>
      </c>
      <c r="AU961" s="225" t="s">
        <v>91</v>
      </c>
      <c r="AY961" s="18" t="s">
        <v>159</v>
      </c>
      <c r="BE961" s="226">
        <f>IF(N961="základní",J961,0)</f>
        <v>0</v>
      </c>
      <c r="BF961" s="226">
        <f>IF(N961="snížená",J961,0)</f>
        <v>0</v>
      </c>
      <c r="BG961" s="226">
        <f>IF(N961="zákl. přenesená",J961,0)</f>
        <v>0</v>
      </c>
      <c r="BH961" s="226">
        <f>IF(N961="sníž. přenesená",J961,0)</f>
        <v>0</v>
      </c>
      <c r="BI961" s="226">
        <f>IF(N961="nulová",J961,0)</f>
        <v>0</v>
      </c>
      <c r="BJ961" s="18" t="s">
        <v>89</v>
      </c>
      <c r="BK961" s="226">
        <f>ROUND(I961*H961,2)</f>
        <v>0</v>
      </c>
      <c r="BL961" s="18" t="s">
        <v>251</v>
      </c>
      <c r="BM961" s="225" t="s">
        <v>1289</v>
      </c>
    </row>
    <row r="962" s="2" customFormat="1">
      <c r="A962" s="40"/>
      <c r="B962" s="41"/>
      <c r="C962" s="42"/>
      <c r="D962" s="227" t="s">
        <v>169</v>
      </c>
      <c r="E962" s="42"/>
      <c r="F962" s="228" t="s">
        <v>1290</v>
      </c>
      <c r="G962" s="42"/>
      <c r="H962" s="42"/>
      <c r="I962" s="229"/>
      <c r="J962" s="42"/>
      <c r="K962" s="42"/>
      <c r="L962" s="46"/>
      <c r="M962" s="230"/>
      <c r="N962" s="231"/>
      <c r="O962" s="86"/>
      <c r="P962" s="86"/>
      <c r="Q962" s="86"/>
      <c r="R962" s="86"/>
      <c r="S962" s="86"/>
      <c r="T962" s="87"/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T962" s="18" t="s">
        <v>169</v>
      </c>
      <c r="AU962" s="18" t="s">
        <v>91</v>
      </c>
    </row>
    <row r="963" s="13" customFormat="1">
      <c r="A963" s="13"/>
      <c r="B963" s="232"/>
      <c r="C963" s="233"/>
      <c r="D963" s="234" t="s">
        <v>171</v>
      </c>
      <c r="E963" s="235" t="s">
        <v>44</v>
      </c>
      <c r="F963" s="236" t="s">
        <v>172</v>
      </c>
      <c r="G963" s="233"/>
      <c r="H963" s="235" t="s">
        <v>44</v>
      </c>
      <c r="I963" s="237"/>
      <c r="J963" s="233"/>
      <c r="K963" s="233"/>
      <c r="L963" s="238"/>
      <c r="M963" s="239"/>
      <c r="N963" s="240"/>
      <c r="O963" s="240"/>
      <c r="P963" s="240"/>
      <c r="Q963" s="240"/>
      <c r="R963" s="240"/>
      <c r="S963" s="240"/>
      <c r="T963" s="241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42" t="s">
        <v>171</v>
      </c>
      <c r="AU963" s="242" t="s">
        <v>91</v>
      </c>
      <c r="AV963" s="13" t="s">
        <v>89</v>
      </c>
      <c r="AW963" s="13" t="s">
        <v>42</v>
      </c>
      <c r="AX963" s="13" t="s">
        <v>82</v>
      </c>
      <c r="AY963" s="242" t="s">
        <v>159</v>
      </c>
    </row>
    <row r="964" s="14" customFormat="1">
      <c r="A964" s="14"/>
      <c r="B964" s="243"/>
      <c r="C964" s="244"/>
      <c r="D964" s="234" t="s">
        <v>171</v>
      </c>
      <c r="E964" s="245" t="s">
        <v>44</v>
      </c>
      <c r="F964" s="246" t="s">
        <v>1275</v>
      </c>
      <c r="G964" s="244"/>
      <c r="H964" s="247">
        <v>384.24000000000001</v>
      </c>
      <c r="I964" s="248"/>
      <c r="J964" s="244"/>
      <c r="K964" s="244"/>
      <c r="L964" s="249"/>
      <c r="M964" s="250"/>
      <c r="N964" s="251"/>
      <c r="O964" s="251"/>
      <c r="P964" s="251"/>
      <c r="Q964" s="251"/>
      <c r="R964" s="251"/>
      <c r="S964" s="251"/>
      <c r="T964" s="252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3" t="s">
        <v>171</v>
      </c>
      <c r="AU964" s="253" t="s">
        <v>91</v>
      </c>
      <c r="AV964" s="14" t="s">
        <v>91</v>
      </c>
      <c r="AW964" s="14" t="s">
        <v>42</v>
      </c>
      <c r="AX964" s="14" t="s">
        <v>89</v>
      </c>
      <c r="AY964" s="253" t="s">
        <v>159</v>
      </c>
    </row>
    <row r="965" s="2" customFormat="1" ht="16.5" customHeight="1">
      <c r="A965" s="40"/>
      <c r="B965" s="41"/>
      <c r="C965" s="254" t="s">
        <v>1291</v>
      </c>
      <c r="D965" s="254" t="s">
        <v>173</v>
      </c>
      <c r="E965" s="255" t="s">
        <v>1292</v>
      </c>
      <c r="F965" s="256" t="s">
        <v>1293</v>
      </c>
      <c r="G965" s="257" t="s">
        <v>217</v>
      </c>
      <c r="H965" s="258">
        <v>483.005</v>
      </c>
      <c r="I965" s="259"/>
      <c r="J965" s="260">
        <f>ROUND(I965*H965,2)</f>
        <v>0</v>
      </c>
      <c r="K965" s="256" t="s">
        <v>166</v>
      </c>
      <c r="L965" s="261"/>
      <c r="M965" s="262" t="s">
        <v>44</v>
      </c>
      <c r="N965" s="263" t="s">
        <v>53</v>
      </c>
      <c r="O965" s="86"/>
      <c r="P965" s="223">
        <f>O965*H965</f>
        <v>0</v>
      </c>
      <c r="Q965" s="223">
        <v>0.00264</v>
      </c>
      <c r="R965" s="223">
        <f>Q965*H965</f>
        <v>1.2751332</v>
      </c>
      <c r="S965" s="223">
        <v>0</v>
      </c>
      <c r="T965" s="224">
        <f>S965*H965</f>
        <v>0</v>
      </c>
      <c r="U965" s="40"/>
      <c r="V965" s="40"/>
      <c r="W965" s="40"/>
      <c r="X965" s="40"/>
      <c r="Y965" s="40"/>
      <c r="Z965" s="40"/>
      <c r="AA965" s="40"/>
      <c r="AB965" s="40"/>
      <c r="AC965" s="40"/>
      <c r="AD965" s="40"/>
      <c r="AE965" s="40"/>
      <c r="AR965" s="225" t="s">
        <v>341</v>
      </c>
      <c r="AT965" s="225" t="s">
        <v>173</v>
      </c>
      <c r="AU965" s="225" t="s">
        <v>91</v>
      </c>
      <c r="AY965" s="18" t="s">
        <v>159</v>
      </c>
      <c r="BE965" s="226">
        <f>IF(N965="základní",J965,0)</f>
        <v>0</v>
      </c>
      <c r="BF965" s="226">
        <f>IF(N965="snížená",J965,0)</f>
        <v>0</v>
      </c>
      <c r="BG965" s="226">
        <f>IF(N965="zákl. přenesená",J965,0)</f>
        <v>0</v>
      </c>
      <c r="BH965" s="226">
        <f>IF(N965="sníž. přenesená",J965,0)</f>
        <v>0</v>
      </c>
      <c r="BI965" s="226">
        <f>IF(N965="nulová",J965,0)</f>
        <v>0</v>
      </c>
      <c r="BJ965" s="18" t="s">
        <v>89</v>
      </c>
      <c r="BK965" s="226">
        <f>ROUND(I965*H965,2)</f>
        <v>0</v>
      </c>
      <c r="BL965" s="18" t="s">
        <v>251</v>
      </c>
      <c r="BM965" s="225" t="s">
        <v>1294</v>
      </c>
    </row>
    <row r="966" s="13" customFormat="1">
      <c r="A966" s="13"/>
      <c r="B966" s="232"/>
      <c r="C966" s="233"/>
      <c r="D966" s="234" t="s">
        <v>171</v>
      </c>
      <c r="E966" s="235" t="s">
        <v>44</v>
      </c>
      <c r="F966" s="236" t="s">
        <v>172</v>
      </c>
      <c r="G966" s="233"/>
      <c r="H966" s="235" t="s">
        <v>44</v>
      </c>
      <c r="I966" s="237"/>
      <c r="J966" s="233"/>
      <c r="K966" s="233"/>
      <c r="L966" s="238"/>
      <c r="M966" s="239"/>
      <c r="N966" s="240"/>
      <c r="O966" s="240"/>
      <c r="P966" s="240"/>
      <c r="Q966" s="240"/>
      <c r="R966" s="240"/>
      <c r="S966" s="240"/>
      <c r="T966" s="241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42" t="s">
        <v>171</v>
      </c>
      <c r="AU966" s="242" t="s">
        <v>91</v>
      </c>
      <c r="AV966" s="13" t="s">
        <v>89</v>
      </c>
      <c r="AW966" s="13" t="s">
        <v>42</v>
      </c>
      <c r="AX966" s="13" t="s">
        <v>82</v>
      </c>
      <c r="AY966" s="242" t="s">
        <v>159</v>
      </c>
    </row>
    <row r="967" s="14" customFormat="1">
      <c r="A967" s="14"/>
      <c r="B967" s="243"/>
      <c r="C967" s="244"/>
      <c r="D967" s="234" t="s">
        <v>171</v>
      </c>
      <c r="E967" s="245" t="s">
        <v>44</v>
      </c>
      <c r="F967" s="246" t="s">
        <v>1275</v>
      </c>
      <c r="G967" s="244"/>
      <c r="H967" s="247">
        <v>384.24000000000001</v>
      </c>
      <c r="I967" s="248"/>
      <c r="J967" s="244"/>
      <c r="K967" s="244"/>
      <c r="L967" s="249"/>
      <c r="M967" s="250"/>
      <c r="N967" s="251"/>
      <c r="O967" s="251"/>
      <c r="P967" s="251"/>
      <c r="Q967" s="251"/>
      <c r="R967" s="251"/>
      <c r="S967" s="251"/>
      <c r="T967" s="252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3" t="s">
        <v>171</v>
      </c>
      <c r="AU967" s="253" t="s">
        <v>91</v>
      </c>
      <c r="AV967" s="14" t="s">
        <v>91</v>
      </c>
      <c r="AW967" s="14" t="s">
        <v>42</v>
      </c>
      <c r="AX967" s="14" t="s">
        <v>82</v>
      </c>
      <c r="AY967" s="253" t="s">
        <v>159</v>
      </c>
    </row>
    <row r="968" s="14" customFormat="1">
      <c r="A968" s="14"/>
      <c r="B968" s="243"/>
      <c r="C968" s="244"/>
      <c r="D968" s="234" t="s">
        <v>171</v>
      </c>
      <c r="E968" s="245" t="s">
        <v>44</v>
      </c>
      <c r="F968" s="246" t="s">
        <v>1276</v>
      </c>
      <c r="G968" s="244"/>
      <c r="H968" s="247">
        <v>54.854999999999997</v>
      </c>
      <c r="I968" s="248"/>
      <c r="J968" s="244"/>
      <c r="K968" s="244"/>
      <c r="L968" s="249"/>
      <c r="M968" s="250"/>
      <c r="N968" s="251"/>
      <c r="O968" s="251"/>
      <c r="P968" s="251"/>
      <c r="Q968" s="251"/>
      <c r="R968" s="251"/>
      <c r="S968" s="251"/>
      <c r="T968" s="252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53" t="s">
        <v>171</v>
      </c>
      <c r="AU968" s="253" t="s">
        <v>91</v>
      </c>
      <c r="AV968" s="14" t="s">
        <v>91</v>
      </c>
      <c r="AW968" s="14" t="s">
        <v>42</v>
      </c>
      <c r="AX968" s="14" t="s">
        <v>82</v>
      </c>
      <c r="AY968" s="253" t="s">
        <v>159</v>
      </c>
    </row>
    <row r="969" s="15" customFormat="1">
      <c r="A969" s="15"/>
      <c r="B969" s="264"/>
      <c r="C969" s="265"/>
      <c r="D969" s="234" t="s">
        <v>171</v>
      </c>
      <c r="E969" s="266" t="s">
        <v>44</v>
      </c>
      <c r="F969" s="267" t="s">
        <v>234</v>
      </c>
      <c r="G969" s="265"/>
      <c r="H969" s="268">
        <v>439.09500000000003</v>
      </c>
      <c r="I969" s="269"/>
      <c r="J969" s="265"/>
      <c r="K969" s="265"/>
      <c r="L969" s="270"/>
      <c r="M969" s="271"/>
      <c r="N969" s="272"/>
      <c r="O969" s="272"/>
      <c r="P969" s="272"/>
      <c r="Q969" s="272"/>
      <c r="R969" s="272"/>
      <c r="S969" s="272"/>
      <c r="T969" s="273"/>
      <c r="U969" s="15"/>
      <c r="V969" s="15"/>
      <c r="W969" s="15"/>
      <c r="X969" s="15"/>
      <c r="Y969" s="15"/>
      <c r="Z969" s="15"/>
      <c r="AA969" s="15"/>
      <c r="AB969" s="15"/>
      <c r="AC969" s="15"/>
      <c r="AD969" s="15"/>
      <c r="AE969" s="15"/>
      <c r="AT969" s="274" t="s">
        <v>171</v>
      </c>
      <c r="AU969" s="274" t="s">
        <v>91</v>
      </c>
      <c r="AV969" s="15" t="s">
        <v>167</v>
      </c>
      <c r="AW969" s="15" t="s">
        <v>42</v>
      </c>
      <c r="AX969" s="15" t="s">
        <v>89</v>
      </c>
      <c r="AY969" s="274" t="s">
        <v>159</v>
      </c>
    </row>
    <row r="970" s="14" customFormat="1">
      <c r="A970" s="14"/>
      <c r="B970" s="243"/>
      <c r="C970" s="244"/>
      <c r="D970" s="234" t="s">
        <v>171</v>
      </c>
      <c r="E970" s="244"/>
      <c r="F970" s="246" t="s">
        <v>1295</v>
      </c>
      <c r="G970" s="244"/>
      <c r="H970" s="247">
        <v>483.005</v>
      </c>
      <c r="I970" s="248"/>
      <c r="J970" s="244"/>
      <c r="K970" s="244"/>
      <c r="L970" s="249"/>
      <c r="M970" s="250"/>
      <c r="N970" s="251"/>
      <c r="O970" s="251"/>
      <c r="P970" s="251"/>
      <c r="Q970" s="251"/>
      <c r="R970" s="251"/>
      <c r="S970" s="251"/>
      <c r="T970" s="252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3" t="s">
        <v>171</v>
      </c>
      <c r="AU970" s="253" t="s">
        <v>91</v>
      </c>
      <c r="AV970" s="14" t="s">
        <v>91</v>
      </c>
      <c r="AW970" s="14" t="s">
        <v>4</v>
      </c>
      <c r="AX970" s="14" t="s">
        <v>89</v>
      </c>
      <c r="AY970" s="253" t="s">
        <v>159</v>
      </c>
    </row>
    <row r="971" s="2" customFormat="1" ht="16.5" customHeight="1">
      <c r="A971" s="40"/>
      <c r="B971" s="41"/>
      <c r="C971" s="214" t="s">
        <v>1296</v>
      </c>
      <c r="D971" s="214" t="s">
        <v>162</v>
      </c>
      <c r="E971" s="215" t="s">
        <v>1297</v>
      </c>
      <c r="F971" s="216" t="s">
        <v>1298</v>
      </c>
      <c r="G971" s="217" t="s">
        <v>217</v>
      </c>
      <c r="H971" s="218">
        <v>12.17</v>
      </c>
      <c r="I971" s="219"/>
      <c r="J971" s="220">
        <f>ROUND(I971*H971,2)</f>
        <v>0</v>
      </c>
      <c r="K971" s="216" t="s">
        <v>166</v>
      </c>
      <c r="L971" s="46"/>
      <c r="M971" s="221" t="s">
        <v>44</v>
      </c>
      <c r="N971" s="222" t="s">
        <v>53</v>
      </c>
      <c r="O971" s="86"/>
      <c r="P971" s="223">
        <f>O971*H971</f>
        <v>0</v>
      </c>
      <c r="Q971" s="223">
        <v>0.00040000000000000002</v>
      </c>
      <c r="R971" s="223">
        <f>Q971*H971</f>
        <v>0.0048679999999999999</v>
      </c>
      <c r="S971" s="223">
        <v>0</v>
      </c>
      <c r="T971" s="224">
        <f>S971*H971</f>
        <v>0</v>
      </c>
      <c r="U971" s="40"/>
      <c r="V971" s="40"/>
      <c r="W971" s="40"/>
      <c r="X971" s="40"/>
      <c r="Y971" s="40"/>
      <c r="Z971" s="40"/>
      <c r="AA971" s="40"/>
      <c r="AB971" s="40"/>
      <c r="AC971" s="40"/>
      <c r="AD971" s="40"/>
      <c r="AE971" s="40"/>
      <c r="AR971" s="225" t="s">
        <v>251</v>
      </c>
      <c r="AT971" s="225" t="s">
        <v>162</v>
      </c>
      <c r="AU971" s="225" t="s">
        <v>91</v>
      </c>
      <c r="AY971" s="18" t="s">
        <v>159</v>
      </c>
      <c r="BE971" s="226">
        <f>IF(N971="základní",J971,0)</f>
        <v>0</v>
      </c>
      <c r="BF971" s="226">
        <f>IF(N971="snížená",J971,0)</f>
        <v>0</v>
      </c>
      <c r="BG971" s="226">
        <f>IF(N971="zákl. přenesená",J971,0)</f>
        <v>0</v>
      </c>
      <c r="BH971" s="226">
        <f>IF(N971="sníž. přenesená",J971,0)</f>
        <v>0</v>
      </c>
      <c r="BI971" s="226">
        <f>IF(N971="nulová",J971,0)</f>
        <v>0</v>
      </c>
      <c r="BJ971" s="18" t="s">
        <v>89</v>
      </c>
      <c r="BK971" s="226">
        <f>ROUND(I971*H971,2)</f>
        <v>0</v>
      </c>
      <c r="BL971" s="18" t="s">
        <v>251</v>
      </c>
      <c r="BM971" s="225" t="s">
        <v>1299</v>
      </c>
    </row>
    <row r="972" s="2" customFormat="1">
      <c r="A972" s="40"/>
      <c r="B972" s="41"/>
      <c r="C972" s="42"/>
      <c r="D972" s="227" t="s">
        <v>169</v>
      </c>
      <c r="E972" s="42"/>
      <c r="F972" s="228" t="s">
        <v>1300</v>
      </c>
      <c r="G972" s="42"/>
      <c r="H972" s="42"/>
      <c r="I972" s="229"/>
      <c r="J972" s="42"/>
      <c r="K972" s="42"/>
      <c r="L972" s="46"/>
      <c r="M972" s="230"/>
      <c r="N972" s="231"/>
      <c r="O972" s="86"/>
      <c r="P972" s="86"/>
      <c r="Q972" s="86"/>
      <c r="R972" s="86"/>
      <c r="S972" s="86"/>
      <c r="T972" s="87"/>
      <c r="U972" s="40"/>
      <c r="V972" s="40"/>
      <c r="W972" s="40"/>
      <c r="X972" s="40"/>
      <c r="Y972" s="40"/>
      <c r="Z972" s="40"/>
      <c r="AA972" s="40"/>
      <c r="AB972" s="40"/>
      <c r="AC972" s="40"/>
      <c r="AD972" s="40"/>
      <c r="AE972" s="40"/>
      <c r="AT972" s="18" t="s">
        <v>169</v>
      </c>
      <c r="AU972" s="18" t="s">
        <v>91</v>
      </c>
    </row>
    <row r="973" s="13" customFormat="1">
      <c r="A973" s="13"/>
      <c r="B973" s="232"/>
      <c r="C973" s="233"/>
      <c r="D973" s="234" t="s">
        <v>171</v>
      </c>
      <c r="E973" s="235" t="s">
        <v>44</v>
      </c>
      <c r="F973" s="236" t="s">
        <v>172</v>
      </c>
      <c r="G973" s="233"/>
      <c r="H973" s="235" t="s">
        <v>44</v>
      </c>
      <c r="I973" s="237"/>
      <c r="J973" s="233"/>
      <c r="K973" s="233"/>
      <c r="L973" s="238"/>
      <c r="M973" s="239"/>
      <c r="N973" s="240"/>
      <c r="O973" s="240"/>
      <c r="P973" s="240"/>
      <c r="Q973" s="240"/>
      <c r="R973" s="240"/>
      <c r="S973" s="240"/>
      <c r="T973" s="241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42" t="s">
        <v>171</v>
      </c>
      <c r="AU973" s="242" t="s">
        <v>91</v>
      </c>
      <c r="AV973" s="13" t="s">
        <v>89</v>
      </c>
      <c r="AW973" s="13" t="s">
        <v>42</v>
      </c>
      <c r="AX973" s="13" t="s">
        <v>82</v>
      </c>
      <c r="AY973" s="242" t="s">
        <v>159</v>
      </c>
    </row>
    <row r="974" s="14" customFormat="1">
      <c r="A974" s="14"/>
      <c r="B974" s="243"/>
      <c r="C974" s="244"/>
      <c r="D974" s="234" t="s">
        <v>171</v>
      </c>
      <c r="E974" s="245" t="s">
        <v>44</v>
      </c>
      <c r="F974" s="246" t="s">
        <v>1277</v>
      </c>
      <c r="G974" s="244"/>
      <c r="H974" s="247">
        <v>12.17</v>
      </c>
      <c r="I974" s="248"/>
      <c r="J974" s="244"/>
      <c r="K974" s="244"/>
      <c r="L974" s="249"/>
      <c r="M974" s="250"/>
      <c r="N974" s="251"/>
      <c r="O974" s="251"/>
      <c r="P974" s="251"/>
      <c r="Q974" s="251"/>
      <c r="R974" s="251"/>
      <c r="S974" s="251"/>
      <c r="T974" s="252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53" t="s">
        <v>171</v>
      </c>
      <c r="AU974" s="253" t="s">
        <v>91</v>
      </c>
      <c r="AV974" s="14" t="s">
        <v>91</v>
      </c>
      <c r="AW974" s="14" t="s">
        <v>42</v>
      </c>
      <c r="AX974" s="14" t="s">
        <v>89</v>
      </c>
      <c r="AY974" s="253" t="s">
        <v>159</v>
      </c>
    </row>
    <row r="975" s="2" customFormat="1" ht="16.5" customHeight="1">
      <c r="A975" s="40"/>
      <c r="B975" s="41"/>
      <c r="C975" s="254" t="s">
        <v>1301</v>
      </c>
      <c r="D975" s="254" t="s">
        <v>173</v>
      </c>
      <c r="E975" s="255" t="s">
        <v>1302</v>
      </c>
      <c r="F975" s="256" t="s">
        <v>1303</v>
      </c>
      <c r="G975" s="257" t="s">
        <v>217</v>
      </c>
      <c r="H975" s="258">
        <v>16.629999999999999</v>
      </c>
      <c r="I975" s="259"/>
      <c r="J975" s="260">
        <f>ROUND(I975*H975,2)</f>
        <v>0</v>
      </c>
      <c r="K975" s="256" t="s">
        <v>166</v>
      </c>
      <c r="L975" s="261"/>
      <c r="M975" s="262" t="s">
        <v>44</v>
      </c>
      <c r="N975" s="263" t="s">
        <v>53</v>
      </c>
      <c r="O975" s="86"/>
      <c r="P975" s="223">
        <f>O975*H975</f>
        <v>0</v>
      </c>
      <c r="Q975" s="223">
        <v>0.0032000000000000002</v>
      </c>
      <c r="R975" s="223">
        <f>Q975*H975</f>
        <v>0.053215999999999999</v>
      </c>
      <c r="S975" s="223">
        <v>0</v>
      </c>
      <c r="T975" s="224">
        <f>S975*H975</f>
        <v>0</v>
      </c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R975" s="225" t="s">
        <v>341</v>
      </c>
      <c r="AT975" s="225" t="s">
        <v>173</v>
      </c>
      <c r="AU975" s="225" t="s">
        <v>91</v>
      </c>
      <c r="AY975" s="18" t="s">
        <v>159</v>
      </c>
      <c r="BE975" s="226">
        <f>IF(N975="základní",J975,0)</f>
        <v>0</v>
      </c>
      <c r="BF975" s="226">
        <f>IF(N975="snížená",J975,0)</f>
        <v>0</v>
      </c>
      <c r="BG975" s="226">
        <f>IF(N975="zákl. přenesená",J975,0)</f>
        <v>0</v>
      </c>
      <c r="BH975" s="226">
        <f>IF(N975="sníž. přenesená",J975,0)</f>
        <v>0</v>
      </c>
      <c r="BI975" s="226">
        <f>IF(N975="nulová",J975,0)</f>
        <v>0</v>
      </c>
      <c r="BJ975" s="18" t="s">
        <v>89</v>
      </c>
      <c r="BK975" s="226">
        <f>ROUND(I975*H975,2)</f>
        <v>0</v>
      </c>
      <c r="BL975" s="18" t="s">
        <v>251</v>
      </c>
      <c r="BM975" s="225" t="s">
        <v>1304</v>
      </c>
    </row>
    <row r="976" s="13" customFormat="1">
      <c r="A976" s="13"/>
      <c r="B976" s="232"/>
      <c r="C976" s="233"/>
      <c r="D976" s="234" t="s">
        <v>171</v>
      </c>
      <c r="E976" s="235" t="s">
        <v>44</v>
      </c>
      <c r="F976" s="236" t="s">
        <v>172</v>
      </c>
      <c r="G976" s="233"/>
      <c r="H976" s="235" t="s">
        <v>44</v>
      </c>
      <c r="I976" s="237"/>
      <c r="J976" s="233"/>
      <c r="K976" s="233"/>
      <c r="L976" s="238"/>
      <c r="M976" s="239"/>
      <c r="N976" s="240"/>
      <c r="O976" s="240"/>
      <c r="P976" s="240"/>
      <c r="Q976" s="240"/>
      <c r="R976" s="240"/>
      <c r="S976" s="240"/>
      <c r="T976" s="241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2" t="s">
        <v>171</v>
      </c>
      <c r="AU976" s="242" t="s">
        <v>91</v>
      </c>
      <c r="AV976" s="13" t="s">
        <v>89</v>
      </c>
      <c r="AW976" s="13" t="s">
        <v>42</v>
      </c>
      <c r="AX976" s="13" t="s">
        <v>82</v>
      </c>
      <c r="AY976" s="242" t="s">
        <v>159</v>
      </c>
    </row>
    <row r="977" s="14" customFormat="1">
      <c r="A977" s="14"/>
      <c r="B977" s="243"/>
      <c r="C977" s="244"/>
      <c r="D977" s="234" t="s">
        <v>171</v>
      </c>
      <c r="E977" s="245" t="s">
        <v>44</v>
      </c>
      <c r="F977" s="246" t="s">
        <v>1277</v>
      </c>
      <c r="G977" s="244"/>
      <c r="H977" s="247">
        <v>12.17</v>
      </c>
      <c r="I977" s="248"/>
      <c r="J977" s="244"/>
      <c r="K977" s="244"/>
      <c r="L977" s="249"/>
      <c r="M977" s="250"/>
      <c r="N977" s="251"/>
      <c r="O977" s="251"/>
      <c r="P977" s="251"/>
      <c r="Q977" s="251"/>
      <c r="R977" s="251"/>
      <c r="S977" s="251"/>
      <c r="T977" s="252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3" t="s">
        <v>171</v>
      </c>
      <c r="AU977" s="253" t="s">
        <v>91</v>
      </c>
      <c r="AV977" s="14" t="s">
        <v>91</v>
      </c>
      <c r="AW977" s="14" t="s">
        <v>42</v>
      </c>
      <c r="AX977" s="14" t="s">
        <v>82</v>
      </c>
      <c r="AY977" s="253" t="s">
        <v>159</v>
      </c>
    </row>
    <row r="978" s="14" customFormat="1">
      <c r="A978" s="14"/>
      <c r="B978" s="243"/>
      <c r="C978" s="244"/>
      <c r="D978" s="234" t="s">
        <v>171</v>
      </c>
      <c r="E978" s="245" t="s">
        <v>44</v>
      </c>
      <c r="F978" s="246" t="s">
        <v>1278</v>
      </c>
      <c r="G978" s="244"/>
      <c r="H978" s="247">
        <v>2.2909999999999999</v>
      </c>
      <c r="I978" s="248"/>
      <c r="J978" s="244"/>
      <c r="K978" s="244"/>
      <c r="L978" s="249"/>
      <c r="M978" s="250"/>
      <c r="N978" s="251"/>
      <c r="O978" s="251"/>
      <c r="P978" s="251"/>
      <c r="Q978" s="251"/>
      <c r="R978" s="251"/>
      <c r="S978" s="251"/>
      <c r="T978" s="252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3" t="s">
        <v>171</v>
      </c>
      <c r="AU978" s="253" t="s">
        <v>91</v>
      </c>
      <c r="AV978" s="14" t="s">
        <v>91</v>
      </c>
      <c r="AW978" s="14" t="s">
        <v>42</v>
      </c>
      <c r="AX978" s="14" t="s">
        <v>82</v>
      </c>
      <c r="AY978" s="253" t="s">
        <v>159</v>
      </c>
    </row>
    <row r="979" s="15" customFormat="1">
      <c r="A979" s="15"/>
      <c r="B979" s="264"/>
      <c r="C979" s="265"/>
      <c r="D979" s="234" t="s">
        <v>171</v>
      </c>
      <c r="E979" s="266" t="s">
        <v>44</v>
      </c>
      <c r="F979" s="267" t="s">
        <v>234</v>
      </c>
      <c r="G979" s="265"/>
      <c r="H979" s="268">
        <v>14.461</v>
      </c>
      <c r="I979" s="269"/>
      <c r="J979" s="265"/>
      <c r="K979" s="265"/>
      <c r="L979" s="270"/>
      <c r="M979" s="271"/>
      <c r="N979" s="272"/>
      <c r="O979" s="272"/>
      <c r="P979" s="272"/>
      <c r="Q979" s="272"/>
      <c r="R979" s="272"/>
      <c r="S979" s="272"/>
      <c r="T979" s="273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T979" s="274" t="s">
        <v>171</v>
      </c>
      <c r="AU979" s="274" t="s">
        <v>91</v>
      </c>
      <c r="AV979" s="15" t="s">
        <v>167</v>
      </c>
      <c r="AW979" s="15" t="s">
        <v>42</v>
      </c>
      <c r="AX979" s="15" t="s">
        <v>89</v>
      </c>
      <c r="AY979" s="274" t="s">
        <v>159</v>
      </c>
    </row>
    <row r="980" s="14" customFormat="1">
      <c r="A980" s="14"/>
      <c r="B980" s="243"/>
      <c r="C980" s="244"/>
      <c r="D980" s="234" t="s">
        <v>171</v>
      </c>
      <c r="E980" s="244"/>
      <c r="F980" s="246" t="s">
        <v>1305</v>
      </c>
      <c r="G980" s="244"/>
      <c r="H980" s="247">
        <v>16.629999999999999</v>
      </c>
      <c r="I980" s="248"/>
      <c r="J980" s="244"/>
      <c r="K980" s="244"/>
      <c r="L980" s="249"/>
      <c r="M980" s="250"/>
      <c r="N980" s="251"/>
      <c r="O980" s="251"/>
      <c r="P980" s="251"/>
      <c r="Q980" s="251"/>
      <c r="R980" s="251"/>
      <c r="S980" s="251"/>
      <c r="T980" s="252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53" t="s">
        <v>171</v>
      </c>
      <c r="AU980" s="253" t="s">
        <v>91</v>
      </c>
      <c r="AV980" s="14" t="s">
        <v>91</v>
      </c>
      <c r="AW980" s="14" t="s">
        <v>4</v>
      </c>
      <c r="AX980" s="14" t="s">
        <v>89</v>
      </c>
      <c r="AY980" s="253" t="s">
        <v>159</v>
      </c>
    </row>
    <row r="981" s="2" customFormat="1" ht="16.5" customHeight="1">
      <c r="A981" s="40"/>
      <c r="B981" s="41"/>
      <c r="C981" s="214" t="s">
        <v>1306</v>
      </c>
      <c r="D981" s="214" t="s">
        <v>162</v>
      </c>
      <c r="E981" s="215" t="s">
        <v>1307</v>
      </c>
      <c r="F981" s="216" t="s">
        <v>1308</v>
      </c>
      <c r="G981" s="217" t="s">
        <v>217</v>
      </c>
      <c r="H981" s="218">
        <v>14.461</v>
      </c>
      <c r="I981" s="219"/>
      <c r="J981" s="220">
        <f>ROUND(I981*H981,2)</f>
        <v>0</v>
      </c>
      <c r="K981" s="216" t="s">
        <v>44</v>
      </c>
      <c r="L981" s="46"/>
      <c r="M981" s="221" t="s">
        <v>44</v>
      </c>
      <c r="N981" s="222" t="s">
        <v>53</v>
      </c>
      <c r="O981" s="86"/>
      <c r="P981" s="223">
        <f>O981*H981</f>
        <v>0</v>
      </c>
      <c r="Q981" s="223">
        <v>6.0000000000000002E-05</v>
      </c>
      <c r="R981" s="223">
        <f>Q981*H981</f>
        <v>0.00086766000000000002</v>
      </c>
      <c r="S981" s="223">
        <v>0</v>
      </c>
      <c r="T981" s="224">
        <f>S981*H981</f>
        <v>0</v>
      </c>
      <c r="U981" s="40"/>
      <c r="V981" s="40"/>
      <c r="W981" s="40"/>
      <c r="X981" s="40"/>
      <c r="Y981" s="40"/>
      <c r="Z981" s="40"/>
      <c r="AA981" s="40"/>
      <c r="AB981" s="40"/>
      <c r="AC981" s="40"/>
      <c r="AD981" s="40"/>
      <c r="AE981" s="40"/>
      <c r="AR981" s="225" t="s">
        <v>251</v>
      </c>
      <c r="AT981" s="225" t="s">
        <v>162</v>
      </c>
      <c r="AU981" s="225" t="s">
        <v>91</v>
      </c>
      <c r="AY981" s="18" t="s">
        <v>159</v>
      </c>
      <c r="BE981" s="226">
        <f>IF(N981="základní",J981,0)</f>
        <v>0</v>
      </c>
      <c r="BF981" s="226">
        <f>IF(N981="snížená",J981,0)</f>
        <v>0</v>
      </c>
      <c r="BG981" s="226">
        <f>IF(N981="zákl. přenesená",J981,0)</f>
        <v>0</v>
      </c>
      <c r="BH981" s="226">
        <f>IF(N981="sníž. přenesená",J981,0)</f>
        <v>0</v>
      </c>
      <c r="BI981" s="226">
        <f>IF(N981="nulová",J981,0)</f>
        <v>0</v>
      </c>
      <c r="BJ981" s="18" t="s">
        <v>89</v>
      </c>
      <c r="BK981" s="226">
        <f>ROUND(I981*H981,2)</f>
        <v>0</v>
      </c>
      <c r="BL981" s="18" t="s">
        <v>251</v>
      </c>
      <c r="BM981" s="225" t="s">
        <v>1309</v>
      </c>
    </row>
    <row r="982" s="13" customFormat="1">
      <c r="A982" s="13"/>
      <c r="B982" s="232"/>
      <c r="C982" s="233"/>
      <c r="D982" s="234" t="s">
        <v>171</v>
      </c>
      <c r="E982" s="235" t="s">
        <v>44</v>
      </c>
      <c r="F982" s="236" t="s">
        <v>172</v>
      </c>
      <c r="G982" s="233"/>
      <c r="H982" s="235" t="s">
        <v>44</v>
      </c>
      <c r="I982" s="237"/>
      <c r="J982" s="233"/>
      <c r="K982" s="233"/>
      <c r="L982" s="238"/>
      <c r="M982" s="239"/>
      <c r="N982" s="240"/>
      <c r="O982" s="240"/>
      <c r="P982" s="240"/>
      <c r="Q982" s="240"/>
      <c r="R982" s="240"/>
      <c r="S982" s="240"/>
      <c r="T982" s="241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42" t="s">
        <v>171</v>
      </c>
      <c r="AU982" s="242" t="s">
        <v>91</v>
      </c>
      <c r="AV982" s="13" t="s">
        <v>89</v>
      </c>
      <c r="AW982" s="13" t="s">
        <v>42</v>
      </c>
      <c r="AX982" s="13" t="s">
        <v>82</v>
      </c>
      <c r="AY982" s="242" t="s">
        <v>159</v>
      </c>
    </row>
    <row r="983" s="14" customFormat="1">
      <c r="A983" s="14"/>
      <c r="B983" s="243"/>
      <c r="C983" s="244"/>
      <c r="D983" s="234" t="s">
        <v>171</v>
      </c>
      <c r="E983" s="245" t="s">
        <v>44</v>
      </c>
      <c r="F983" s="246" t="s">
        <v>1277</v>
      </c>
      <c r="G983" s="244"/>
      <c r="H983" s="247">
        <v>12.17</v>
      </c>
      <c r="I983" s="248"/>
      <c r="J983" s="244"/>
      <c r="K983" s="244"/>
      <c r="L983" s="249"/>
      <c r="M983" s="250"/>
      <c r="N983" s="251"/>
      <c r="O983" s="251"/>
      <c r="P983" s="251"/>
      <c r="Q983" s="251"/>
      <c r="R983" s="251"/>
      <c r="S983" s="251"/>
      <c r="T983" s="252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53" t="s">
        <v>171</v>
      </c>
      <c r="AU983" s="253" t="s">
        <v>91</v>
      </c>
      <c r="AV983" s="14" t="s">
        <v>91</v>
      </c>
      <c r="AW983" s="14" t="s">
        <v>42</v>
      </c>
      <c r="AX983" s="14" t="s">
        <v>82</v>
      </c>
      <c r="AY983" s="253" t="s">
        <v>159</v>
      </c>
    </row>
    <row r="984" s="14" customFormat="1">
      <c r="A984" s="14"/>
      <c r="B984" s="243"/>
      <c r="C984" s="244"/>
      <c r="D984" s="234" t="s">
        <v>171</v>
      </c>
      <c r="E984" s="245" t="s">
        <v>44</v>
      </c>
      <c r="F984" s="246" t="s">
        <v>1278</v>
      </c>
      <c r="G984" s="244"/>
      <c r="H984" s="247">
        <v>2.2909999999999999</v>
      </c>
      <c r="I984" s="248"/>
      <c r="J984" s="244"/>
      <c r="K984" s="244"/>
      <c r="L984" s="249"/>
      <c r="M984" s="250"/>
      <c r="N984" s="251"/>
      <c r="O984" s="251"/>
      <c r="P984" s="251"/>
      <c r="Q984" s="251"/>
      <c r="R984" s="251"/>
      <c r="S984" s="251"/>
      <c r="T984" s="252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3" t="s">
        <v>171</v>
      </c>
      <c r="AU984" s="253" t="s">
        <v>91</v>
      </c>
      <c r="AV984" s="14" t="s">
        <v>91</v>
      </c>
      <c r="AW984" s="14" t="s">
        <v>42</v>
      </c>
      <c r="AX984" s="14" t="s">
        <v>82</v>
      </c>
      <c r="AY984" s="253" t="s">
        <v>159</v>
      </c>
    </row>
    <row r="985" s="15" customFormat="1">
      <c r="A985" s="15"/>
      <c r="B985" s="264"/>
      <c r="C985" s="265"/>
      <c r="D985" s="234" t="s">
        <v>171</v>
      </c>
      <c r="E985" s="266" t="s">
        <v>44</v>
      </c>
      <c r="F985" s="267" t="s">
        <v>234</v>
      </c>
      <c r="G985" s="265"/>
      <c r="H985" s="268">
        <v>14.461</v>
      </c>
      <c r="I985" s="269"/>
      <c r="J985" s="265"/>
      <c r="K985" s="265"/>
      <c r="L985" s="270"/>
      <c r="M985" s="271"/>
      <c r="N985" s="272"/>
      <c r="O985" s="272"/>
      <c r="P985" s="272"/>
      <c r="Q985" s="272"/>
      <c r="R985" s="272"/>
      <c r="S985" s="272"/>
      <c r="T985" s="273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15"/>
      <c r="AT985" s="274" t="s">
        <v>171</v>
      </c>
      <c r="AU985" s="274" t="s">
        <v>91</v>
      </c>
      <c r="AV985" s="15" t="s">
        <v>167</v>
      </c>
      <c r="AW985" s="15" t="s">
        <v>42</v>
      </c>
      <c r="AX985" s="15" t="s">
        <v>89</v>
      </c>
      <c r="AY985" s="274" t="s">
        <v>159</v>
      </c>
    </row>
    <row r="986" s="2" customFormat="1" ht="16.5" customHeight="1">
      <c r="A986" s="40"/>
      <c r="B986" s="41"/>
      <c r="C986" s="214" t="s">
        <v>1310</v>
      </c>
      <c r="D986" s="214" t="s">
        <v>162</v>
      </c>
      <c r="E986" s="215" t="s">
        <v>1311</v>
      </c>
      <c r="F986" s="216" t="s">
        <v>1312</v>
      </c>
      <c r="G986" s="217" t="s">
        <v>238</v>
      </c>
      <c r="H986" s="218">
        <v>617</v>
      </c>
      <c r="I986" s="219"/>
      <c r="J986" s="220">
        <f>ROUND(I986*H986,2)</f>
        <v>0</v>
      </c>
      <c r="K986" s="216" t="s">
        <v>166</v>
      </c>
      <c r="L986" s="46"/>
      <c r="M986" s="221" t="s">
        <v>44</v>
      </c>
      <c r="N986" s="222" t="s">
        <v>53</v>
      </c>
      <c r="O986" s="86"/>
      <c r="P986" s="223">
        <f>O986*H986</f>
        <v>0</v>
      </c>
      <c r="Q986" s="223">
        <v>0</v>
      </c>
      <c r="R986" s="223">
        <f>Q986*H986</f>
        <v>0</v>
      </c>
      <c r="S986" s="223">
        <v>0</v>
      </c>
      <c r="T986" s="224">
        <f>S986*H986</f>
        <v>0</v>
      </c>
      <c r="U986" s="40"/>
      <c r="V986" s="40"/>
      <c r="W986" s="40"/>
      <c r="X986" s="40"/>
      <c r="Y986" s="40"/>
      <c r="Z986" s="40"/>
      <c r="AA986" s="40"/>
      <c r="AB986" s="40"/>
      <c r="AC986" s="40"/>
      <c r="AD986" s="40"/>
      <c r="AE986" s="40"/>
      <c r="AR986" s="225" t="s">
        <v>251</v>
      </c>
      <c r="AT986" s="225" t="s">
        <v>162</v>
      </c>
      <c r="AU986" s="225" t="s">
        <v>91</v>
      </c>
      <c r="AY986" s="18" t="s">
        <v>159</v>
      </c>
      <c r="BE986" s="226">
        <f>IF(N986="základní",J986,0)</f>
        <v>0</v>
      </c>
      <c r="BF986" s="226">
        <f>IF(N986="snížená",J986,0)</f>
        <v>0</v>
      </c>
      <c r="BG986" s="226">
        <f>IF(N986="zákl. přenesená",J986,0)</f>
        <v>0</v>
      </c>
      <c r="BH986" s="226">
        <f>IF(N986="sníž. přenesená",J986,0)</f>
        <v>0</v>
      </c>
      <c r="BI986" s="226">
        <f>IF(N986="nulová",J986,0)</f>
        <v>0</v>
      </c>
      <c r="BJ986" s="18" t="s">
        <v>89</v>
      </c>
      <c r="BK986" s="226">
        <f>ROUND(I986*H986,2)</f>
        <v>0</v>
      </c>
      <c r="BL986" s="18" t="s">
        <v>251</v>
      </c>
      <c r="BM986" s="225" t="s">
        <v>1313</v>
      </c>
    </row>
    <row r="987" s="2" customFormat="1">
      <c r="A987" s="40"/>
      <c r="B987" s="41"/>
      <c r="C987" s="42"/>
      <c r="D987" s="227" t="s">
        <v>169</v>
      </c>
      <c r="E987" s="42"/>
      <c r="F987" s="228" t="s">
        <v>1314</v>
      </c>
      <c r="G987" s="42"/>
      <c r="H987" s="42"/>
      <c r="I987" s="229"/>
      <c r="J987" s="42"/>
      <c r="K987" s="42"/>
      <c r="L987" s="46"/>
      <c r="M987" s="230"/>
      <c r="N987" s="231"/>
      <c r="O987" s="86"/>
      <c r="P987" s="86"/>
      <c r="Q987" s="86"/>
      <c r="R987" s="86"/>
      <c r="S987" s="86"/>
      <c r="T987" s="87"/>
      <c r="U987" s="40"/>
      <c r="V987" s="40"/>
      <c r="W987" s="40"/>
      <c r="X987" s="40"/>
      <c r="Y987" s="40"/>
      <c r="Z987" s="40"/>
      <c r="AA987" s="40"/>
      <c r="AB987" s="40"/>
      <c r="AC987" s="40"/>
      <c r="AD987" s="40"/>
      <c r="AE987" s="40"/>
      <c r="AT987" s="18" t="s">
        <v>169</v>
      </c>
      <c r="AU987" s="18" t="s">
        <v>91</v>
      </c>
    </row>
    <row r="988" s="13" customFormat="1">
      <c r="A988" s="13"/>
      <c r="B988" s="232"/>
      <c r="C988" s="233"/>
      <c r="D988" s="234" t="s">
        <v>171</v>
      </c>
      <c r="E988" s="235" t="s">
        <v>44</v>
      </c>
      <c r="F988" s="236" t="s">
        <v>172</v>
      </c>
      <c r="G988" s="233"/>
      <c r="H988" s="235" t="s">
        <v>44</v>
      </c>
      <c r="I988" s="237"/>
      <c r="J988" s="233"/>
      <c r="K988" s="233"/>
      <c r="L988" s="238"/>
      <c r="M988" s="239"/>
      <c r="N988" s="240"/>
      <c r="O988" s="240"/>
      <c r="P988" s="240"/>
      <c r="Q988" s="240"/>
      <c r="R988" s="240"/>
      <c r="S988" s="240"/>
      <c r="T988" s="241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2" t="s">
        <v>171</v>
      </c>
      <c r="AU988" s="242" t="s">
        <v>91</v>
      </c>
      <c r="AV988" s="13" t="s">
        <v>89</v>
      </c>
      <c r="AW988" s="13" t="s">
        <v>42</v>
      </c>
      <c r="AX988" s="13" t="s">
        <v>82</v>
      </c>
      <c r="AY988" s="242" t="s">
        <v>159</v>
      </c>
    </row>
    <row r="989" s="14" customFormat="1">
      <c r="A989" s="14"/>
      <c r="B989" s="243"/>
      <c r="C989" s="244"/>
      <c r="D989" s="234" t="s">
        <v>171</v>
      </c>
      <c r="E989" s="245" t="s">
        <v>44</v>
      </c>
      <c r="F989" s="246" t="s">
        <v>1315</v>
      </c>
      <c r="G989" s="244"/>
      <c r="H989" s="247">
        <v>617</v>
      </c>
      <c r="I989" s="248"/>
      <c r="J989" s="244"/>
      <c r="K989" s="244"/>
      <c r="L989" s="249"/>
      <c r="M989" s="250"/>
      <c r="N989" s="251"/>
      <c r="O989" s="251"/>
      <c r="P989" s="251"/>
      <c r="Q989" s="251"/>
      <c r="R989" s="251"/>
      <c r="S989" s="251"/>
      <c r="T989" s="252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3" t="s">
        <v>171</v>
      </c>
      <c r="AU989" s="253" t="s">
        <v>91</v>
      </c>
      <c r="AV989" s="14" t="s">
        <v>91</v>
      </c>
      <c r="AW989" s="14" t="s">
        <v>42</v>
      </c>
      <c r="AX989" s="14" t="s">
        <v>89</v>
      </c>
      <c r="AY989" s="253" t="s">
        <v>159</v>
      </c>
    </row>
    <row r="990" s="2" customFormat="1" ht="16.5" customHeight="1">
      <c r="A990" s="40"/>
      <c r="B990" s="41"/>
      <c r="C990" s="214" t="s">
        <v>1316</v>
      </c>
      <c r="D990" s="214" t="s">
        <v>162</v>
      </c>
      <c r="E990" s="215" t="s">
        <v>1317</v>
      </c>
      <c r="F990" s="216" t="s">
        <v>1318</v>
      </c>
      <c r="G990" s="217" t="s">
        <v>238</v>
      </c>
      <c r="H990" s="218">
        <v>444.17000000000002</v>
      </c>
      <c r="I990" s="219"/>
      <c r="J990" s="220">
        <f>ROUND(I990*H990,2)</f>
        <v>0</v>
      </c>
      <c r="K990" s="216" t="s">
        <v>166</v>
      </c>
      <c r="L990" s="46"/>
      <c r="M990" s="221" t="s">
        <v>44</v>
      </c>
      <c r="N990" s="222" t="s">
        <v>53</v>
      </c>
      <c r="O990" s="86"/>
      <c r="P990" s="223">
        <f>O990*H990</f>
        <v>0</v>
      </c>
      <c r="Q990" s="223">
        <v>0</v>
      </c>
      <c r="R990" s="223">
        <f>Q990*H990</f>
        <v>0</v>
      </c>
      <c r="S990" s="223">
        <v>0.00029999999999999997</v>
      </c>
      <c r="T990" s="224">
        <f>S990*H990</f>
        <v>0.13325099999999998</v>
      </c>
      <c r="U990" s="40"/>
      <c r="V990" s="40"/>
      <c r="W990" s="40"/>
      <c r="X990" s="40"/>
      <c r="Y990" s="40"/>
      <c r="Z990" s="40"/>
      <c r="AA990" s="40"/>
      <c r="AB990" s="40"/>
      <c r="AC990" s="40"/>
      <c r="AD990" s="40"/>
      <c r="AE990" s="40"/>
      <c r="AR990" s="225" t="s">
        <v>251</v>
      </c>
      <c r="AT990" s="225" t="s">
        <v>162</v>
      </c>
      <c r="AU990" s="225" t="s">
        <v>91</v>
      </c>
      <c r="AY990" s="18" t="s">
        <v>159</v>
      </c>
      <c r="BE990" s="226">
        <f>IF(N990="základní",J990,0)</f>
        <v>0</v>
      </c>
      <c r="BF990" s="226">
        <f>IF(N990="snížená",J990,0)</f>
        <v>0</v>
      </c>
      <c r="BG990" s="226">
        <f>IF(N990="zákl. přenesená",J990,0)</f>
        <v>0</v>
      </c>
      <c r="BH990" s="226">
        <f>IF(N990="sníž. přenesená",J990,0)</f>
        <v>0</v>
      </c>
      <c r="BI990" s="226">
        <f>IF(N990="nulová",J990,0)</f>
        <v>0</v>
      </c>
      <c r="BJ990" s="18" t="s">
        <v>89</v>
      </c>
      <c r="BK990" s="226">
        <f>ROUND(I990*H990,2)</f>
        <v>0</v>
      </c>
      <c r="BL990" s="18" t="s">
        <v>251</v>
      </c>
      <c r="BM990" s="225" t="s">
        <v>1319</v>
      </c>
    </row>
    <row r="991" s="2" customFormat="1">
      <c r="A991" s="40"/>
      <c r="B991" s="41"/>
      <c r="C991" s="42"/>
      <c r="D991" s="227" t="s">
        <v>169</v>
      </c>
      <c r="E991" s="42"/>
      <c r="F991" s="228" t="s">
        <v>1320</v>
      </c>
      <c r="G991" s="42"/>
      <c r="H991" s="42"/>
      <c r="I991" s="229"/>
      <c r="J991" s="42"/>
      <c r="K991" s="42"/>
      <c r="L991" s="46"/>
      <c r="M991" s="230"/>
      <c r="N991" s="231"/>
      <c r="O991" s="86"/>
      <c r="P991" s="86"/>
      <c r="Q991" s="86"/>
      <c r="R991" s="86"/>
      <c r="S991" s="86"/>
      <c r="T991" s="87"/>
      <c r="U991" s="40"/>
      <c r="V991" s="40"/>
      <c r="W991" s="40"/>
      <c r="X991" s="40"/>
      <c r="Y991" s="40"/>
      <c r="Z991" s="40"/>
      <c r="AA991" s="40"/>
      <c r="AB991" s="40"/>
      <c r="AC991" s="40"/>
      <c r="AD991" s="40"/>
      <c r="AE991" s="40"/>
      <c r="AT991" s="18" t="s">
        <v>169</v>
      </c>
      <c r="AU991" s="18" t="s">
        <v>91</v>
      </c>
    </row>
    <row r="992" s="13" customFormat="1">
      <c r="A992" s="13"/>
      <c r="B992" s="232"/>
      <c r="C992" s="233"/>
      <c r="D992" s="234" t="s">
        <v>171</v>
      </c>
      <c r="E992" s="235" t="s">
        <v>44</v>
      </c>
      <c r="F992" s="236" t="s">
        <v>172</v>
      </c>
      <c r="G992" s="233"/>
      <c r="H992" s="235" t="s">
        <v>44</v>
      </c>
      <c r="I992" s="237"/>
      <c r="J992" s="233"/>
      <c r="K992" s="233"/>
      <c r="L992" s="238"/>
      <c r="M992" s="239"/>
      <c r="N992" s="240"/>
      <c r="O992" s="240"/>
      <c r="P992" s="240"/>
      <c r="Q992" s="240"/>
      <c r="R992" s="240"/>
      <c r="S992" s="240"/>
      <c r="T992" s="241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2" t="s">
        <v>171</v>
      </c>
      <c r="AU992" s="242" t="s">
        <v>91</v>
      </c>
      <c r="AV992" s="13" t="s">
        <v>89</v>
      </c>
      <c r="AW992" s="13" t="s">
        <v>42</v>
      </c>
      <c r="AX992" s="13" t="s">
        <v>82</v>
      </c>
      <c r="AY992" s="242" t="s">
        <v>159</v>
      </c>
    </row>
    <row r="993" s="14" customFormat="1">
      <c r="A993" s="14"/>
      <c r="B993" s="243"/>
      <c r="C993" s="244"/>
      <c r="D993" s="234" t="s">
        <v>171</v>
      </c>
      <c r="E993" s="245" t="s">
        <v>44</v>
      </c>
      <c r="F993" s="246" t="s">
        <v>524</v>
      </c>
      <c r="G993" s="244"/>
      <c r="H993" s="247">
        <v>444.17000000000002</v>
      </c>
      <c r="I993" s="248"/>
      <c r="J993" s="244"/>
      <c r="K993" s="244"/>
      <c r="L993" s="249"/>
      <c r="M993" s="250"/>
      <c r="N993" s="251"/>
      <c r="O993" s="251"/>
      <c r="P993" s="251"/>
      <c r="Q993" s="251"/>
      <c r="R993" s="251"/>
      <c r="S993" s="251"/>
      <c r="T993" s="252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3" t="s">
        <v>171</v>
      </c>
      <c r="AU993" s="253" t="s">
        <v>91</v>
      </c>
      <c r="AV993" s="14" t="s">
        <v>91</v>
      </c>
      <c r="AW993" s="14" t="s">
        <v>42</v>
      </c>
      <c r="AX993" s="14" t="s">
        <v>89</v>
      </c>
      <c r="AY993" s="253" t="s">
        <v>159</v>
      </c>
    </row>
    <row r="994" s="2" customFormat="1" ht="16.5" customHeight="1">
      <c r="A994" s="40"/>
      <c r="B994" s="41"/>
      <c r="C994" s="214" t="s">
        <v>1321</v>
      </c>
      <c r="D994" s="214" t="s">
        <v>162</v>
      </c>
      <c r="E994" s="215" t="s">
        <v>1322</v>
      </c>
      <c r="F994" s="216" t="s">
        <v>1323</v>
      </c>
      <c r="G994" s="217" t="s">
        <v>238</v>
      </c>
      <c r="H994" s="218">
        <v>380.97000000000003</v>
      </c>
      <c r="I994" s="219"/>
      <c r="J994" s="220">
        <f>ROUND(I994*H994,2)</f>
        <v>0</v>
      </c>
      <c r="K994" s="216" t="s">
        <v>166</v>
      </c>
      <c r="L994" s="46"/>
      <c r="M994" s="221" t="s">
        <v>44</v>
      </c>
      <c r="N994" s="222" t="s">
        <v>53</v>
      </c>
      <c r="O994" s="86"/>
      <c r="P994" s="223">
        <f>O994*H994</f>
        <v>0</v>
      </c>
      <c r="Q994" s="223">
        <v>3.0000000000000001E-05</v>
      </c>
      <c r="R994" s="223">
        <f>Q994*H994</f>
        <v>0.011429100000000001</v>
      </c>
      <c r="S994" s="223">
        <v>0</v>
      </c>
      <c r="T994" s="224">
        <f>S994*H994</f>
        <v>0</v>
      </c>
      <c r="U994" s="40"/>
      <c r="V994" s="40"/>
      <c r="W994" s="40"/>
      <c r="X994" s="40"/>
      <c r="Y994" s="40"/>
      <c r="Z994" s="40"/>
      <c r="AA994" s="40"/>
      <c r="AB994" s="40"/>
      <c r="AC994" s="40"/>
      <c r="AD994" s="40"/>
      <c r="AE994" s="40"/>
      <c r="AR994" s="225" t="s">
        <v>251</v>
      </c>
      <c r="AT994" s="225" t="s">
        <v>162</v>
      </c>
      <c r="AU994" s="225" t="s">
        <v>91</v>
      </c>
      <c r="AY994" s="18" t="s">
        <v>159</v>
      </c>
      <c r="BE994" s="226">
        <f>IF(N994="základní",J994,0)</f>
        <v>0</v>
      </c>
      <c r="BF994" s="226">
        <f>IF(N994="snížená",J994,0)</f>
        <v>0</v>
      </c>
      <c r="BG994" s="226">
        <f>IF(N994="zákl. přenesená",J994,0)</f>
        <v>0</v>
      </c>
      <c r="BH994" s="226">
        <f>IF(N994="sníž. přenesená",J994,0)</f>
        <v>0</v>
      </c>
      <c r="BI994" s="226">
        <f>IF(N994="nulová",J994,0)</f>
        <v>0</v>
      </c>
      <c r="BJ994" s="18" t="s">
        <v>89</v>
      </c>
      <c r="BK994" s="226">
        <f>ROUND(I994*H994,2)</f>
        <v>0</v>
      </c>
      <c r="BL994" s="18" t="s">
        <v>251</v>
      </c>
      <c r="BM994" s="225" t="s">
        <v>1324</v>
      </c>
    </row>
    <row r="995" s="2" customFormat="1">
      <c r="A995" s="40"/>
      <c r="B995" s="41"/>
      <c r="C995" s="42"/>
      <c r="D995" s="227" t="s">
        <v>169</v>
      </c>
      <c r="E995" s="42"/>
      <c r="F995" s="228" t="s">
        <v>1325</v>
      </c>
      <c r="G995" s="42"/>
      <c r="H995" s="42"/>
      <c r="I995" s="229"/>
      <c r="J995" s="42"/>
      <c r="K995" s="42"/>
      <c r="L995" s="46"/>
      <c r="M995" s="230"/>
      <c r="N995" s="231"/>
      <c r="O995" s="86"/>
      <c r="P995" s="86"/>
      <c r="Q995" s="86"/>
      <c r="R995" s="86"/>
      <c r="S995" s="86"/>
      <c r="T995" s="87"/>
      <c r="U995" s="40"/>
      <c r="V995" s="40"/>
      <c r="W995" s="40"/>
      <c r="X995" s="40"/>
      <c r="Y995" s="40"/>
      <c r="Z995" s="40"/>
      <c r="AA995" s="40"/>
      <c r="AB995" s="40"/>
      <c r="AC995" s="40"/>
      <c r="AD995" s="40"/>
      <c r="AE995" s="40"/>
      <c r="AT995" s="18" t="s">
        <v>169</v>
      </c>
      <c r="AU995" s="18" t="s">
        <v>91</v>
      </c>
    </row>
    <row r="996" s="13" customFormat="1">
      <c r="A996" s="13"/>
      <c r="B996" s="232"/>
      <c r="C996" s="233"/>
      <c r="D996" s="234" t="s">
        <v>171</v>
      </c>
      <c r="E996" s="235" t="s">
        <v>44</v>
      </c>
      <c r="F996" s="236" t="s">
        <v>172</v>
      </c>
      <c r="G996" s="233"/>
      <c r="H996" s="235" t="s">
        <v>44</v>
      </c>
      <c r="I996" s="237"/>
      <c r="J996" s="233"/>
      <c r="K996" s="233"/>
      <c r="L996" s="238"/>
      <c r="M996" s="239"/>
      <c r="N996" s="240"/>
      <c r="O996" s="240"/>
      <c r="P996" s="240"/>
      <c r="Q996" s="240"/>
      <c r="R996" s="240"/>
      <c r="S996" s="240"/>
      <c r="T996" s="241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42" t="s">
        <v>171</v>
      </c>
      <c r="AU996" s="242" t="s">
        <v>91</v>
      </c>
      <c r="AV996" s="13" t="s">
        <v>89</v>
      </c>
      <c r="AW996" s="13" t="s">
        <v>42</v>
      </c>
      <c r="AX996" s="13" t="s">
        <v>82</v>
      </c>
      <c r="AY996" s="242" t="s">
        <v>159</v>
      </c>
    </row>
    <row r="997" s="14" customFormat="1">
      <c r="A997" s="14"/>
      <c r="B997" s="243"/>
      <c r="C997" s="244"/>
      <c r="D997" s="234" t="s">
        <v>171</v>
      </c>
      <c r="E997" s="245" t="s">
        <v>44</v>
      </c>
      <c r="F997" s="246" t="s">
        <v>1326</v>
      </c>
      <c r="G997" s="244"/>
      <c r="H997" s="247">
        <v>380.97000000000003</v>
      </c>
      <c r="I997" s="248"/>
      <c r="J997" s="244"/>
      <c r="K997" s="244"/>
      <c r="L997" s="249"/>
      <c r="M997" s="250"/>
      <c r="N997" s="251"/>
      <c r="O997" s="251"/>
      <c r="P997" s="251"/>
      <c r="Q997" s="251"/>
      <c r="R997" s="251"/>
      <c r="S997" s="251"/>
      <c r="T997" s="252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3" t="s">
        <v>171</v>
      </c>
      <c r="AU997" s="253" t="s">
        <v>91</v>
      </c>
      <c r="AV997" s="14" t="s">
        <v>91</v>
      </c>
      <c r="AW997" s="14" t="s">
        <v>42</v>
      </c>
      <c r="AX997" s="14" t="s">
        <v>89</v>
      </c>
      <c r="AY997" s="253" t="s">
        <v>159</v>
      </c>
    </row>
    <row r="998" s="2" customFormat="1" ht="16.5" customHeight="1">
      <c r="A998" s="40"/>
      <c r="B998" s="41"/>
      <c r="C998" s="214" t="s">
        <v>1327</v>
      </c>
      <c r="D998" s="214" t="s">
        <v>162</v>
      </c>
      <c r="E998" s="215" t="s">
        <v>1328</v>
      </c>
      <c r="F998" s="216" t="s">
        <v>1329</v>
      </c>
      <c r="G998" s="217" t="s">
        <v>238</v>
      </c>
      <c r="H998" s="218">
        <v>381</v>
      </c>
      <c r="I998" s="219"/>
      <c r="J998" s="220">
        <f>ROUND(I998*H998,2)</f>
        <v>0</v>
      </c>
      <c r="K998" s="216" t="s">
        <v>166</v>
      </c>
      <c r="L998" s="46"/>
      <c r="M998" s="221" t="s">
        <v>44</v>
      </c>
      <c r="N998" s="222" t="s">
        <v>53</v>
      </c>
      <c r="O998" s="86"/>
      <c r="P998" s="223">
        <f>O998*H998</f>
        <v>0</v>
      </c>
      <c r="Q998" s="223">
        <v>1.0000000000000001E-05</v>
      </c>
      <c r="R998" s="223">
        <f>Q998*H998</f>
        <v>0.0038100000000000005</v>
      </c>
      <c r="S998" s="223">
        <v>0</v>
      </c>
      <c r="T998" s="224">
        <f>S998*H998</f>
        <v>0</v>
      </c>
      <c r="U998" s="40"/>
      <c r="V998" s="40"/>
      <c r="W998" s="40"/>
      <c r="X998" s="40"/>
      <c r="Y998" s="40"/>
      <c r="Z998" s="40"/>
      <c r="AA998" s="40"/>
      <c r="AB998" s="40"/>
      <c r="AC998" s="40"/>
      <c r="AD998" s="40"/>
      <c r="AE998" s="40"/>
      <c r="AR998" s="225" t="s">
        <v>251</v>
      </c>
      <c r="AT998" s="225" t="s">
        <v>162</v>
      </c>
      <c r="AU998" s="225" t="s">
        <v>91</v>
      </c>
      <c r="AY998" s="18" t="s">
        <v>159</v>
      </c>
      <c r="BE998" s="226">
        <f>IF(N998="základní",J998,0)</f>
        <v>0</v>
      </c>
      <c r="BF998" s="226">
        <f>IF(N998="snížená",J998,0)</f>
        <v>0</v>
      </c>
      <c r="BG998" s="226">
        <f>IF(N998="zákl. přenesená",J998,0)</f>
        <v>0</v>
      </c>
      <c r="BH998" s="226">
        <f>IF(N998="sníž. přenesená",J998,0)</f>
        <v>0</v>
      </c>
      <c r="BI998" s="226">
        <f>IF(N998="nulová",J998,0)</f>
        <v>0</v>
      </c>
      <c r="BJ998" s="18" t="s">
        <v>89</v>
      </c>
      <c r="BK998" s="226">
        <f>ROUND(I998*H998,2)</f>
        <v>0</v>
      </c>
      <c r="BL998" s="18" t="s">
        <v>251</v>
      </c>
      <c r="BM998" s="225" t="s">
        <v>1330</v>
      </c>
    </row>
    <row r="999" s="2" customFormat="1">
      <c r="A999" s="40"/>
      <c r="B999" s="41"/>
      <c r="C999" s="42"/>
      <c r="D999" s="227" t="s">
        <v>169</v>
      </c>
      <c r="E999" s="42"/>
      <c r="F999" s="228" t="s">
        <v>1331</v>
      </c>
      <c r="G999" s="42"/>
      <c r="H999" s="42"/>
      <c r="I999" s="229"/>
      <c r="J999" s="42"/>
      <c r="K999" s="42"/>
      <c r="L999" s="46"/>
      <c r="M999" s="230"/>
      <c r="N999" s="231"/>
      <c r="O999" s="86"/>
      <c r="P999" s="86"/>
      <c r="Q999" s="86"/>
      <c r="R999" s="86"/>
      <c r="S999" s="86"/>
      <c r="T999" s="87"/>
      <c r="U999" s="40"/>
      <c r="V999" s="40"/>
      <c r="W999" s="40"/>
      <c r="X999" s="40"/>
      <c r="Y999" s="40"/>
      <c r="Z999" s="40"/>
      <c r="AA999" s="40"/>
      <c r="AB999" s="40"/>
      <c r="AC999" s="40"/>
      <c r="AD999" s="40"/>
      <c r="AE999" s="40"/>
      <c r="AT999" s="18" t="s">
        <v>169</v>
      </c>
      <c r="AU999" s="18" t="s">
        <v>91</v>
      </c>
    </row>
    <row r="1000" s="13" customFormat="1">
      <c r="A1000" s="13"/>
      <c r="B1000" s="232"/>
      <c r="C1000" s="233"/>
      <c r="D1000" s="234" t="s">
        <v>171</v>
      </c>
      <c r="E1000" s="235" t="s">
        <v>44</v>
      </c>
      <c r="F1000" s="236" t="s">
        <v>172</v>
      </c>
      <c r="G1000" s="233"/>
      <c r="H1000" s="235" t="s">
        <v>44</v>
      </c>
      <c r="I1000" s="237"/>
      <c r="J1000" s="233"/>
      <c r="K1000" s="233"/>
      <c r="L1000" s="238"/>
      <c r="M1000" s="239"/>
      <c r="N1000" s="240"/>
      <c r="O1000" s="240"/>
      <c r="P1000" s="240"/>
      <c r="Q1000" s="240"/>
      <c r="R1000" s="240"/>
      <c r="S1000" s="240"/>
      <c r="T1000" s="241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42" t="s">
        <v>171</v>
      </c>
      <c r="AU1000" s="242" t="s">
        <v>91</v>
      </c>
      <c r="AV1000" s="13" t="s">
        <v>89</v>
      </c>
      <c r="AW1000" s="13" t="s">
        <v>42</v>
      </c>
      <c r="AX1000" s="13" t="s">
        <v>82</v>
      </c>
      <c r="AY1000" s="242" t="s">
        <v>159</v>
      </c>
    </row>
    <row r="1001" s="14" customFormat="1">
      <c r="A1001" s="14"/>
      <c r="B1001" s="243"/>
      <c r="C1001" s="244"/>
      <c r="D1001" s="234" t="s">
        <v>171</v>
      </c>
      <c r="E1001" s="245" t="s">
        <v>44</v>
      </c>
      <c r="F1001" s="246" t="s">
        <v>1332</v>
      </c>
      <c r="G1001" s="244"/>
      <c r="H1001" s="247">
        <v>381</v>
      </c>
      <c r="I1001" s="248"/>
      <c r="J1001" s="244"/>
      <c r="K1001" s="244"/>
      <c r="L1001" s="249"/>
      <c r="M1001" s="250"/>
      <c r="N1001" s="251"/>
      <c r="O1001" s="251"/>
      <c r="P1001" s="251"/>
      <c r="Q1001" s="251"/>
      <c r="R1001" s="251"/>
      <c r="S1001" s="251"/>
      <c r="T1001" s="252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3" t="s">
        <v>171</v>
      </c>
      <c r="AU1001" s="253" t="s">
        <v>91</v>
      </c>
      <c r="AV1001" s="14" t="s">
        <v>91</v>
      </c>
      <c r="AW1001" s="14" t="s">
        <v>42</v>
      </c>
      <c r="AX1001" s="14" t="s">
        <v>89</v>
      </c>
      <c r="AY1001" s="253" t="s">
        <v>159</v>
      </c>
    </row>
    <row r="1002" s="2" customFormat="1" ht="16.5" customHeight="1">
      <c r="A1002" s="40"/>
      <c r="B1002" s="41"/>
      <c r="C1002" s="254" t="s">
        <v>1333</v>
      </c>
      <c r="D1002" s="254" t="s">
        <v>173</v>
      </c>
      <c r="E1002" s="255" t="s">
        <v>1334</v>
      </c>
      <c r="F1002" s="256" t="s">
        <v>1335</v>
      </c>
      <c r="G1002" s="257" t="s">
        <v>238</v>
      </c>
      <c r="H1002" s="258">
        <v>381</v>
      </c>
      <c r="I1002" s="259"/>
      <c r="J1002" s="260">
        <f>ROUND(I1002*H1002,2)</f>
        <v>0</v>
      </c>
      <c r="K1002" s="256" t="s">
        <v>44</v>
      </c>
      <c r="L1002" s="261"/>
      <c r="M1002" s="262" t="s">
        <v>44</v>
      </c>
      <c r="N1002" s="263" t="s">
        <v>53</v>
      </c>
      <c r="O1002" s="86"/>
      <c r="P1002" s="223">
        <f>O1002*H1002</f>
        <v>0</v>
      </c>
      <c r="Q1002" s="223">
        <v>0.00038000000000000002</v>
      </c>
      <c r="R1002" s="223">
        <f>Q1002*H1002</f>
        <v>0.14478000000000002</v>
      </c>
      <c r="S1002" s="223">
        <v>0</v>
      </c>
      <c r="T1002" s="224">
        <f>S1002*H1002</f>
        <v>0</v>
      </c>
      <c r="U1002" s="40"/>
      <c r="V1002" s="40"/>
      <c r="W1002" s="40"/>
      <c r="X1002" s="40"/>
      <c r="Y1002" s="40"/>
      <c r="Z1002" s="40"/>
      <c r="AA1002" s="40"/>
      <c r="AB1002" s="40"/>
      <c r="AC1002" s="40"/>
      <c r="AD1002" s="40"/>
      <c r="AE1002" s="40"/>
      <c r="AR1002" s="225" t="s">
        <v>341</v>
      </c>
      <c r="AT1002" s="225" t="s">
        <v>173</v>
      </c>
      <c r="AU1002" s="225" t="s">
        <v>91</v>
      </c>
      <c r="AY1002" s="18" t="s">
        <v>159</v>
      </c>
      <c r="BE1002" s="226">
        <f>IF(N1002="základní",J1002,0)</f>
        <v>0</v>
      </c>
      <c r="BF1002" s="226">
        <f>IF(N1002="snížená",J1002,0)</f>
        <v>0</v>
      </c>
      <c r="BG1002" s="226">
        <f>IF(N1002="zákl. přenesená",J1002,0)</f>
        <v>0</v>
      </c>
      <c r="BH1002" s="226">
        <f>IF(N1002="sníž. přenesená",J1002,0)</f>
        <v>0</v>
      </c>
      <c r="BI1002" s="226">
        <f>IF(N1002="nulová",J1002,0)</f>
        <v>0</v>
      </c>
      <c r="BJ1002" s="18" t="s">
        <v>89</v>
      </c>
      <c r="BK1002" s="226">
        <f>ROUND(I1002*H1002,2)</f>
        <v>0</v>
      </c>
      <c r="BL1002" s="18" t="s">
        <v>251</v>
      </c>
      <c r="BM1002" s="225" t="s">
        <v>1336</v>
      </c>
    </row>
    <row r="1003" s="13" customFormat="1">
      <c r="A1003" s="13"/>
      <c r="B1003" s="232"/>
      <c r="C1003" s="233"/>
      <c r="D1003" s="234" t="s">
        <v>171</v>
      </c>
      <c r="E1003" s="235" t="s">
        <v>44</v>
      </c>
      <c r="F1003" s="236" t="s">
        <v>172</v>
      </c>
      <c r="G1003" s="233"/>
      <c r="H1003" s="235" t="s">
        <v>44</v>
      </c>
      <c r="I1003" s="237"/>
      <c r="J1003" s="233"/>
      <c r="K1003" s="233"/>
      <c r="L1003" s="238"/>
      <c r="M1003" s="239"/>
      <c r="N1003" s="240"/>
      <c r="O1003" s="240"/>
      <c r="P1003" s="240"/>
      <c r="Q1003" s="240"/>
      <c r="R1003" s="240"/>
      <c r="S1003" s="240"/>
      <c r="T1003" s="241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42" t="s">
        <v>171</v>
      </c>
      <c r="AU1003" s="242" t="s">
        <v>91</v>
      </c>
      <c r="AV1003" s="13" t="s">
        <v>89</v>
      </c>
      <c r="AW1003" s="13" t="s">
        <v>42</v>
      </c>
      <c r="AX1003" s="13" t="s">
        <v>82</v>
      </c>
      <c r="AY1003" s="242" t="s">
        <v>159</v>
      </c>
    </row>
    <row r="1004" s="14" customFormat="1">
      <c r="A1004" s="14"/>
      <c r="B1004" s="243"/>
      <c r="C1004" s="244"/>
      <c r="D1004" s="234" t="s">
        <v>171</v>
      </c>
      <c r="E1004" s="245" t="s">
        <v>44</v>
      </c>
      <c r="F1004" s="246" t="s">
        <v>1332</v>
      </c>
      <c r="G1004" s="244"/>
      <c r="H1004" s="247">
        <v>381</v>
      </c>
      <c r="I1004" s="248"/>
      <c r="J1004" s="244"/>
      <c r="K1004" s="244"/>
      <c r="L1004" s="249"/>
      <c r="M1004" s="250"/>
      <c r="N1004" s="251"/>
      <c r="O1004" s="251"/>
      <c r="P1004" s="251"/>
      <c r="Q1004" s="251"/>
      <c r="R1004" s="251"/>
      <c r="S1004" s="251"/>
      <c r="T1004" s="252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53" t="s">
        <v>171</v>
      </c>
      <c r="AU1004" s="253" t="s">
        <v>91</v>
      </c>
      <c r="AV1004" s="14" t="s">
        <v>91</v>
      </c>
      <c r="AW1004" s="14" t="s">
        <v>42</v>
      </c>
      <c r="AX1004" s="14" t="s">
        <v>89</v>
      </c>
      <c r="AY1004" s="253" t="s">
        <v>159</v>
      </c>
    </row>
    <row r="1005" s="2" customFormat="1" ht="16.5" customHeight="1">
      <c r="A1005" s="40"/>
      <c r="B1005" s="41"/>
      <c r="C1005" s="214" t="s">
        <v>1337</v>
      </c>
      <c r="D1005" s="214" t="s">
        <v>162</v>
      </c>
      <c r="E1005" s="215" t="s">
        <v>1338</v>
      </c>
      <c r="F1005" s="216" t="s">
        <v>1339</v>
      </c>
      <c r="G1005" s="217" t="s">
        <v>238</v>
      </c>
      <c r="H1005" s="218">
        <v>381</v>
      </c>
      <c r="I1005" s="219"/>
      <c r="J1005" s="220">
        <f>ROUND(I1005*H1005,2)</f>
        <v>0</v>
      </c>
      <c r="K1005" s="216" t="s">
        <v>166</v>
      </c>
      <c r="L1005" s="46"/>
      <c r="M1005" s="221" t="s">
        <v>44</v>
      </c>
      <c r="N1005" s="222" t="s">
        <v>53</v>
      </c>
      <c r="O1005" s="86"/>
      <c r="P1005" s="223">
        <f>O1005*H1005</f>
        <v>0</v>
      </c>
      <c r="Q1005" s="223">
        <v>0.00012</v>
      </c>
      <c r="R1005" s="223">
        <f>Q1005*H1005</f>
        <v>0.045720000000000004</v>
      </c>
      <c r="S1005" s="223">
        <v>0</v>
      </c>
      <c r="T1005" s="224">
        <f>S1005*H1005</f>
        <v>0</v>
      </c>
      <c r="U1005" s="40"/>
      <c r="V1005" s="40"/>
      <c r="W1005" s="40"/>
      <c r="X1005" s="40"/>
      <c r="Y1005" s="40"/>
      <c r="Z1005" s="40"/>
      <c r="AA1005" s="40"/>
      <c r="AB1005" s="40"/>
      <c r="AC1005" s="40"/>
      <c r="AD1005" s="40"/>
      <c r="AE1005" s="40"/>
      <c r="AR1005" s="225" t="s">
        <v>251</v>
      </c>
      <c r="AT1005" s="225" t="s">
        <v>162</v>
      </c>
      <c r="AU1005" s="225" t="s">
        <v>91</v>
      </c>
      <c r="AY1005" s="18" t="s">
        <v>159</v>
      </c>
      <c r="BE1005" s="226">
        <f>IF(N1005="základní",J1005,0)</f>
        <v>0</v>
      </c>
      <c r="BF1005" s="226">
        <f>IF(N1005="snížená",J1005,0)</f>
        <v>0</v>
      </c>
      <c r="BG1005" s="226">
        <f>IF(N1005="zákl. přenesená",J1005,0)</f>
        <v>0</v>
      </c>
      <c r="BH1005" s="226">
        <f>IF(N1005="sníž. přenesená",J1005,0)</f>
        <v>0</v>
      </c>
      <c r="BI1005" s="226">
        <f>IF(N1005="nulová",J1005,0)</f>
        <v>0</v>
      </c>
      <c r="BJ1005" s="18" t="s">
        <v>89</v>
      </c>
      <c r="BK1005" s="226">
        <f>ROUND(I1005*H1005,2)</f>
        <v>0</v>
      </c>
      <c r="BL1005" s="18" t="s">
        <v>251</v>
      </c>
      <c r="BM1005" s="225" t="s">
        <v>1340</v>
      </c>
    </row>
    <row r="1006" s="2" customFormat="1">
      <c r="A1006" s="40"/>
      <c r="B1006" s="41"/>
      <c r="C1006" s="42"/>
      <c r="D1006" s="227" t="s">
        <v>169</v>
      </c>
      <c r="E1006" s="42"/>
      <c r="F1006" s="228" t="s">
        <v>1341</v>
      </c>
      <c r="G1006" s="42"/>
      <c r="H1006" s="42"/>
      <c r="I1006" s="229"/>
      <c r="J1006" s="42"/>
      <c r="K1006" s="42"/>
      <c r="L1006" s="46"/>
      <c r="M1006" s="230"/>
      <c r="N1006" s="231"/>
      <c r="O1006" s="86"/>
      <c r="P1006" s="86"/>
      <c r="Q1006" s="86"/>
      <c r="R1006" s="86"/>
      <c r="S1006" s="86"/>
      <c r="T1006" s="87"/>
      <c r="U1006" s="40"/>
      <c r="V1006" s="40"/>
      <c r="W1006" s="40"/>
      <c r="X1006" s="40"/>
      <c r="Y1006" s="40"/>
      <c r="Z1006" s="40"/>
      <c r="AA1006" s="40"/>
      <c r="AB1006" s="40"/>
      <c r="AC1006" s="40"/>
      <c r="AD1006" s="40"/>
      <c r="AE1006" s="40"/>
      <c r="AT1006" s="18" t="s">
        <v>169</v>
      </c>
      <c r="AU1006" s="18" t="s">
        <v>91</v>
      </c>
    </row>
    <row r="1007" s="13" customFormat="1">
      <c r="A1007" s="13"/>
      <c r="B1007" s="232"/>
      <c r="C1007" s="233"/>
      <c r="D1007" s="234" t="s">
        <v>171</v>
      </c>
      <c r="E1007" s="235" t="s">
        <v>44</v>
      </c>
      <c r="F1007" s="236" t="s">
        <v>172</v>
      </c>
      <c r="G1007" s="233"/>
      <c r="H1007" s="235" t="s">
        <v>44</v>
      </c>
      <c r="I1007" s="237"/>
      <c r="J1007" s="233"/>
      <c r="K1007" s="233"/>
      <c r="L1007" s="238"/>
      <c r="M1007" s="239"/>
      <c r="N1007" s="240"/>
      <c r="O1007" s="240"/>
      <c r="P1007" s="240"/>
      <c r="Q1007" s="240"/>
      <c r="R1007" s="240"/>
      <c r="S1007" s="240"/>
      <c r="T1007" s="241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42" t="s">
        <v>171</v>
      </c>
      <c r="AU1007" s="242" t="s">
        <v>91</v>
      </c>
      <c r="AV1007" s="13" t="s">
        <v>89</v>
      </c>
      <c r="AW1007" s="13" t="s">
        <v>42</v>
      </c>
      <c r="AX1007" s="13" t="s">
        <v>82</v>
      </c>
      <c r="AY1007" s="242" t="s">
        <v>159</v>
      </c>
    </row>
    <row r="1008" s="14" customFormat="1">
      <c r="A1008" s="14"/>
      <c r="B1008" s="243"/>
      <c r="C1008" s="244"/>
      <c r="D1008" s="234" t="s">
        <v>171</v>
      </c>
      <c r="E1008" s="245" t="s">
        <v>44</v>
      </c>
      <c r="F1008" s="246" t="s">
        <v>1332</v>
      </c>
      <c r="G1008" s="244"/>
      <c r="H1008" s="247">
        <v>381</v>
      </c>
      <c r="I1008" s="248"/>
      <c r="J1008" s="244"/>
      <c r="K1008" s="244"/>
      <c r="L1008" s="249"/>
      <c r="M1008" s="250"/>
      <c r="N1008" s="251"/>
      <c r="O1008" s="251"/>
      <c r="P1008" s="251"/>
      <c r="Q1008" s="251"/>
      <c r="R1008" s="251"/>
      <c r="S1008" s="251"/>
      <c r="T1008" s="252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53" t="s">
        <v>171</v>
      </c>
      <c r="AU1008" s="253" t="s">
        <v>91</v>
      </c>
      <c r="AV1008" s="14" t="s">
        <v>91</v>
      </c>
      <c r="AW1008" s="14" t="s">
        <v>42</v>
      </c>
      <c r="AX1008" s="14" t="s">
        <v>89</v>
      </c>
      <c r="AY1008" s="253" t="s">
        <v>159</v>
      </c>
    </row>
    <row r="1009" s="2" customFormat="1" ht="16.5" customHeight="1">
      <c r="A1009" s="40"/>
      <c r="B1009" s="41"/>
      <c r="C1009" s="214" t="s">
        <v>1342</v>
      </c>
      <c r="D1009" s="214" t="s">
        <v>162</v>
      </c>
      <c r="E1009" s="215" t="s">
        <v>1343</v>
      </c>
      <c r="F1009" s="216" t="s">
        <v>1344</v>
      </c>
      <c r="G1009" s="217" t="s">
        <v>238</v>
      </c>
      <c r="H1009" s="218">
        <v>12.300000000000001</v>
      </c>
      <c r="I1009" s="219"/>
      <c r="J1009" s="220">
        <f>ROUND(I1009*H1009,2)</f>
        <v>0</v>
      </c>
      <c r="K1009" s="216" t="s">
        <v>166</v>
      </c>
      <c r="L1009" s="46"/>
      <c r="M1009" s="221" t="s">
        <v>44</v>
      </c>
      <c r="N1009" s="222" t="s">
        <v>53</v>
      </c>
      <c r="O1009" s="86"/>
      <c r="P1009" s="223">
        <f>O1009*H1009</f>
        <v>0</v>
      </c>
      <c r="Q1009" s="223">
        <v>0</v>
      </c>
      <c r="R1009" s="223">
        <f>Q1009*H1009</f>
        <v>0</v>
      </c>
      <c r="S1009" s="223">
        <v>0</v>
      </c>
      <c r="T1009" s="224">
        <f>S1009*H1009</f>
        <v>0</v>
      </c>
      <c r="U1009" s="40"/>
      <c r="V1009" s="40"/>
      <c r="W1009" s="40"/>
      <c r="X1009" s="40"/>
      <c r="Y1009" s="40"/>
      <c r="Z1009" s="40"/>
      <c r="AA1009" s="40"/>
      <c r="AB1009" s="40"/>
      <c r="AC1009" s="40"/>
      <c r="AD1009" s="40"/>
      <c r="AE1009" s="40"/>
      <c r="AR1009" s="225" t="s">
        <v>251</v>
      </c>
      <c r="AT1009" s="225" t="s">
        <v>162</v>
      </c>
      <c r="AU1009" s="225" t="s">
        <v>91</v>
      </c>
      <c r="AY1009" s="18" t="s">
        <v>159</v>
      </c>
      <c r="BE1009" s="226">
        <f>IF(N1009="základní",J1009,0)</f>
        <v>0</v>
      </c>
      <c r="BF1009" s="226">
        <f>IF(N1009="snížená",J1009,0)</f>
        <v>0</v>
      </c>
      <c r="BG1009" s="226">
        <f>IF(N1009="zákl. přenesená",J1009,0)</f>
        <v>0</v>
      </c>
      <c r="BH1009" s="226">
        <f>IF(N1009="sníž. přenesená",J1009,0)</f>
        <v>0</v>
      </c>
      <c r="BI1009" s="226">
        <f>IF(N1009="nulová",J1009,0)</f>
        <v>0</v>
      </c>
      <c r="BJ1009" s="18" t="s">
        <v>89</v>
      </c>
      <c r="BK1009" s="226">
        <f>ROUND(I1009*H1009,2)</f>
        <v>0</v>
      </c>
      <c r="BL1009" s="18" t="s">
        <v>251</v>
      </c>
      <c r="BM1009" s="225" t="s">
        <v>1345</v>
      </c>
    </row>
    <row r="1010" s="2" customFormat="1">
      <c r="A1010" s="40"/>
      <c r="B1010" s="41"/>
      <c r="C1010" s="42"/>
      <c r="D1010" s="227" t="s">
        <v>169</v>
      </c>
      <c r="E1010" s="42"/>
      <c r="F1010" s="228" t="s">
        <v>1346</v>
      </c>
      <c r="G1010" s="42"/>
      <c r="H1010" s="42"/>
      <c r="I1010" s="229"/>
      <c r="J1010" s="42"/>
      <c r="K1010" s="42"/>
      <c r="L1010" s="46"/>
      <c r="M1010" s="230"/>
      <c r="N1010" s="231"/>
      <c r="O1010" s="86"/>
      <c r="P1010" s="86"/>
      <c r="Q1010" s="86"/>
      <c r="R1010" s="86"/>
      <c r="S1010" s="86"/>
      <c r="T1010" s="87"/>
      <c r="U1010" s="40"/>
      <c r="V1010" s="40"/>
      <c r="W1010" s="40"/>
      <c r="X1010" s="40"/>
      <c r="Y1010" s="40"/>
      <c r="Z1010" s="40"/>
      <c r="AA1010" s="40"/>
      <c r="AB1010" s="40"/>
      <c r="AC1010" s="40"/>
      <c r="AD1010" s="40"/>
      <c r="AE1010" s="40"/>
      <c r="AT1010" s="18" t="s">
        <v>169</v>
      </c>
      <c r="AU1010" s="18" t="s">
        <v>91</v>
      </c>
    </row>
    <row r="1011" s="13" customFormat="1">
      <c r="A1011" s="13"/>
      <c r="B1011" s="232"/>
      <c r="C1011" s="233"/>
      <c r="D1011" s="234" t="s">
        <v>171</v>
      </c>
      <c r="E1011" s="235" t="s">
        <v>44</v>
      </c>
      <c r="F1011" s="236" t="s">
        <v>172</v>
      </c>
      <c r="G1011" s="233"/>
      <c r="H1011" s="235" t="s">
        <v>44</v>
      </c>
      <c r="I1011" s="237"/>
      <c r="J1011" s="233"/>
      <c r="K1011" s="233"/>
      <c r="L1011" s="238"/>
      <c r="M1011" s="239"/>
      <c r="N1011" s="240"/>
      <c r="O1011" s="240"/>
      <c r="P1011" s="240"/>
      <c r="Q1011" s="240"/>
      <c r="R1011" s="240"/>
      <c r="S1011" s="240"/>
      <c r="T1011" s="241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42" t="s">
        <v>171</v>
      </c>
      <c r="AU1011" s="242" t="s">
        <v>91</v>
      </c>
      <c r="AV1011" s="13" t="s">
        <v>89</v>
      </c>
      <c r="AW1011" s="13" t="s">
        <v>42</v>
      </c>
      <c r="AX1011" s="13" t="s">
        <v>82</v>
      </c>
      <c r="AY1011" s="242" t="s">
        <v>159</v>
      </c>
    </row>
    <row r="1012" s="14" customFormat="1">
      <c r="A1012" s="14"/>
      <c r="B1012" s="243"/>
      <c r="C1012" s="244"/>
      <c r="D1012" s="234" t="s">
        <v>171</v>
      </c>
      <c r="E1012" s="245" t="s">
        <v>44</v>
      </c>
      <c r="F1012" s="246" t="s">
        <v>1347</v>
      </c>
      <c r="G1012" s="244"/>
      <c r="H1012" s="247">
        <v>7.2000000000000002</v>
      </c>
      <c r="I1012" s="248"/>
      <c r="J1012" s="244"/>
      <c r="K1012" s="244"/>
      <c r="L1012" s="249"/>
      <c r="M1012" s="250"/>
      <c r="N1012" s="251"/>
      <c r="O1012" s="251"/>
      <c r="P1012" s="251"/>
      <c r="Q1012" s="251"/>
      <c r="R1012" s="251"/>
      <c r="S1012" s="251"/>
      <c r="T1012" s="252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53" t="s">
        <v>171</v>
      </c>
      <c r="AU1012" s="253" t="s">
        <v>91</v>
      </c>
      <c r="AV1012" s="14" t="s">
        <v>91</v>
      </c>
      <c r="AW1012" s="14" t="s">
        <v>42</v>
      </c>
      <c r="AX1012" s="14" t="s">
        <v>82</v>
      </c>
      <c r="AY1012" s="253" t="s">
        <v>159</v>
      </c>
    </row>
    <row r="1013" s="14" customFormat="1">
      <c r="A1013" s="14"/>
      <c r="B1013" s="243"/>
      <c r="C1013" s="244"/>
      <c r="D1013" s="234" t="s">
        <v>171</v>
      </c>
      <c r="E1013" s="245" t="s">
        <v>44</v>
      </c>
      <c r="F1013" s="246" t="s">
        <v>1348</v>
      </c>
      <c r="G1013" s="244"/>
      <c r="H1013" s="247">
        <v>1.8</v>
      </c>
      <c r="I1013" s="248"/>
      <c r="J1013" s="244"/>
      <c r="K1013" s="244"/>
      <c r="L1013" s="249"/>
      <c r="M1013" s="250"/>
      <c r="N1013" s="251"/>
      <c r="O1013" s="251"/>
      <c r="P1013" s="251"/>
      <c r="Q1013" s="251"/>
      <c r="R1013" s="251"/>
      <c r="S1013" s="251"/>
      <c r="T1013" s="252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3" t="s">
        <v>171</v>
      </c>
      <c r="AU1013" s="253" t="s">
        <v>91</v>
      </c>
      <c r="AV1013" s="14" t="s">
        <v>91</v>
      </c>
      <c r="AW1013" s="14" t="s">
        <v>42</v>
      </c>
      <c r="AX1013" s="14" t="s">
        <v>82</v>
      </c>
      <c r="AY1013" s="253" t="s">
        <v>159</v>
      </c>
    </row>
    <row r="1014" s="14" customFormat="1">
      <c r="A1014" s="14"/>
      <c r="B1014" s="243"/>
      <c r="C1014" s="244"/>
      <c r="D1014" s="234" t="s">
        <v>171</v>
      </c>
      <c r="E1014" s="245" t="s">
        <v>44</v>
      </c>
      <c r="F1014" s="246" t="s">
        <v>1349</v>
      </c>
      <c r="G1014" s="244"/>
      <c r="H1014" s="247">
        <v>3.2999999999999998</v>
      </c>
      <c r="I1014" s="248"/>
      <c r="J1014" s="244"/>
      <c r="K1014" s="244"/>
      <c r="L1014" s="249"/>
      <c r="M1014" s="250"/>
      <c r="N1014" s="251"/>
      <c r="O1014" s="251"/>
      <c r="P1014" s="251"/>
      <c r="Q1014" s="251"/>
      <c r="R1014" s="251"/>
      <c r="S1014" s="251"/>
      <c r="T1014" s="252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53" t="s">
        <v>171</v>
      </c>
      <c r="AU1014" s="253" t="s">
        <v>91</v>
      </c>
      <c r="AV1014" s="14" t="s">
        <v>91</v>
      </c>
      <c r="AW1014" s="14" t="s">
        <v>42</v>
      </c>
      <c r="AX1014" s="14" t="s">
        <v>82</v>
      </c>
      <c r="AY1014" s="253" t="s">
        <v>159</v>
      </c>
    </row>
    <row r="1015" s="15" customFormat="1">
      <c r="A1015" s="15"/>
      <c r="B1015" s="264"/>
      <c r="C1015" s="265"/>
      <c r="D1015" s="234" t="s">
        <v>171</v>
      </c>
      <c r="E1015" s="266" t="s">
        <v>44</v>
      </c>
      <c r="F1015" s="267" t="s">
        <v>234</v>
      </c>
      <c r="G1015" s="265"/>
      <c r="H1015" s="268">
        <v>12.300000000000001</v>
      </c>
      <c r="I1015" s="269"/>
      <c r="J1015" s="265"/>
      <c r="K1015" s="265"/>
      <c r="L1015" s="270"/>
      <c r="M1015" s="271"/>
      <c r="N1015" s="272"/>
      <c r="O1015" s="272"/>
      <c r="P1015" s="272"/>
      <c r="Q1015" s="272"/>
      <c r="R1015" s="272"/>
      <c r="S1015" s="272"/>
      <c r="T1015" s="273"/>
      <c r="U1015" s="15"/>
      <c r="V1015" s="15"/>
      <c r="W1015" s="15"/>
      <c r="X1015" s="15"/>
      <c r="Y1015" s="15"/>
      <c r="Z1015" s="15"/>
      <c r="AA1015" s="15"/>
      <c r="AB1015" s="15"/>
      <c r="AC1015" s="15"/>
      <c r="AD1015" s="15"/>
      <c r="AE1015" s="15"/>
      <c r="AT1015" s="274" t="s">
        <v>171</v>
      </c>
      <c r="AU1015" s="274" t="s">
        <v>91</v>
      </c>
      <c r="AV1015" s="15" t="s">
        <v>167</v>
      </c>
      <c r="AW1015" s="15" t="s">
        <v>42</v>
      </c>
      <c r="AX1015" s="15" t="s">
        <v>89</v>
      </c>
      <c r="AY1015" s="274" t="s">
        <v>159</v>
      </c>
    </row>
    <row r="1016" s="2" customFormat="1" ht="16.5" customHeight="1">
      <c r="A1016" s="40"/>
      <c r="B1016" s="41"/>
      <c r="C1016" s="254" t="s">
        <v>1350</v>
      </c>
      <c r="D1016" s="254" t="s">
        <v>173</v>
      </c>
      <c r="E1016" s="255" t="s">
        <v>1351</v>
      </c>
      <c r="F1016" s="256" t="s">
        <v>1352</v>
      </c>
      <c r="G1016" s="257" t="s">
        <v>238</v>
      </c>
      <c r="H1016" s="258">
        <v>12.300000000000001</v>
      </c>
      <c r="I1016" s="259"/>
      <c r="J1016" s="260">
        <f>ROUND(I1016*H1016,2)</f>
        <v>0</v>
      </c>
      <c r="K1016" s="256" t="s">
        <v>166</v>
      </c>
      <c r="L1016" s="261"/>
      <c r="M1016" s="262" t="s">
        <v>44</v>
      </c>
      <c r="N1016" s="263" t="s">
        <v>53</v>
      </c>
      <c r="O1016" s="86"/>
      <c r="P1016" s="223">
        <f>O1016*H1016</f>
        <v>0</v>
      </c>
      <c r="Q1016" s="223">
        <v>0.00021000000000000001</v>
      </c>
      <c r="R1016" s="223">
        <f>Q1016*H1016</f>
        <v>0.0025830000000000002</v>
      </c>
      <c r="S1016" s="223">
        <v>0</v>
      </c>
      <c r="T1016" s="224">
        <f>S1016*H1016</f>
        <v>0</v>
      </c>
      <c r="U1016" s="40"/>
      <c r="V1016" s="40"/>
      <c r="W1016" s="40"/>
      <c r="X1016" s="40"/>
      <c r="Y1016" s="40"/>
      <c r="Z1016" s="40"/>
      <c r="AA1016" s="40"/>
      <c r="AB1016" s="40"/>
      <c r="AC1016" s="40"/>
      <c r="AD1016" s="40"/>
      <c r="AE1016" s="40"/>
      <c r="AR1016" s="225" t="s">
        <v>341</v>
      </c>
      <c r="AT1016" s="225" t="s">
        <v>173</v>
      </c>
      <c r="AU1016" s="225" t="s">
        <v>91</v>
      </c>
      <c r="AY1016" s="18" t="s">
        <v>159</v>
      </c>
      <c r="BE1016" s="226">
        <f>IF(N1016="základní",J1016,0)</f>
        <v>0</v>
      </c>
      <c r="BF1016" s="226">
        <f>IF(N1016="snížená",J1016,0)</f>
        <v>0</v>
      </c>
      <c r="BG1016" s="226">
        <f>IF(N1016="zákl. přenesená",J1016,0)</f>
        <v>0</v>
      </c>
      <c r="BH1016" s="226">
        <f>IF(N1016="sníž. přenesená",J1016,0)</f>
        <v>0</v>
      </c>
      <c r="BI1016" s="226">
        <f>IF(N1016="nulová",J1016,0)</f>
        <v>0</v>
      </c>
      <c r="BJ1016" s="18" t="s">
        <v>89</v>
      </c>
      <c r="BK1016" s="226">
        <f>ROUND(I1016*H1016,2)</f>
        <v>0</v>
      </c>
      <c r="BL1016" s="18" t="s">
        <v>251</v>
      </c>
      <c r="BM1016" s="225" t="s">
        <v>1353</v>
      </c>
    </row>
    <row r="1017" s="13" customFormat="1">
      <c r="A1017" s="13"/>
      <c r="B1017" s="232"/>
      <c r="C1017" s="233"/>
      <c r="D1017" s="234" t="s">
        <v>171</v>
      </c>
      <c r="E1017" s="235" t="s">
        <v>44</v>
      </c>
      <c r="F1017" s="236" t="s">
        <v>172</v>
      </c>
      <c r="G1017" s="233"/>
      <c r="H1017" s="235" t="s">
        <v>44</v>
      </c>
      <c r="I1017" s="237"/>
      <c r="J1017" s="233"/>
      <c r="K1017" s="233"/>
      <c r="L1017" s="238"/>
      <c r="M1017" s="239"/>
      <c r="N1017" s="240"/>
      <c r="O1017" s="240"/>
      <c r="P1017" s="240"/>
      <c r="Q1017" s="240"/>
      <c r="R1017" s="240"/>
      <c r="S1017" s="240"/>
      <c r="T1017" s="241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42" t="s">
        <v>171</v>
      </c>
      <c r="AU1017" s="242" t="s">
        <v>91</v>
      </c>
      <c r="AV1017" s="13" t="s">
        <v>89</v>
      </c>
      <c r="AW1017" s="13" t="s">
        <v>42</v>
      </c>
      <c r="AX1017" s="13" t="s">
        <v>82</v>
      </c>
      <c r="AY1017" s="242" t="s">
        <v>159</v>
      </c>
    </row>
    <row r="1018" s="14" customFormat="1">
      <c r="A1018" s="14"/>
      <c r="B1018" s="243"/>
      <c r="C1018" s="244"/>
      <c r="D1018" s="234" t="s">
        <v>171</v>
      </c>
      <c r="E1018" s="245" t="s">
        <v>44</v>
      </c>
      <c r="F1018" s="246" t="s">
        <v>1347</v>
      </c>
      <c r="G1018" s="244"/>
      <c r="H1018" s="247">
        <v>7.2000000000000002</v>
      </c>
      <c r="I1018" s="248"/>
      <c r="J1018" s="244"/>
      <c r="K1018" s="244"/>
      <c r="L1018" s="249"/>
      <c r="M1018" s="250"/>
      <c r="N1018" s="251"/>
      <c r="O1018" s="251"/>
      <c r="P1018" s="251"/>
      <c r="Q1018" s="251"/>
      <c r="R1018" s="251"/>
      <c r="S1018" s="251"/>
      <c r="T1018" s="252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53" t="s">
        <v>171</v>
      </c>
      <c r="AU1018" s="253" t="s">
        <v>91</v>
      </c>
      <c r="AV1018" s="14" t="s">
        <v>91</v>
      </c>
      <c r="AW1018" s="14" t="s">
        <v>42</v>
      </c>
      <c r="AX1018" s="14" t="s">
        <v>82</v>
      </c>
      <c r="AY1018" s="253" t="s">
        <v>159</v>
      </c>
    </row>
    <row r="1019" s="14" customFormat="1">
      <c r="A1019" s="14"/>
      <c r="B1019" s="243"/>
      <c r="C1019" s="244"/>
      <c r="D1019" s="234" t="s">
        <v>171</v>
      </c>
      <c r="E1019" s="245" t="s">
        <v>44</v>
      </c>
      <c r="F1019" s="246" t="s">
        <v>1348</v>
      </c>
      <c r="G1019" s="244"/>
      <c r="H1019" s="247">
        <v>1.8</v>
      </c>
      <c r="I1019" s="248"/>
      <c r="J1019" s="244"/>
      <c r="K1019" s="244"/>
      <c r="L1019" s="249"/>
      <c r="M1019" s="250"/>
      <c r="N1019" s="251"/>
      <c r="O1019" s="251"/>
      <c r="P1019" s="251"/>
      <c r="Q1019" s="251"/>
      <c r="R1019" s="251"/>
      <c r="S1019" s="251"/>
      <c r="T1019" s="252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3" t="s">
        <v>171</v>
      </c>
      <c r="AU1019" s="253" t="s">
        <v>91</v>
      </c>
      <c r="AV1019" s="14" t="s">
        <v>91</v>
      </c>
      <c r="AW1019" s="14" t="s">
        <v>42</v>
      </c>
      <c r="AX1019" s="14" t="s">
        <v>82</v>
      </c>
      <c r="AY1019" s="253" t="s">
        <v>159</v>
      </c>
    </row>
    <row r="1020" s="14" customFormat="1">
      <c r="A1020" s="14"/>
      <c r="B1020" s="243"/>
      <c r="C1020" s="244"/>
      <c r="D1020" s="234" t="s">
        <v>171</v>
      </c>
      <c r="E1020" s="245" t="s">
        <v>44</v>
      </c>
      <c r="F1020" s="246" t="s">
        <v>1349</v>
      </c>
      <c r="G1020" s="244"/>
      <c r="H1020" s="247">
        <v>3.2999999999999998</v>
      </c>
      <c r="I1020" s="248"/>
      <c r="J1020" s="244"/>
      <c r="K1020" s="244"/>
      <c r="L1020" s="249"/>
      <c r="M1020" s="250"/>
      <c r="N1020" s="251"/>
      <c r="O1020" s="251"/>
      <c r="P1020" s="251"/>
      <c r="Q1020" s="251"/>
      <c r="R1020" s="251"/>
      <c r="S1020" s="251"/>
      <c r="T1020" s="252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53" t="s">
        <v>171</v>
      </c>
      <c r="AU1020" s="253" t="s">
        <v>91</v>
      </c>
      <c r="AV1020" s="14" t="s">
        <v>91</v>
      </c>
      <c r="AW1020" s="14" t="s">
        <v>42</v>
      </c>
      <c r="AX1020" s="14" t="s">
        <v>82</v>
      </c>
      <c r="AY1020" s="253" t="s">
        <v>159</v>
      </c>
    </row>
    <row r="1021" s="15" customFormat="1">
      <c r="A1021" s="15"/>
      <c r="B1021" s="264"/>
      <c r="C1021" s="265"/>
      <c r="D1021" s="234" t="s">
        <v>171</v>
      </c>
      <c r="E1021" s="266" t="s">
        <v>44</v>
      </c>
      <c r="F1021" s="267" t="s">
        <v>234</v>
      </c>
      <c r="G1021" s="265"/>
      <c r="H1021" s="268">
        <v>12.300000000000001</v>
      </c>
      <c r="I1021" s="269"/>
      <c r="J1021" s="265"/>
      <c r="K1021" s="265"/>
      <c r="L1021" s="270"/>
      <c r="M1021" s="271"/>
      <c r="N1021" s="272"/>
      <c r="O1021" s="272"/>
      <c r="P1021" s="272"/>
      <c r="Q1021" s="272"/>
      <c r="R1021" s="272"/>
      <c r="S1021" s="272"/>
      <c r="T1021" s="273"/>
      <c r="U1021" s="15"/>
      <c r="V1021" s="15"/>
      <c r="W1021" s="15"/>
      <c r="X1021" s="15"/>
      <c r="Y1021" s="15"/>
      <c r="Z1021" s="15"/>
      <c r="AA1021" s="15"/>
      <c r="AB1021" s="15"/>
      <c r="AC1021" s="15"/>
      <c r="AD1021" s="15"/>
      <c r="AE1021" s="15"/>
      <c r="AT1021" s="274" t="s">
        <v>171</v>
      </c>
      <c r="AU1021" s="274" t="s">
        <v>91</v>
      </c>
      <c r="AV1021" s="15" t="s">
        <v>167</v>
      </c>
      <c r="AW1021" s="15" t="s">
        <v>42</v>
      </c>
      <c r="AX1021" s="15" t="s">
        <v>89</v>
      </c>
      <c r="AY1021" s="274" t="s">
        <v>159</v>
      </c>
    </row>
    <row r="1022" s="2" customFormat="1" ht="24.15" customHeight="1">
      <c r="A1022" s="40"/>
      <c r="B1022" s="41"/>
      <c r="C1022" s="214" t="s">
        <v>1354</v>
      </c>
      <c r="D1022" s="214" t="s">
        <v>162</v>
      </c>
      <c r="E1022" s="215" t="s">
        <v>1355</v>
      </c>
      <c r="F1022" s="216" t="s">
        <v>1356</v>
      </c>
      <c r="G1022" s="217" t="s">
        <v>379</v>
      </c>
      <c r="H1022" s="218">
        <v>1.839</v>
      </c>
      <c r="I1022" s="219"/>
      <c r="J1022" s="220">
        <f>ROUND(I1022*H1022,2)</f>
        <v>0</v>
      </c>
      <c r="K1022" s="216" t="s">
        <v>166</v>
      </c>
      <c r="L1022" s="46"/>
      <c r="M1022" s="221" t="s">
        <v>44</v>
      </c>
      <c r="N1022" s="222" t="s">
        <v>53</v>
      </c>
      <c r="O1022" s="86"/>
      <c r="P1022" s="223">
        <f>O1022*H1022</f>
        <v>0</v>
      </c>
      <c r="Q1022" s="223">
        <v>0</v>
      </c>
      <c r="R1022" s="223">
        <f>Q1022*H1022</f>
        <v>0</v>
      </c>
      <c r="S1022" s="223">
        <v>0</v>
      </c>
      <c r="T1022" s="224">
        <f>S1022*H1022</f>
        <v>0</v>
      </c>
      <c r="U1022" s="40"/>
      <c r="V1022" s="40"/>
      <c r="W1022" s="40"/>
      <c r="X1022" s="40"/>
      <c r="Y1022" s="40"/>
      <c r="Z1022" s="40"/>
      <c r="AA1022" s="40"/>
      <c r="AB1022" s="40"/>
      <c r="AC1022" s="40"/>
      <c r="AD1022" s="40"/>
      <c r="AE1022" s="40"/>
      <c r="AR1022" s="225" t="s">
        <v>251</v>
      </c>
      <c r="AT1022" s="225" t="s">
        <v>162</v>
      </c>
      <c r="AU1022" s="225" t="s">
        <v>91</v>
      </c>
      <c r="AY1022" s="18" t="s">
        <v>159</v>
      </c>
      <c r="BE1022" s="226">
        <f>IF(N1022="základní",J1022,0)</f>
        <v>0</v>
      </c>
      <c r="BF1022" s="226">
        <f>IF(N1022="snížená",J1022,0)</f>
        <v>0</v>
      </c>
      <c r="BG1022" s="226">
        <f>IF(N1022="zákl. přenesená",J1022,0)</f>
        <v>0</v>
      </c>
      <c r="BH1022" s="226">
        <f>IF(N1022="sníž. přenesená",J1022,0)</f>
        <v>0</v>
      </c>
      <c r="BI1022" s="226">
        <f>IF(N1022="nulová",J1022,0)</f>
        <v>0</v>
      </c>
      <c r="BJ1022" s="18" t="s">
        <v>89</v>
      </c>
      <c r="BK1022" s="226">
        <f>ROUND(I1022*H1022,2)</f>
        <v>0</v>
      </c>
      <c r="BL1022" s="18" t="s">
        <v>251</v>
      </c>
      <c r="BM1022" s="225" t="s">
        <v>1357</v>
      </c>
    </row>
    <row r="1023" s="2" customFormat="1">
      <c r="A1023" s="40"/>
      <c r="B1023" s="41"/>
      <c r="C1023" s="42"/>
      <c r="D1023" s="227" t="s">
        <v>169</v>
      </c>
      <c r="E1023" s="42"/>
      <c r="F1023" s="228" t="s">
        <v>1358</v>
      </c>
      <c r="G1023" s="42"/>
      <c r="H1023" s="42"/>
      <c r="I1023" s="229"/>
      <c r="J1023" s="42"/>
      <c r="K1023" s="42"/>
      <c r="L1023" s="46"/>
      <c r="M1023" s="230"/>
      <c r="N1023" s="231"/>
      <c r="O1023" s="86"/>
      <c r="P1023" s="86"/>
      <c r="Q1023" s="86"/>
      <c r="R1023" s="86"/>
      <c r="S1023" s="86"/>
      <c r="T1023" s="87"/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  <c r="AT1023" s="18" t="s">
        <v>169</v>
      </c>
      <c r="AU1023" s="18" t="s">
        <v>91</v>
      </c>
    </row>
    <row r="1024" s="2" customFormat="1" ht="24.15" customHeight="1">
      <c r="A1024" s="40"/>
      <c r="B1024" s="41"/>
      <c r="C1024" s="214" t="s">
        <v>1359</v>
      </c>
      <c r="D1024" s="214" t="s">
        <v>162</v>
      </c>
      <c r="E1024" s="215" t="s">
        <v>1360</v>
      </c>
      <c r="F1024" s="216" t="s">
        <v>1361</v>
      </c>
      <c r="G1024" s="217" t="s">
        <v>379</v>
      </c>
      <c r="H1024" s="218">
        <v>1.839</v>
      </c>
      <c r="I1024" s="219"/>
      <c r="J1024" s="220">
        <f>ROUND(I1024*H1024,2)</f>
        <v>0</v>
      </c>
      <c r="K1024" s="216" t="s">
        <v>166</v>
      </c>
      <c r="L1024" s="46"/>
      <c r="M1024" s="221" t="s">
        <v>44</v>
      </c>
      <c r="N1024" s="222" t="s">
        <v>53</v>
      </c>
      <c r="O1024" s="86"/>
      <c r="P1024" s="223">
        <f>O1024*H1024</f>
        <v>0</v>
      </c>
      <c r="Q1024" s="223">
        <v>0</v>
      </c>
      <c r="R1024" s="223">
        <f>Q1024*H1024</f>
        <v>0</v>
      </c>
      <c r="S1024" s="223">
        <v>0</v>
      </c>
      <c r="T1024" s="224">
        <f>S1024*H1024</f>
        <v>0</v>
      </c>
      <c r="U1024" s="40"/>
      <c r="V1024" s="40"/>
      <c r="W1024" s="40"/>
      <c r="X1024" s="40"/>
      <c r="Y1024" s="40"/>
      <c r="Z1024" s="40"/>
      <c r="AA1024" s="40"/>
      <c r="AB1024" s="40"/>
      <c r="AC1024" s="40"/>
      <c r="AD1024" s="40"/>
      <c r="AE1024" s="40"/>
      <c r="AR1024" s="225" t="s">
        <v>251</v>
      </c>
      <c r="AT1024" s="225" t="s">
        <v>162</v>
      </c>
      <c r="AU1024" s="225" t="s">
        <v>91</v>
      </c>
      <c r="AY1024" s="18" t="s">
        <v>159</v>
      </c>
      <c r="BE1024" s="226">
        <f>IF(N1024="základní",J1024,0)</f>
        <v>0</v>
      </c>
      <c r="BF1024" s="226">
        <f>IF(N1024="snížená",J1024,0)</f>
        <v>0</v>
      </c>
      <c r="BG1024" s="226">
        <f>IF(N1024="zákl. přenesená",J1024,0)</f>
        <v>0</v>
      </c>
      <c r="BH1024" s="226">
        <f>IF(N1024="sníž. přenesená",J1024,0)</f>
        <v>0</v>
      </c>
      <c r="BI1024" s="226">
        <f>IF(N1024="nulová",J1024,0)</f>
        <v>0</v>
      </c>
      <c r="BJ1024" s="18" t="s">
        <v>89</v>
      </c>
      <c r="BK1024" s="226">
        <f>ROUND(I1024*H1024,2)</f>
        <v>0</v>
      </c>
      <c r="BL1024" s="18" t="s">
        <v>251</v>
      </c>
      <c r="BM1024" s="225" t="s">
        <v>1362</v>
      </c>
    </row>
    <row r="1025" s="2" customFormat="1">
      <c r="A1025" s="40"/>
      <c r="B1025" s="41"/>
      <c r="C1025" s="42"/>
      <c r="D1025" s="227" t="s">
        <v>169</v>
      </c>
      <c r="E1025" s="42"/>
      <c r="F1025" s="228" t="s">
        <v>1363</v>
      </c>
      <c r="G1025" s="42"/>
      <c r="H1025" s="42"/>
      <c r="I1025" s="229"/>
      <c r="J1025" s="42"/>
      <c r="K1025" s="42"/>
      <c r="L1025" s="46"/>
      <c r="M1025" s="230"/>
      <c r="N1025" s="231"/>
      <c r="O1025" s="86"/>
      <c r="P1025" s="86"/>
      <c r="Q1025" s="86"/>
      <c r="R1025" s="86"/>
      <c r="S1025" s="86"/>
      <c r="T1025" s="87"/>
      <c r="U1025" s="40"/>
      <c r="V1025" s="40"/>
      <c r="W1025" s="40"/>
      <c r="X1025" s="40"/>
      <c r="Y1025" s="40"/>
      <c r="Z1025" s="40"/>
      <c r="AA1025" s="40"/>
      <c r="AB1025" s="40"/>
      <c r="AC1025" s="40"/>
      <c r="AD1025" s="40"/>
      <c r="AE1025" s="40"/>
      <c r="AT1025" s="18" t="s">
        <v>169</v>
      </c>
      <c r="AU1025" s="18" t="s">
        <v>91</v>
      </c>
    </row>
    <row r="1026" s="12" customFormat="1" ht="22.8" customHeight="1">
      <c r="A1026" s="12"/>
      <c r="B1026" s="198"/>
      <c r="C1026" s="199"/>
      <c r="D1026" s="200" t="s">
        <v>81</v>
      </c>
      <c r="E1026" s="212" t="s">
        <v>1364</v>
      </c>
      <c r="F1026" s="212" t="s">
        <v>1365</v>
      </c>
      <c r="G1026" s="199"/>
      <c r="H1026" s="199"/>
      <c r="I1026" s="202"/>
      <c r="J1026" s="213">
        <f>BK1026</f>
        <v>0</v>
      </c>
      <c r="K1026" s="199"/>
      <c r="L1026" s="204"/>
      <c r="M1026" s="205"/>
      <c r="N1026" s="206"/>
      <c r="O1026" s="206"/>
      <c r="P1026" s="207">
        <f>SUM(P1027:P1062)</f>
        <v>0</v>
      </c>
      <c r="Q1026" s="206"/>
      <c r="R1026" s="207">
        <f>SUM(R1027:R1062)</f>
        <v>5.1787153000000004</v>
      </c>
      <c r="S1026" s="206"/>
      <c r="T1026" s="208">
        <f>SUM(T1027:T1062)</f>
        <v>24.407620000000001</v>
      </c>
      <c r="U1026" s="12"/>
      <c r="V1026" s="12"/>
      <c r="W1026" s="12"/>
      <c r="X1026" s="12"/>
      <c r="Y1026" s="12"/>
      <c r="Z1026" s="12"/>
      <c r="AA1026" s="12"/>
      <c r="AB1026" s="12"/>
      <c r="AC1026" s="12"/>
      <c r="AD1026" s="12"/>
      <c r="AE1026" s="12"/>
      <c r="AR1026" s="209" t="s">
        <v>91</v>
      </c>
      <c r="AT1026" s="210" t="s">
        <v>81</v>
      </c>
      <c r="AU1026" s="210" t="s">
        <v>89</v>
      </c>
      <c r="AY1026" s="209" t="s">
        <v>159</v>
      </c>
      <c r="BK1026" s="211">
        <f>SUM(BK1027:BK1062)</f>
        <v>0</v>
      </c>
    </row>
    <row r="1027" s="2" customFormat="1" ht="16.5" customHeight="1">
      <c r="A1027" s="40"/>
      <c r="B1027" s="41"/>
      <c r="C1027" s="214" t="s">
        <v>1366</v>
      </c>
      <c r="D1027" s="214" t="s">
        <v>162</v>
      </c>
      <c r="E1027" s="215" t="s">
        <v>1367</v>
      </c>
      <c r="F1027" s="216" t="s">
        <v>1368</v>
      </c>
      <c r="G1027" s="217" t="s">
        <v>217</v>
      </c>
      <c r="H1027" s="218">
        <v>264.44</v>
      </c>
      <c r="I1027" s="219"/>
      <c r="J1027" s="220">
        <f>ROUND(I1027*H1027,2)</f>
        <v>0</v>
      </c>
      <c r="K1027" s="216" t="s">
        <v>166</v>
      </c>
      <c r="L1027" s="46"/>
      <c r="M1027" s="221" t="s">
        <v>44</v>
      </c>
      <c r="N1027" s="222" t="s">
        <v>53</v>
      </c>
      <c r="O1027" s="86"/>
      <c r="P1027" s="223">
        <f>O1027*H1027</f>
        <v>0</v>
      </c>
      <c r="Q1027" s="223">
        <v>0</v>
      </c>
      <c r="R1027" s="223">
        <f>Q1027*H1027</f>
        <v>0</v>
      </c>
      <c r="S1027" s="223">
        <v>0</v>
      </c>
      <c r="T1027" s="224">
        <f>S1027*H1027</f>
        <v>0</v>
      </c>
      <c r="U1027" s="40"/>
      <c r="V1027" s="40"/>
      <c r="W1027" s="40"/>
      <c r="X1027" s="40"/>
      <c r="Y1027" s="40"/>
      <c r="Z1027" s="40"/>
      <c r="AA1027" s="40"/>
      <c r="AB1027" s="40"/>
      <c r="AC1027" s="40"/>
      <c r="AD1027" s="40"/>
      <c r="AE1027" s="40"/>
      <c r="AR1027" s="225" t="s">
        <v>251</v>
      </c>
      <c r="AT1027" s="225" t="s">
        <v>162</v>
      </c>
      <c r="AU1027" s="225" t="s">
        <v>91</v>
      </c>
      <c r="AY1027" s="18" t="s">
        <v>159</v>
      </c>
      <c r="BE1027" s="226">
        <f>IF(N1027="základní",J1027,0)</f>
        <v>0</v>
      </c>
      <c r="BF1027" s="226">
        <f>IF(N1027="snížená",J1027,0)</f>
        <v>0</v>
      </c>
      <c r="BG1027" s="226">
        <f>IF(N1027="zákl. přenesená",J1027,0)</f>
        <v>0</v>
      </c>
      <c r="BH1027" s="226">
        <f>IF(N1027="sníž. přenesená",J1027,0)</f>
        <v>0</v>
      </c>
      <c r="BI1027" s="226">
        <f>IF(N1027="nulová",J1027,0)</f>
        <v>0</v>
      </c>
      <c r="BJ1027" s="18" t="s">
        <v>89</v>
      </c>
      <c r="BK1027" s="226">
        <f>ROUND(I1027*H1027,2)</f>
        <v>0</v>
      </c>
      <c r="BL1027" s="18" t="s">
        <v>251</v>
      </c>
      <c r="BM1027" s="225" t="s">
        <v>1369</v>
      </c>
    </row>
    <row r="1028" s="2" customFormat="1">
      <c r="A1028" s="40"/>
      <c r="B1028" s="41"/>
      <c r="C1028" s="42"/>
      <c r="D1028" s="227" t="s">
        <v>169</v>
      </c>
      <c r="E1028" s="42"/>
      <c r="F1028" s="228" t="s">
        <v>1370</v>
      </c>
      <c r="G1028" s="42"/>
      <c r="H1028" s="42"/>
      <c r="I1028" s="229"/>
      <c r="J1028" s="42"/>
      <c r="K1028" s="42"/>
      <c r="L1028" s="46"/>
      <c r="M1028" s="230"/>
      <c r="N1028" s="231"/>
      <c r="O1028" s="86"/>
      <c r="P1028" s="86"/>
      <c r="Q1028" s="86"/>
      <c r="R1028" s="86"/>
      <c r="S1028" s="86"/>
      <c r="T1028" s="87"/>
      <c r="U1028" s="40"/>
      <c r="V1028" s="40"/>
      <c r="W1028" s="40"/>
      <c r="X1028" s="40"/>
      <c r="Y1028" s="40"/>
      <c r="Z1028" s="40"/>
      <c r="AA1028" s="40"/>
      <c r="AB1028" s="40"/>
      <c r="AC1028" s="40"/>
      <c r="AD1028" s="40"/>
      <c r="AE1028" s="40"/>
      <c r="AT1028" s="18" t="s">
        <v>169</v>
      </c>
      <c r="AU1028" s="18" t="s">
        <v>91</v>
      </c>
    </row>
    <row r="1029" s="13" customFormat="1">
      <c r="A1029" s="13"/>
      <c r="B1029" s="232"/>
      <c r="C1029" s="233"/>
      <c r="D1029" s="234" t="s">
        <v>171</v>
      </c>
      <c r="E1029" s="235" t="s">
        <v>44</v>
      </c>
      <c r="F1029" s="236" t="s">
        <v>172</v>
      </c>
      <c r="G1029" s="233"/>
      <c r="H1029" s="235" t="s">
        <v>44</v>
      </c>
      <c r="I1029" s="237"/>
      <c r="J1029" s="233"/>
      <c r="K1029" s="233"/>
      <c r="L1029" s="238"/>
      <c r="M1029" s="239"/>
      <c r="N1029" s="240"/>
      <c r="O1029" s="240"/>
      <c r="P1029" s="240"/>
      <c r="Q1029" s="240"/>
      <c r="R1029" s="240"/>
      <c r="S1029" s="240"/>
      <c r="T1029" s="241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42" t="s">
        <v>171</v>
      </c>
      <c r="AU1029" s="242" t="s">
        <v>91</v>
      </c>
      <c r="AV1029" s="13" t="s">
        <v>89</v>
      </c>
      <c r="AW1029" s="13" t="s">
        <v>42</v>
      </c>
      <c r="AX1029" s="13" t="s">
        <v>82</v>
      </c>
      <c r="AY1029" s="242" t="s">
        <v>159</v>
      </c>
    </row>
    <row r="1030" s="14" customFormat="1">
      <c r="A1030" s="14"/>
      <c r="B1030" s="243"/>
      <c r="C1030" s="244"/>
      <c r="D1030" s="234" t="s">
        <v>171</v>
      </c>
      <c r="E1030" s="245" t="s">
        <v>44</v>
      </c>
      <c r="F1030" s="246" t="s">
        <v>1371</v>
      </c>
      <c r="G1030" s="244"/>
      <c r="H1030" s="247">
        <v>264.44</v>
      </c>
      <c r="I1030" s="248"/>
      <c r="J1030" s="244"/>
      <c r="K1030" s="244"/>
      <c r="L1030" s="249"/>
      <c r="M1030" s="250"/>
      <c r="N1030" s="251"/>
      <c r="O1030" s="251"/>
      <c r="P1030" s="251"/>
      <c r="Q1030" s="251"/>
      <c r="R1030" s="251"/>
      <c r="S1030" s="251"/>
      <c r="T1030" s="252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3" t="s">
        <v>171</v>
      </c>
      <c r="AU1030" s="253" t="s">
        <v>91</v>
      </c>
      <c r="AV1030" s="14" t="s">
        <v>91</v>
      </c>
      <c r="AW1030" s="14" t="s">
        <v>42</v>
      </c>
      <c r="AX1030" s="14" t="s">
        <v>89</v>
      </c>
      <c r="AY1030" s="253" t="s">
        <v>159</v>
      </c>
    </row>
    <row r="1031" s="2" customFormat="1" ht="16.5" customHeight="1">
      <c r="A1031" s="40"/>
      <c r="B1031" s="41"/>
      <c r="C1031" s="214" t="s">
        <v>1372</v>
      </c>
      <c r="D1031" s="214" t="s">
        <v>162</v>
      </c>
      <c r="E1031" s="215" t="s">
        <v>1373</v>
      </c>
      <c r="F1031" s="216" t="s">
        <v>1374</v>
      </c>
      <c r="G1031" s="217" t="s">
        <v>217</v>
      </c>
      <c r="H1031" s="218">
        <v>264.44</v>
      </c>
      <c r="I1031" s="219"/>
      <c r="J1031" s="220">
        <f>ROUND(I1031*H1031,2)</f>
        <v>0</v>
      </c>
      <c r="K1031" s="216" t="s">
        <v>166</v>
      </c>
      <c r="L1031" s="46"/>
      <c r="M1031" s="221" t="s">
        <v>44</v>
      </c>
      <c r="N1031" s="222" t="s">
        <v>53</v>
      </c>
      <c r="O1031" s="86"/>
      <c r="P1031" s="223">
        <f>O1031*H1031</f>
        <v>0</v>
      </c>
      <c r="Q1031" s="223">
        <v>0.00029999999999999997</v>
      </c>
      <c r="R1031" s="223">
        <f>Q1031*H1031</f>
        <v>0.079331999999999986</v>
      </c>
      <c r="S1031" s="223">
        <v>0</v>
      </c>
      <c r="T1031" s="224">
        <f>S1031*H1031</f>
        <v>0</v>
      </c>
      <c r="U1031" s="40"/>
      <c r="V1031" s="40"/>
      <c r="W1031" s="40"/>
      <c r="X1031" s="40"/>
      <c r="Y1031" s="40"/>
      <c r="Z1031" s="40"/>
      <c r="AA1031" s="40"/>
      <c r="AB1031" s="40"/>
      <c r="AC1031" s="40"/>
      <c r="AD1031" s="40"/>
      <c r="AE1031" s="40"/>
      <c r="AR1031" s="225" t="s">
        <v>251</v>
      </c>
      <c r="AT1031" s="225" t="s">
        <v>162</v>
      </c>
      <c r="AU1031" s="225" t="s">
        <v>91</v>
      </c>
      <c r="AY1031" s="18" t="s">
        <v>159</v>
      </c>
      <c r="BE1031" s="226">
        <f>IF(N1031="základní",J1031,0)</f>
        <v>0</v>
      </c>
      <c r="BF1031" s="226">
        <f>IF(N1031="snížená",J1031,0)</f>
        <v>0</v>
      </c>
      <c r="BG1031" s="226">
        <f>IF(N1031="zákl. přenesená",J1031,0)</f>
        <v>0</v>
      </c>
      <c r="BH1031" s="226">
        <f>IF(N1031="sníž. přenesená",J1031,0)</f>
        <v>0</v>
      </c>
      <c r="BI1031" s="226">
        <f>IF(N1031="nulová",J1031,0)</f>
        <v>0</v>
      </c>
      <c r="BJ1031" s="18" t="s">
        <v>89</v>
      </c>
      <c r="BK1031" s="226">
        <f>ROUND(I1031*H1031,2)</f>
        <v>0</v>
      </c>
      <c r="BL1031" s="18" t="s">
        <v>251</v>
      </c>
      <c r="BM1031" s="225" t="s">
        <v>1375</v>
      </c>
    </row>
    <row r="1032" s="2" customFormat="1">
      <c r="A1032" s="40"/>
      <c r="B1032" s="41"/>
      <c r="C1032" s="42"/>
      <c r="D1032" s="227" t="s">
        <v>169</v>
      </c>
      <c r="E1032" s="42"/>
      <c r="F1032" s="228" t="s">
        <v>1376</v>
      </c>
      <c r="G1032" s="42"/>
      <c r="H1032" s="42"/>
      <c r="I1032" s="229"/>
      <c r="J1032" s="42"/>
      <c r="K1032" s="42"/>
      <c r="L1032" s="46"/>
      <c r="M1032" s="230"/>
      <c r="N1032" s="231"/>
      <c r="O1032" s="86"/>
      <c r="P1032" s="86"/>
      <c r="Q1032" s="86"/>
      <c r="R1032" s="86"/>
      <c r="S1032" s="86"/>
      <c r="T1032" s="87"/>
      <c r="U1032" s="40"/>
      <c r="V1032" s="40"/>
      <c r="W1032" s="40"/>
      <c r="X1032" s="40"/>
      <c r="Y1032" s="40"/>
      <c r="Z1032" s="40"/>
      <c r="AA1032" s="40"/>
      <c r="AB1032" s="40"/>
      <c r="AC1032" s="40"/>
      <c r="AD1032" s="40"/>
      <c r="AE1032" s="40"/>
      <c r="AT1032" s="18" t="s">
        <v>169</v>
      </c>
      <c r="AU1032" s="18" t="s">
        <v>91</v>
      </c>
    </row>
    <row r="1033" s="13" customFormat="1">
      <c r="A1033" s="13"/>
      <c r="B1033" s="232"/>
      <c r="C1033" s="233"/>
      <c r="D1033" s="234" t="s">
        <v>171</v>
      </c>
      <c r="E1033" s="235" t="s">
        <v>44</v>
      </c>
      <c r="F1033" s="236" t="s">
        <v>172</v>
      </c>
      <c r="G1033" s="233"/>
      <c r="H1033" s="235" t="s">
        <v>44</v>
      </c>
      <c r="I1033" s="237"/>
      <c r="J1033" s="233"/>
      <c r="K1033" s="233"/>
      <c r="L1033" s="238"/>
      <c r="M1033" s="239"/>
      <c r="N1033" s="240"/>
      <c r="O1033" s="240"/>
      <c r="P1033" s="240"/>
      <c r="Q1033" s="240"/>
      <c r="R1033" s="240"/>
      <c r="S1033" s="240"/>
      <c r="T1033" s="241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42" t="s">
        <v>171</v>
      </c>
      <c r="AU1033" s="242" t="s">
        <v>91</v>
      </c>
      <c r="AV1033" s="13" t="s">
        <v>89</v>
      </c>
      <c r="AW1033" s="13" t="s">
        <v>42</v>
      </c>
      <c r="AX1033" s="13" t="s">
        <v>82</v>
      </c>
      <c r="AY1033" s="242" t="s">
        <v>159</v>
      </c>
    </row>
    <row r="1034" s="14" customFormat="1">
      <c r="A1034" s="14"/>
      <c r="B1034" s="243"/>
      <c r="C1034" s="244"/>
      <c r="D1034" s="234" t="s">
        <v>171</v>
      </c>
      <c r="E1034" s="245" t="s">
        <v>44</v>
      </c>
      <c r="F1034" s="246" t="s">
        <v>1371</v>
      </c>
      <c r="G1034" s="244"/>
      <c r="H1034" s="247">
        <v>264.44</v>
      </c>
      <c r="I1034" s="248"/>
      <c r="J1034" s="244"/>
      <c r="K1034" s="244"/>
      <c r="L1034" s="249"/>
      <c r="M1034" s="250"/>
      <c r="N1034" s="251"/>
      <c r="O1034" s="251"/>
      <c r="P1034" s="251"/>
      <c r="Q1034" s="251"/>
      <c r="R1034" s="251"/>
      <c r="S1034" s="251"/>
      <c r="T1034" s="252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53" t="s">
        <v>171</v>
      </c>
      <c r="AU1034" s="253" t="s">
        <v>91</v>
      </c>
      <c r="AV1034" s="14" t="s">
        <v>91</v>
      </c>
      <c r="AW1034" s="14" t="s">
        <v>42</v>
      </c>
      <c r="AX1034" s="14" t="s">
        <v>89</v>
      </c>
      <c r="AY1034" s="253" t="s">
        <v>159</v>
      </c>
    </row>
    <row r="1035" s="2" customFormat="1" ht="16.5" customHeight="1">
      <c r="A1035" s="40"/>
      <c r="B1035" s="41"/>
      <c r="C1035" s="214" t="s">
        <v>1377</v>
      </c>
      <c r="D1035" s="214" t="s">
        <v>162</v>
      </c>
      <c r="E1035" s="215" t="s">
        <v>1378</v>
      </c>
      <c r="F1035" s="216" t="s">
        <v>1379</v>
      </c>
      <c r="G1035" s="217" t="s">
        <v>217</v>
      </c>
      <c r="H1035" s="218">
        <v>299.48000000000002</v>
      </c>
      <c r="I1035" s="219"/>
      <c r="J1035" s="220">
        <f>ROUND(I1035*H1035,2)</f>
        <v>0</v>
      </c>
      <c r="K1035" s="216" t="s">
        <v>166</v>
      </c>
      <c r="L1035" s="46"/>
      <c r="M1035" s="221" t="s">
        <v>44</v>
      </c>
      <c r="N1035" s="222" t="s">
        <v>53</v>
      </c>
      <c r="O1035" s="86"/>
      <c r="P1035" s="223">
        <f>O1035*H1035</f>
        <v>0</v>
      </c>
      <c r="Q1035" s="223">
        <v>0</v>
      </c>
      <c r="R1035" s="223">
        <f>Q1035*H1035</f>
        <v>0</v>
      </c>
      <c r="S1035" s="223">
        <v>0.081500000000000003</v>
      </c>
      <c r="T1035" s="224">
        <f>S1035*H1035</f>
        <v>24.407620000000001</v>
      </c>
      <c r="U1035" s="40"/>
      <c r="V1035" s="40"/>
      <c r="W1035" s="40"/>
      <c r="X1035" s="40"/>
      <c r="Y1035" s="40"/>
      <c r="Z1035" s="40"/>
      <c r="AA1035" s="40"/>
      <c r="AB1035" s="40"/>
      <c r="AC1035" s="40"/>
      <c r="AD1035" s="40"/>
      <c r="AE1035" s="40"/>
      <c r="AR1035" s="225" t="s">
        <v>251</v>
      </c>
      <c r="AT1035" s="225" t="s">
        <v>162</v>
      </c>
      <c r="AU1035" s="225" t="s">
        <v>91</v>
      </c>
      <c r="AY1035" s="18" t="s">
        <v>159</v>
      </c>
      <c r="BE1035" s="226">
        <f>IF(N1035="základní",J1035,0)</f>
        <v>0</v>
      </c>
      <c r="BF1035" s="226">
        <f>IF(N1035="snížená",J1035,0)</f>
        <v>0</v>
      </c>
      <c r="BG1035" s="226">
        <f>IF(N1035="zákl. přenesená",J1035,0)</f>
        <v>0</v>
      </c>
      <c r="BH1035" s="226">
        <f>IF(N1035="sníž. přenesená",J1035,0)</f>
        <v>0</v>
      </c>
      <c r="BI1035" s="226">
        <f>IF(N1035="nulová",J1035,0)</f>
        <v>0</v>
      </c>
      <c r="BJ1035" s="18" t="s">
        <v>89</v>
      </c>
      <c r="BK1035" s="226">
        <f>ROUND(I1035*H1035,2)</f>
        <v>0</v>
      </c>
      <c r="BL1035" s="18" t="s">
        <v>251</v>
      </c>
      <c r="BM1035" s="225" t="s">
        <v>1380</v>
      </c>
    </row>
    <row r="1036" s="2" customFormat="1">
      <c r="A1036" s="40"/>
      <c r="B1036" s="41"/>
      <c r="C1036" s="42"/>
      <c r="D1036" s="227" t="s">
        <v>169</v>
      </c>
      <c r="E1036" s="42"/>
      <c r="F1036" s="228" t="s">
        <v>1381</v>
      </c>
      <c r="G1036" s="42"/>
      <c r="H1036" s="42"/>
      <c r="I1036" s="229"/>
      <c r="J1036" s="42"/>
      <c r="K1036" s="42"/>
      <c r="L1036" s="46"/>
      <c r="M1036" s="230"/>
      <c r="N1036" s="231"/>
      <c r="O1036" s="86"/>
      <c r="P1036" s="86"/>
      <c r="Q1036" s="86"/>
      <c r="R1036" s="86"/>
      <c r="S1036" s="86"/>
      <c r="T1036" s="87"/>
      <c r="U1036" s="40"/>
      <c r="V1036" s="40"/>
      <c r="W1036" s="40"/>
      <c r="X1036" s="40"/>
      <c r="Y1036" s="40"/>
      <c r="Z1036" s="40"/>
      <c r="AA1036" s="40"/>
      <c r="AB1036" s="40"/>
      <c r="AC1036" s="40"/>
      <c r="AD1036" s="40"/>
      <c r="AE1036" s="40"/>
      <c r="AT1036" s="18" t="s">
        <v>169</v>
      </c>
      <c r="AU1036" s="18" t="s">
        <v>91</v>
      </c>
    </row>
    <row r="1037" s="13" customFormat="1">
      <c r="A1037" s="13"/>
      <c r="B1037" s="232"/>
      <c r="C1037" s="233"/>
      <c r="D1037" s="234" t="s">
        <v>171</v>
      </c>
      <c r="E1037" s="235" t="s">
        <v>44</v>
      </c>
      <c r="F1037" s="236" t="s">
        <v>172</v>
      </c>
      <c r="G1037" s="233"/>
      <c r="H1037" s="235" t="s">
        <v>44</v>
      </c>
      <c r="I1037" s="237"/>
      <c r="J1037" s="233"/>
      <c r="K1037" s="233"/>
      <c r="L1037" s="238"/>
      <c r="M1037" s="239"/>
      <c r="N1037" s="240"/>
      <c r="O1037" s="240"/>
      <c r="P1037" s="240"/>
      <c r="Q1037" s="240"/>
      <c r="R1037" s="240"/>
      <c r="S1037" s="240"/>
      <c r="T1037" s="241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42" t="s">
        <v>171</v>
      </c>
      <c r="AU1037" s="242" t="s">
        <v>91</v>
      </c>
      <c r="AV1037" s="13" t="s">
        <v>89</v>
      </c>
      <c r="AW1037" s="13" t="s">
        <v>42</v>
      </c>
      <c r="AX1037" s="13" t="s">
        <v>82</v>
      </c>
      <c r="AY1037" s="242" t="s">
        <v>159</v>
      </c>
    </row>
    <row r="1038" s="14" customFormat="1">
      <c r="A1038" s="14"/>
      <c r="B1038" s="243"/>
      <c r="C1038" s="244"/>
      <c r="D1038" s="234" t="s">
        <v>171</v>
      </c>
      <c r="E1038" s="245" t="s">
        <v>44</v>
      </c>
      <c r="F1038" s="246" t="s">
        <v>1382</v>
      </c>
      <c r="G1038" s="244"/>
      <c r="H1038" s="247">
        <v>299.48000000000002</v>
      </c>
      <c r="I1038" s="248"/>
      <c r="J1038" s="244"/>
      <c r="K1038" s="244"/>
      <c r="L1038" s="249"/>
      <c r="M1038" s="250"/>
      <c r="N1038" s="251"/>
      <c r="O1038" s="251"/>
      <c r="P1038" s="251"/>
      <c r="Q1038" s="251"/>
      <c r="R1038" s="251"/>
      <c r="S1038" s="251"/>
      <c r="T1038" s="252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53" t="s">
        <v>171</v>
      </c>
      <c r="AU1038" s="253" t="s">
        <v>91</v>
      </c>
      <c r="AV1038" s="14" t="s">
        <v>91</v>
      </c>
      <c r="AW1038" s="14" t="s">
        <v>42</v>
      </c>
      <c r="AX1038" s="14" t="s">
        <v>89</v>
      </c>
      <c r="AY1038" s="253" t="s">
        <v>159</v>
      </c>
    </row>
    <row r="1039" s="2" customFormat="1" ht="21.75" customHeight="1">
      <c r="A1039" s="40"/>
      <c r="B1039" s="41"/>
      <c r="C1039" s="214" t="s">
        <v>1383</v>
      </c>
      <c r="D1039" s="214" t="s">
        <v>162</v>
      </c>
      <c r="E1039" s="215" t="s">
        <v>1384</v>
      </c>
      <c r="F1039" s="216" t="s">
        <v>1385</v>
      </c>
      <c r="G1039" s="217" t="s">
        <v>217</v>
      </c>
      <c r="H1039" s="218">
        <v>264.44</v>
      </c>
      <c r="I1039" s="219"/>
      <c r="J1039" s="220">
        <f>ROUND(I1039*H1039,2)</f>
        <v>0</v>
      </c>
      <c r="K1039" s="216" t="s">
        <v>166</v>
      </c>
      <c r="L1039" s="46"/>
      <c r="M1039" s="221" t="s">
        <v>44</v>
      </c>
      <c r="N1039" s="222" t="s">
        <v>53</v>
      </c>
      <c r="O1039" s="86"/>
      <c r="P1039" s="223">
        <f>O1039*H1039</f>
        <v>0</v>
      </c>
      <c r="Q1039" s="223">
        <v>0.0053</v>
      </c>
      <c r="R1039" s="223">
        <f>Q1039*H1039</f>
        <v>1.401532</v>
      </c>
      <c r="S1039" s="223">
        <v>0</v>
      </c>
      <c r="T1039" s="224">
        <f>S1039*H1039</f>
        <v>0</v>
      </c>
      <c r="U1039" s="40"/>
      <c r="V1039" s="40"/>
      <c r="W1039" s="40"/>
      <c r="X1039" s="40"/>
      <c r="Y1039" s="40"/>
      <c r="Z1039" s="40"/>
      <c r="AA1039" s="40"/>
      <c r="AB1039" s="40"/>
      <c r="AC1039" s="40"/>
      <c r="AD1039" s="40"/>
      <c r="AE1039" s="40"/>
      <c r="AR1039" s="225" t="s">
        <v>251</v>
      </c>
      <c r="AT1039" s="225" t="s">
        <v>162</v>
      </c>
      <c r="AU1039" s="225" t="s">
        <v>91</v>
      </c>
      <c r="AY1039" s="18" t="s">
        <v>159</v>
      </c>
      <c r="BE1039" s="226">
        <f>IF(N1039="základní",J1039,0)</f>
        <v>0</v>
      </c>
      <c r="BF1039" s="226">
        <f>IF(N1039="snížená",J1039,0)</f>
        <v>0</v>
      </c>
      <c r="BG1039" s="226">
        <f>IF(N1039="zákl. přenesená",J1039,0)</f>
        <v>0</v>
      </c>
      <c r="BH1039" s="226">
        <f>IF(N1039="sníž. přenesená",J1039,0)</f>
        <v>0</v>
      </c>
      <c r="BI1039" s="226">
        <f>IF(N1039="nulová",J1039,0)</f>
        <v>0</v>
      </c>
      <c r="BJ1039" s="18" t="s">
        <v>89</v>
      </c>
      <c r="BK1039" s="226">
        <f>ROUND(I1039*H1039,2)</f>
        <v>0</v>
      </c>
      <c r="BL1039" s="18" t="s">
        <v>251</v>
      </c>
      <c r="BM1039" s="225" t="s">
        <v>1386</v>
      </c>
    </row>
    <row r="1040" s="2" customFormat="1">
      <c r="A1040" s="40"/>
      <c r="B1040" s="41"/>
      <c r="C1040" s="42"/>
      <c r="D1040" s="227" t="s">
        <v>169</v>
      </c>
      <c r="E1040" s="42"/>
      <c r="F1040" s="228" t="s">
        <v>1387</v>
      </c>
      <c r="G1040" s="42"/>
      <c r="H1040" s="42"/>
      <c r="I1040" s="229"/>
      <c r="J1040" s="42"/>
      <c r="K1040" s="42"/>
      <c r="L1040" s="46"/>
      <c r="M1040" s="230"/>
      <c r="N1040" s="231"/>
      <c r="O1040" s="86"/>
      <c r="P1040" s="86"/>
      <c r="Q1040" s="86"/>
      <c r="R1040" s="86"/>
      <c r="S1040" s="86"/>
      <c r="T1040" s="87"/>
      <c r="U1040" s="40"/>
      <c r="V1040" s="40"/>
      <c r="W1040" s="40"/>
      <c r="X1040" s="40"/>
      <c r="Y1040" s="40"/>
      <c r="Z1040" s="40"/>
      <c r="AA1040" s="40"/>
      <c r="AB1040" s="40"/>
      <c r="AC1040" s="40"/>
      <c r="AD1040" s="40"/>
      <c r="AE1040" s="40"/>
      <c r="AT1040" s="18" t="s">
        <v>169</v>
      </c>
      <c r="AU1040" s="18" t="s">
        <v>91</v>
      </c>
    </row>
    <row r="1041" s="13" customFormat="1">
      <c r="A1041" s="13"/>
      <c r="B1041" s="232"/>
      <c r="C1041" s="233"/>
      <c r="D1041" s="234" t="s">
        <v>171</v>
      </c>
      <c r="E1041" s="235" t="s">
        <v>44</v>
      </c>
      <c r="F1041" s="236" t="s">
        <v>172</v>
      </c>
      <c r="G1041" s="233"/>
      <c r="H1041" s="235" t="s">
        <v>44</v>
      </c>
      <c r="I1041" s="237"/>
      <c r="J1041" s="233"/>
      <c r="K1041" s="233"/>
      <c r="L1041" s="238"/>
      <c r="M1041" s="239"/>
      <c r="N1041" s="240"/>
      <c r="O1041" s="240"/>
      <c r="P1041" s="240"/>
      <c r="Q1041" s="240"/>
      <c r="R1041" s="240"/>
      <c r="S1041" s="240"/>
      <c r="T1041" s="241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42" t="s">
        <v>171</v>
      </c>
      <c r="AU1041" s="242" t="s">
        <v>91</v>
      </c>
      <c r="AV1041" s="13" t="s">
        <v>89</v>
      </c>
      <c r="AW1041" s="13" t="s">
        <v>42</v>
      </c>
      <c r="AX1041" s="13" t="s">
        <v>82</v>
      </c>
      <c r="AY1041" s="242" t="s">
        <v>159</v>
      </c>
    </row>
    <row r="1042" s="14" customFormat="1">
      <c r="A1042" s="14"/>
      <c r="B1042" s="243"/>
      <c r="C1042" s="244"/>
      <c r="D1042" s="234" t="s">
        <v>171</v>
      </c>
      <c r="E1042" s="245" t="s">
        <v>44</v>
      </c>
      <c r="F1042" s="246" t="s">
        <v>1371</v>
      </c>
      <c r="G1042" s="244"/>
      <c r="H1042" s="247">
        <v>264.44</v>
      </c>
      <c r="I1042" s="248"/>
      <c r="J1042" s="244"/>
      <c r="K1042" s="244"/>
      <c r="L1042" s="249"/>
      <c r="M1042" s="250"/>
      <c r="N1042" s="251"/>
      <c r="O1042" s="251"/>
      <c r="P1042" s="251"/>
      <c r="Q1042" s="251"/>
      <c r="R1042" s="251"/>
      <c r="S1042" s="251"/>
      <c r="T1042" s="252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53" t="s">
        <v>171</v>
      </c>
      <c r="AU1042" s="253" t="s">
        <v>91</v>
      </c>
      <c r="AV1042" s="14" t="s">
        <v>91</v>
      </c>
      <c r="AW1042" s="14" t="s">
        <v>42</v>
      </c>
      <c r="AX1042" s="14" t="s">
        <v>89</v>
      </c>
      <c r="AY1042" s="253" t="s">
        <v>159</v>
      </c>
    </row>
    <row r="1043" s="2" customFormat="1" ht="16.5" customHeight="1">
      <c r="A1043" s="40"/>
      <c r="B1043" s="41"/>
      <c r="C1043" s="254" t="s">
        <v>1388</v>
      </c>
      <c r="D1043" s="254" t="s">
        <v>173</v>
      </c>
      <c r="E1043" s="255" t="s">
        <v>1389</v>
      </c>
      <c r="F1043" s="256" t="s">
        <v>1390</v>
      </c>
      <c r="G1043" s="257" t="s">
        <v>217</v>
      </c>
      <c r="H1043" s="258">
        <v>290.88400000000001</v>
      </c>
      <c r="I1043" s="259"/>
      <c r="J1043" s="260">
        <f>ROUND(I1043*H1043,2)</f>
        <v>0</v>
      </c>
      <c r="K1043" s="256" t="s">
        <v>166</v>
      </c>
      <c r="L1043" s="261"/>
      <c r="M1043" s="262" t="s">
        <v>44</v>
      </c>
      <c r="N1043" s="263" t="s">
        <v>53</v>
      </c>
      <c r="O1043" s="86"/>
      <c r="P1043" s="223">
        <f>O1043*H1043</f>
        <v>0</v>
      </c>
      <c r="Q1043" s="223">
        <v>0.0117</v>
      </c>
      <c r="R1043" s="223">
        <f>Q1043*H1043</f>
        <v>3.4033428000000003</v>
      </c>
      <c r="S1043" s="223">
        <v>0</v>
      </c>
      <c r="T1043" s="224">
        <f>S1043*H1043</f>
        <v>0</v>
      </c>
      <c r="U1043" s="40"/>
      <c r="V1043" s="40"/>
      <c r="W1043" s="40"/>
      <c r="X1043" s="40"/>
      <c r="Y1043" s="40"/>
      <c r="Z1043" s="40"/>
      <c r="AA1043" s="40"/>
      <c r="AB1043" s="40"/>
      <c r="AC1043" s="40"/>
      <c r="AD1043" s="40"/>
      <c r="AE1043" s="40"/>
      <c r="AR1043" s="225" t="s">
        <v>341</v>
      </c>
      <c r="AT1043" s="225" t="s">
        <v>173</v>
      </c>
      <c r="AU1043" s="225" t="s">
        <v>91</v>
      </c>
      <c r="AY1043" s="18" t="s">
        <v>159</v>
      </c>
      <c r="BE1043" s="226">
        <f>IF(N1043="základní",J1043,0)</f>
        <v>0</v>
      </c>
      <c r="BF1043" s="226">
        <f>IF(N1043="snížená",J1043,0)</f>
        <v>0</v>
      </c>
      <c r="BG1043" s="226">
        <f>IF(N1043="zákl. přenesená",J1043,0)</f>
        <v>0</v>
      </c>
      <c r="BH1043" s="226">
        <f>IF(N1043="sníž. přenesená",J1043,0)</f>
        <v>0</v>
      </c>
      <c r="BI1043" s="226">
        <f>IF(N1043="nulová",J1043,0)</f>
        <v>0</v>
      </c>
      <c r="BJ1043" s="18" t="s">
        <v>89</v>
      </c>
      <c r="BK1043" s="226">
        <f>ROUND(I1043*H1043,2)</f>
        <v>0</v>
      </c>
      <c r="BL1043" s="18" t="s">
        <v>251</v>
      </c>
      <c r="BM1043" s="225" t="s">
        <v>1391</v>
      </c>
    </row>
    <row r="1044" s="13" customFormat="1">
      <c r="A1044" s="13"/>
      <c r="B1044" s="232"/>
      <c r="C1044" s="233"/>
      <c r="D1044" s="234" t="s">
        <v>171</v>
      </c>
      <c r="E1044" s="235" t="s">
        <v>44</v>
      </c>
      <c r="F1044" s="236" t="s">
        <v>172</v>
      </c>
      <c r="G1044" s="233"/>
      <c r="H1044" s="235" t="s">
        <v>44</v>
      </c>
      <c r="I1044" s="237"/>
      <c r="J1044" s="233"/>
      <c r="K1044" s="233"/>
      <c r="L1044" s="238"/>
      <c r="M1044" s="239"/>
      <c r="N1044" s="240"/>
      <c r="O1044" s="240"/>
      <c r="P1044" s="240"/>
      <c r="Q1044" s="240"/>
      <c r="R1044" s="240"/>
      <c r="S1044" s="240"/>
      <c r="T1044" s="241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42" t="s">
        <v>171</v>
      </c>
      <c r="AU1044" s="242" t="s">
        <v>91</v>
      </c>
      <c r="AV1044" s="13" t="s">
        <v>89</v>
      </c>
      <c r="AW1044" s="13" t="s">
        <v>42</v>
      </c>
      <c r="AX1044" s="13" t="s">
        <v>82</v>
      </c>
      <c r="AY1044" s="242" t="s">
        <v>159</v>
      </c>
    </row>
    <row r="1045" s="14" customFormat="1">
      <c r="A1045" s="14"/>
      <c r="B1045" s="243"/>
      <c r="C1045" s="244"/>
      <c r="D1045" s="234" t="s">
        <v>171</v>
      </c>
      <c r="E1045" s="245" t="s">
        <v>44</v>
      </c>
      <c r="F1045" s="246" t="s">
        <v>1371</v>
      </c>
      <c r="G1045" s="244"/>
      <c r="H1045" s="247">
        <v>264.44</v>
      </c>
      <c r="I1045" s="248"/>
      <c r="J1045" s="244"/>
      <c r="K1045" s="244"/>
      <c r="L1045" s="249"/>
      <c r="M1045" s="250"/>
      <c r="N1045" s="251"/>
      <c r="O1045" s="251"/>
      <c r="P1045" s="251"/>
      <c r="Q1045" s="251"/>
      <c r="R1045" s="251"/>
      <c r="S1045" s="251"/>
      <c r="T1045" s="252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53" t="s">
        <v>171</v>
      </c>
      <c r="AU1045" s="253" t="s">
        <v>91</v>
      </c>
      <c r="AV1045" s="14" t="s">
        <v>91</v>
      </c>
      <c r="AW1045" s="14" t="s">
        <v>42</v>
      </c>
      <c r="AX1045" s="14" t="s">
        <v>89</v>
      </c>
      <c r="AY1045" s="253" t="s">
        <v>159</v>
      </c>
    </row>
    <row r="1046" s="14" customFormat="1">
      <c r="A1046" s="14"/>
      <c r="B1046" s="243"/>
      <c r="C1046" s="244"/>
      <c r="D1046" s="234" t="s">
        <v>171</v>
      </c>
      <c r="E1046" s="244"/>
      <c r="F1046" s="246" t="s">
        <v>1392</v>
      </c>
      <c r="G1046" s="244"/>
      <c r="H1046" s="247">
        <v>290.88400000000001</v>
      </c>
      <c r="I1046" s="248"/>
      <c r="J1046" s="244"/>
      <c r="K1046" s="244"/>
      <c r="L1046" s="249"/>
      <c r="M1046" s="250"/>
      <c r="N1046" s="251"/>
      <c r="O1046" s="251"/>
      <c r="P1046" s="251"/>
      <c r="Q1046" s="251"/>
      <c r="R1046" s="251"/>
      <c r="S1046" s="251"/>
      <c r="T1046" s="252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3" t="s">
        <v>171</v>
      </c>
      <c r="AU1046" s="253" t="s">
        <v>91</v>
      </c>
      <c r="AV1046" s="14" t="s">
        <v>91</v>
      </c>
      <c r="AW1046" s="14" t="s">
        <v>4</v>
      </c>
      <c r="AX1046" s="14" t="s">
        <v>89</v>
      </c>
      <c r="AY1046" s="253" t="s">
        <v>159</v>
      </c>
    </row>
    <row r="1047" s="2" customFormat="1" ht="21.75" customHeight="1">
      <c r="A1047" s="40"/>
      <c r="B1047" s="41"/>
      <c r="C1047" s="214" t="s">
        <v>1393</v>
      </c>
      <c r="D1047" s="214" t="s">
        <v>162</v>
      </c>
      <c r="E1047" s="215" t="s">
        <v>1394</v>
      </c>
      <c r="F1047" s="216" t="s">
        <v>1395</v>
      </c>
      <c r="G1047" s="217" t="s">
        <v>217</v>
      </c>
      <c r="H1047" s="218">
        <v>264.44</v>
      </c>
      <c r="I1047" s="219"/>
      <c r="J1047" s="220">
        <f>ROUND(I1047*H1047,2)</f>
        <v>0</v>
      </c>
      <c r="K1047" s="216" t="s">
        <v>166</v>
      </c>
      <c r="L1047" s="46"/>
      <c r="M1047" s="221" t="s">
        <v>44</v>
      </c>
      <c r="N1047" s="222" t="s">
        <v>53</v>
      </c>
      <c r="O1047" s="86"/>
      <c r="P1047" s="223">
        <f>O1047*H1047</f>
        <v>0</v>
      </c>
      <c r="Q1047" s="223">
        <v>0</v>
      </c>
      <c r="R1047" s="223">
        <f>Q1047*H1047</f>
        <v>0</v>
      </c>
      <c r="S1047" s="223">
        <v>0</v>
      </c>
      <c r="T1047" s="224">
        <f>S1047*H1047</f>
        <v>0</v>
      </c>
      <c r="U1047" s="40"/>
      <c r="V1047" s="40"/>
      <c r="W1047" s="40"/>
      <c r="X1047" s="40"/>
      <c r="Y1047" s="40"/>
      <c r="Z1047" s="40"/>
      <c r="AA1047" s="40"/>
      <c r="AB1047" s="40"/>
      <c r="AC1047" s="40"/>
      <c r="AD1047" s="40"/>
      <c r="AE1047" s="40"/>
      <c r="AR1047" s="225" t="s">
        <v>251</v>
      </c>
      <c r="AT1047" s="225" t="s">
        <v>162</v>
      </c>
      <c r="AU1047" s="225" t="s">
        <v>91</v>
      </c>
      <c r="AY1047" s="18" t="s">
        <v>159</v>
      </c>
      <c r="BE1047" s="226">
        <f>IF(N1047="základní",J1047,0)</f>
        <v>0</v>
      </c>
      <c r="BF1047" s="226">
        <f>IF(N1047="snížená",J1047,0)</f>
        <v>0</v>
      </c>
      <c r="BG1047" s="226">
        <f>IF(N1047="zákl. přenesená",J1047,0)</f>
        <v>0</v>
      </c>
      <c r="BH1047" s="226">
        <f>IF(N1047="sníž. přenesená",J1047,0)</f>
        <v>0</v>
      </c>
      <c r="BI1047" s="226">
        <f>IF(N1047="nulová",J1047,0)</f>
        <v>0</v>
      </c>
      <c r="BJ1047" s="18" t="s">
        <v>89</v>
      </c>
      <c r="BK1047" s="226">
        <f>ROUND(I1047*H1047,2)</f>
        <v>0</v>
      </c>
      <c r="BL1047" s="18" t="s">
        <v>251</v>
      </c>
      <c r="BM1047" s="225" t="s">
        <v>1396</v>
      </c>
    </row>
    <row r="1048" s="2" customFormat="1">
      <c r="A1048" s="40"/>
      <c r="B1048" s="41"/>
      <c r="C1048" s="42"/>
      <c r="D1048" s="227" t="s">
        <v>169</v>
      </c>
      <c r="E1048" s="42"/>
      <c r="F1048" s="228" t="s">
        <v>1397</v>
      </c>
      <c r="G1048" s="42"/>
      <c r="H1048" s="42"/>
      <c r="I1048" s="229"/>
      <c r="J1048" s="42"/>
      <c r="K1048" s="42"/>
      <c r="L1048" s="46"/>
      <c r="M1048" s="230"/>
      <c r="N1048" s="231"/>
      <c r="O1048" s="86"/>
      <c r="P1048" s="86"/>
      <c r="Q1048" s="86"/>
      <c r="R1048" s="86"/>
      <c r="S1048" s="86"/>
      <c r="T1048" s="87"/>
      <c r="U1048" s="40"/>
      <c r="V1048" s="40"/>
      <c r="W1048" s="40"/>
      <c r="X1048" s="40"/>
      <c r="Y1048" s="40"/>
      <c r="Z1048" s="40"/>
      <c r="AA1048" s="40"/>
      <c r="AB1048" s="40"/>
      <c r="AC1048" s="40"/>
      <c r="AD1048" s="40"/>
      <c r="AE1048" s="40"/>
      <c r="AT1048" s="18" t="s">
        <v>169</v>
      </c>
      <c r="AU1048" s="18" t="s">
        <v>91</v>
      </c>
    </row>
    <row r="1049" s="13" customFormat="1">
      <c r="A1049" s="13"/>
      <c r="B1049" s="232"/>
      <c r="C1049" s="233"/>
      <c r="D1049" s="234" t="s">
        <v>171</v>
      </c>
      <c r="E1049" s="235" t="s">
        <v>44</v>
      </c>
      <c r="F1049" s="236" t="s">
        <v>172</v>
      </c>
      <c r="G1049" s="233"/>
      <c r="H1049" s="235" t="s">
        <v>44</v>
      </c>
      <c r="I1049" s="237"/>
      <c r="J1049" s="233"/>
      <c r="K1049" s="233"/>
      <c r="L1049" s="238"/>
      <c r="M1049" s="239"/>
      <c r="N1049" s="240"/>
      <c r="O1049" s="240"/>
      <c r="P1049" s="240"/>
      <c r="Q1049" s="240"/>
      <c r="R1049" s="240"/>
      <c r="S1049" s="240"/>
      <c r="T1049" s="241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42" t="s">
        <v>171</v>
      </c>
      <c r="AU1049" s="242" t="s">
        <v>91</v>
      </c>
      <c r="AV1049" s="13" t="s">
        <v>89</v>
      </c>
      <c r="AW1049" s="13" t="s">
        <v>42</v>
      </c>
      <c r="AX1049" s="13" t="s">
        <v>82</v>
      </c>
      <c r="AY1049" s="242" t="s">
        <v>159</v>
      </c>
    </row>
    <row r="1050" s="14" customFormat="1">
      <c r="A1050" s="14"/>
      <c r="B1050" s="243"/>
      <c r="C1050" s="244"/>
      <c r="D1050" s="234" t="s">
        <v>171</v>
      </c>
      <c r="E1050" s="245" t="s">
        <v>44</v>
      </c>
      <c r="F1050" s="246" t="s">
        <v>1371</v>
      </c>
      <c r="G1050" s="244"/>
      <c r="H1050" s="247">
        <v>264.44</v>
      </c>
      <c r="I1050" s="248"/>
      <c r="J1050" s="244"/>
      <c r="K1050" s="244"/>
      <c r="L1050" s="249"/>
      <c r="M1050" s="250"/>
      <c r="N1050" s="251"/>
      <c r="O1050" s="251"/>
      <c r="P1050" s="251"/>
      <c r="Q1050" s="251"/>
      <c r="R1050" s="251"/>
      <c r="S1050" s="251"/>
      <c r="T1050" s="252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53" t="s">
        <v>171</v>
      </c>
      <c r="AU1050" s="253" t="s">
        <v>91</v>
      </c>
      <c r="AV1050" s="14" t="s">
        <v>91</v>
      </c>
      <c r="AW1050" s="14" t="s">
        <v>42</v>
      </c>
      <c r="AX1050" s="14" t="s">
        <v>89</v>
      </c>
      <c r="AY1050" s="253" t="s">
        <v>159</v>
      </c>
    </row>
    <row r="1051" s="2" customFormat="1" ht="21.75" customHeight="1">
      <c r="A1051" s="40"/>
      <c r="B1051" s="41"/>
      <c r="C1051" s="214" t="s">
        <v>1398</v>
      </c>
      <c r="D1051" s="214" t="s">
        <v>162</v>
      </c>
      <c r="E1051" s="215" t="s">
        <v>1399</v>
      </c>
      <c r="F1051" s="216" t="s">
        <v>1400</v>
      </c>
      <c r="G1051" s="217" t="s">
        <v>217</v>
      </c>
      <c r="H1051" s="218">
        <v>264.44</v>
      </c>
      <c r="I1051" s="219"/>
      <c r="J1051" s="220">
        <f>ROUND(I1051*H1051,2)</f>
        <v>0</v>
      </c>
      <c r="K1051" s="216" t="s">
        <v>166</v>
      </c>
      <c r="L1051" s="46"/>
      <c r="M1051" s="221" t="s">
        <v>44</v>
      </c>
      <c r="N1051" s="222" t="s">
        <v>53</v>
      </c>
      <c r="O1051" s="86"/>
      <c r="P1051" s="223">
        <f>O1051*H1051</f>
        <v>0</v>
      </c>
      <c r="Q1051" s="223">
        <v>0</v>
      </c>
      <c r="R1051" s="223">
        <f>Q1051*H1051</f>
        <v>0</v>
      </c>
      <c r="S1051" s="223">
        <v>0</v>
      </c>
      <c r="T1051" s="224">
        <f>S1051*H1051</f>
        <v>0</v>
      </c>
      <c r="U1051" s="40"/>
      <c r="V1051" s="40"/>
      <c r="W1051" s="40"/>
      <c r="X1051" s="40"/>
      <c r="Y1051" s="40"/>
      <c r="Z1051" s="40"/>
      <c r="AA1051" s="40"/>
      <c r="AB1051" s="40"/>
      <c r="AC1051" s="40"/>
      <c r="AD1051" s="40"/>
      <c r="AE1051" s="40"/>
      <c r="AR1051" s="225" t="s">
        <v>251</v>
      </c>
      <c r="AT1051" s="225" t="s">
        <v>162</v>
      </c>
      <c r="AU1051" s="225" t="s">
        <v>91</v>
      </c>
      <c r="AY1051" s="18" t="s">
        <v>159</v>
      </c>
      <c r="BE1051" s="226">
        <f>IF(N1051="základní",J1051,0)</f>
        <v>0</v>
      </c>
      <c r="BF1051" s="226">
        <f>IF(N1051="snížená",J1051,0)</f>
        <v>0</v>
      </c>
      <c r="BG1051" s="226">
        <f>IF(N1051="zákl. přenesená",J1051,0)</f>
        <v>0</v>
      </c>
      <c r="BH1051" s="226">
        <f>IF(N1051="sníž. přenesená",J1051,0)</f>
        <v>0</v>
      </c>
      <c r="BI1051" s="226">
        <f>IF(N1051="nulová",J1051,0)</f>
        <v>0</v>
      </c>
      <c r="BJ1051" s="18" t="s">
        <v>89</v>
      </c>
      <c r="BK1051" s="226">
        <f>ROUND(I1051*H1051,2)</f>
        <v>0</v>
      </c>
      <c r="BL1051" s="18" t="s">
        <v>251</v>
      </c>
      <c r="BM1051" s="225" t="s">
        <v>1401</v>
      </c>
    </row>
    <row r="1052" s="2" customFormat="1">
      <c r="A1052" s="40"/>
      <c r="B1052" s="41"/>
      <c r="C1052" s="42"/>
      <c r="D1052" s="227" t="s">
        <v>169</v>
      </c>
      <c r="E1052" s="42"/>
      <c r="F1052" s="228" t="s">
        <v>1402</v>
      </c>
      <c r="G1052" s="42"/>
      <c r="H1052" s="42"/>
      <c r="I1052" s="229"/>
      <c r="J1052" s="42"/>
      <c r="K1052" s="42"/>
      <c r="L1052" s="46"/>
      <c r="M1052" s="230"/>
      <c r="N1052" s="231"/>
      <c r="O1052" s="86"/>
      <c r="P1052" s="86"/>
      <c r="Q1052" s="86"/>
      <c r="R1052" s="86"/>
      <c r="S1052" s="86"/>
      <c r="T1052" s="87"/>
      <c r="U1052" s="40"/>
      <c r="V1052" s="40"/>
      <c r="W1052" s="40"/>
      <c r="X1052" s="40"/>
      <c r="Y1052" s="40"/>
      <c r="Z1052" s="40"/>
      <c r="AA1052" s="40"/>
      <c r="AB1052" s="40"/>
      <c r="AC1052" s="40"/>
      <c r="AD1052" s="40"/>
      <c r="AE1052" s="40"/>
      <c r="AT1052" s="18" t="s">
        <v>169</v>
      </c>
      <c r="AU1052" s="18" t="s">
        <v>91</v>
      </c>
    </row>
    <row r="1053" s="13" customFormat="1">
      <c r="A1053" s="13"/>
      <c r="B1053" s="232"/>
      <c r="C1053" s="233"/>
      <c r="D1053" s="234" t="s">
        <v>171</v>
      </c>
      <c r="E1053" s="235" t="s">
        <v>44</v>
      </c>
      <c r="F1053" s="236" t="s">
        <v>172</v>
      </c>
      <c r="G1053" s="233"/>
      <c r="H1053" s="235" t="s">
        <v>44</v>
      </c>
      <c r="I1053" s="237"/>
      <c r="J1053" s="233"/>
      <c r="K1053" s="233"/>
      <c r="L1053" s="238"/>
      <c r="M1053" s="239"/>
      <c r="N1053" s="240"/>
      <c r="O1053" s="240"/>
      <c r="P1053" s="240"/>
      <c r="Q1053" s="240"/>
      <c r="R1053" s="240"/>
      <c r="S1053" s="240"/>
      <c r="T1053" s="241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42" t="s">
        <v>171</v>
      </c>
      <c r="AU1053" s="242" t="s">
        <v>91</v>
      </c>
      <c r="AV1053" s="13" t="s">
        <v>89</v>
      </c>
      <c r="AW1053" s="13" t="s">
        <v>42</v>
      </c>
      <c r="AX1053" s="13" t="s">
        <v>82</v>
      </c>
      <c r="AY1053" s="242" t="s">
        <v>159</v>
      </c>
    </row>
    <row r="1054" s="14" customFormat="1">
      <c r="A1054" s="14"/>
      <c r="B1054" s="243"/>
      <c r="C1054" s="244"/>
      <c r="D1054" s="234" t="s">
        <v>171</v>
      </c>
      <c r="E1054" s="245" t="s">
        <v>44</v>
      </c>
      <c r="F1054" s="246" t="s">
        <v>1371</v>
      </c>
      <c r="G1054" s="244"/>
      <c r="H1054" s="247">
        <v>264.44</v>
      </c>
      <c r="I1054" s="248"/>
      <c r="J1054" s="244"/>
      <c r="K1054" s="244"/>
      <c r="L1054" s="249"/>
      <c r="M1054" s="250"/>
      <c r="N1054" s="251"/>
      <c r="O1054" s="251"/>
      <c r="P1054" s="251"/>
      <c r="Q1054" s="251"/>
      <c r="R1054" s="251"/>
      <c r="S1054" s="251"/>
      <c r="T1054" s="252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53" t="s">
        <v>171</v>
      </c>
      <c r="AU1054" s="253" t="s">
        <v>91</v>
      </c>
      <c r="AV1054" s="14" t="s">
        <v>91</v>
      </c>
      <c r="AW1054" s="14" t="s">
        <v>42</v>
      </c>
      <c r="AX1054" s="14" t="s">
        <v>89</v>
      </c>
      <c r="AY1054" s="253" t="s">
        <v>159</v>
      </c>
    </row>
    <row r="1055" s="2" customFormat="1" ht="16.5" customHeight="1">
      <c r="A1055" s="40"/>
      <c r="B1055" s="41"/>
      <c r="C1055" s="214" t="s">
        <v>1403</v>
      </c>
      <c r="D1055" s="214" t="s">
        <v>162</v>
      </c>
      <c r="E1055" s="215" t="s">
        <v>1404</v>
      </c>
      <c r="F1055" s="216" t="s">
        <v>1405</v>
      </c>
      <c r="G1055" s="217" t="s">
        <v>238</v>
      </c>
      <c r="H1055" s="218">
        <v>535.47000000000003</v>
      </c>
      <c r="I1055" s="219"/>
      <c r="J1055" s="220">
        <f>ROUND(I1055*H1055,2)</f>
        <v>0</v>
      </c>
      <c r="K1055" s="216" t="s">
        <v>166</v>
      </c>
      <c r="L1055" s="46"/>
      <c r="M1055" s="221" t="s">
        <v>44</v>
      </c>
      <c r="N1055" s="222" t="s">
        <v>53</v>
      </c>
      <c r="O1055" s="86"/>
      <c r="P1055" s="223">
        <f>O1055*H1055</f>
        <v>0</v>
      </c>
      <c r="Q1055" s="223">
        <v>0.00055000000000000003</v>
      </c>
      <c r="R1055" s="223">
        <f>Q1055*H1055</f>
        <v>0.29450850000000001</v>
      </c>
      <c r="S1055" s="223">
        <v>0</v>
      </c>
      <c r="T1055" s="224">
        <f>S1055*H1055</f>
        <v>0</v>
      </c>
      <c r="U1055" s="40"/>
      <c r="V1055" s="40"/>
      <c r="W1055" s="40"/>
      <c r="X1055" s="40"/>
      <c r="Y1055" s="40"/>
      <c r="Z1055" s="40"/>
      <c r="AA1055" s="40"/>
      <c r="AB1055" s="40"/>
      <c r="AC1055" s="40"/>
      <c r="AD1055" s="40"/>
      <c r="AE1055" s="40"/>
      <c r="AR1055" s="225" t="s">
        <v>251</v>
      </c>
      <c r="AT1055" s="225" t="s">
        <v>162</v>
      </c>
      <c r="AU1055" s="225" t="s">
        <v>91</v>
      </c>
      <c r="AY1055" s="18" t="s">
        <v>159</v>
      </c>
      <c r="BE1055" s="226">
        <f>IF(N1055="základní",J1055,0)</f>
        <v>0</v>
      </c>
      <c r="BF1055" s="226">
        <f>IF(N1055="snížená",J1055,0)</f>
        <v>0</v>
      </c>
      <c r="BG1055" s="226">
        <f>IF(N1055="zákl. přenesená",J1055,0)</f>
        <v>0</v>
      </c>
      <c r="BH1055" s="226">
        <f>IF(N1055="sníž. přenesená",J1055,0)</f>
        <v>0</v>
      </c>
      <c r="BI1055" s="226">
        <f>IF(N1055="nulová",J1055,0)</f>
        <v>0</v>
      </c>
      <c r="BJ1055" s="18" t="s">
        <v>89</v>
      </c>
      <c r="BK1055" s="226">
        <f>ROUND(I1055*H1055,2)</f>
        <v>0</v>
      </c>
      <c r="BL1055" s="18" t="s">
        <v>251</v>
      </c>
      <c r="BM1055" s="225" t="s">
        <v>1406</v>
      </c>
    </row>
    <row r="1056" s="2" customFormat="1">
      <c r="A1056" s="40"/>
      <c r="B1056" s="41"/>
      <c r="C1056" s="42"/>
      <c r="D1056" s="227" t="s">
        <v>169</v>
      </c>
      <c r="E1056" s="42"/>
      <c r="F1056" s="228" t="s">
        <v>1407</v>
      </c>
      <c r="G1056" s="42"/>
      <c r="H1056" s="42"/>
      <c r="I1056" s="229"/>
      <c r="J1056" s="42"/>
      <c r="K1056" s="42"/>
      <c r="L1056" s="46"/>
      <c r="M1056" s="230"/>
      <c r="N1056" s="231"/>
      <c r="O1056" s="86"/>
      <c r="P1056" s="86"/>
      <c r="Q1056" s="86"/>
      <c r="R1056" s="86"/>
      <c r="S1056" s="86"/>
      <c r="T1056" s="87"/>
      <c r="U1056" s="40"/>
      <c r="V1056" s="40"/>
      <c r="W1056" s="40"/>
      <c r="X1056" s="40"/>
      <c r="Y1056" s="40"/>
      <c r="Z1056" s="40"/>
      <c r="AA1056" s="40"/>
      <c r="AB1056" s="40"/>
      <c r="AC1056" s="40"/>
      <c r="AD1056" s="40"/>
      <c r="AE1056" s="40"/>
      <c r="AT1056" s="18" t="s">
        <v>169</v>
      </c>
      <c r="AU1056" s="18" t="s">
        <v>91</v>
      </c>
    </row>
    <row r="1057" s="13" customFormat="1">
      <c r="A1057" s="13"/>
      <c r="B1057" s="232"/>
      <c r="C1057" s="233"/>
      <c r="D1057" s="234" t="s">
        <v>171</v>
      </c>
      <c r="E1057" s="235" t="s">
        <v>44</v>
      </c>
      <c r="F1057" s="236" t="s">
        <v>172</v>
      </c>
      <c r="G1057" s="233"/>
      <c r="H1057" s="235" t="s">
        <v>44</v>
      </c>
      <c r="I1057" s="237"/>
      <c r="J1057" s="233"/>
      <c r="K1057" s="233"/>
      <c r="L1057" s="238"/>
      <c r="M1057" s="239"/>
      <c r="N1057" s="240"/>
      <c r="O1057" s="240"/>
      <c r="P1057" s="240"/>
      <c r="Q1057" s="240"/>
      <c r="R1057" s="240"/>
      <c r="S1057" s="240"/>
      <c r="T1057" s="241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42" t="s">
        <v>171</v>
      </c>
      <c r="AU1057" s="242" t="s">
        <v>91</v>
      </c>
      <c r="AV1057" s="13" t="s">
        <v>89</v>
      </c>
      <c r="AW1057" s="13" t="s">
        <v>42</v>
      </c>
      <c r="AX1057" s="13" t="s">
        <v>82</v>
      </c>
      <c r="AY1057" s="242" t="s">
        <v>159</v>
      </c>
    </row>
    <row r="1058" s="14" customFormat="1">
      <c r="A1058" s="14"/>
      <c r="B1058" s="243"/>
      <c r="C1058" s="244"/>
      <c r="D1058" s="234" t="s">
        <v>171</v>
      </c>
      <c r="E1058" s="245" t="s">
        <v>44</v>
      </c>
      <c r="F1058" s="246" t="s">
        <v>1408</v>
      </c>
      <c r="G1058" s="244"/>
      <c r="H1058" s="247">
        <v>535.47000000000003</v>
      </c>
      <c r="I1058" s="248"/>
      <c r="J1058" s="244"/>
      <c r="K1058" s="244"/>
      <c r="L1058" s="249"/>
      <c r="M1058" s="250"/>
      <c r="N1058" s="251"/>
      <c r="O1058" s="251"/>
      <c r="P1058" s="251"/>
      <c r="Q1058" s="251"/>
      <c r="R1058" s="251"/>
      <c r="S1058" s="251"/>
      <c r="T1058" s="252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53" t="s">
        <v>171</v>
      </c>
      <c r="AU1058" s="253" t="s">
        <v>91</v>
      </c>
      <c r="AV1058" s="14" t="s">
        <v>91</v>
      </c>
      <c r="AW1058" s="14" t="s">
        <v>42</v>
      </c>
      <c r="AX1058" s="14" t="s">
        <v>89</v>
      </c>
      <c r="AY1058" s="253" t="s">
        <v>159</v>
      </c>
    </row>
    <row r="1059" s="2" customFormat="1" ht="24.15" customHeight="1">
      <c r="A1059" s="40"/>
      <c r="B1059" s="41"/>
      <c r="C1059" s="214" t="s">
        <v>1409</v>
      </c>
      <c r="D1059" s="214" t="s">
        <v>162</v>
      </c>
      <c r="E1059" s="215" t="s">
        <v>1410</v>
      </c>
      <c r="F1059" s="216" t="s">
        <v>1411</v>
      </c>
      <c r="G1059" s="217" t="s">
        <v>379</v>
      </c>
      <c r="H1059" s="218">
        <v>5.1790000000000003</v>
      </c>
      <c r="I1059" s="219"/>
      <c r="J1059" s="220">
        <f>ROUND(I1059*H1059,2)</f>
        <v>0</v>
      </c>
      <c r="K1059" s="216" t="s">
        <v>166</v>
      </c>
      <c r="L1059" s="46"/>
      <c r="M1059" s="221" t="s">
        <v>44</v>
      </c>
      <c r="N1059" s="222" t="s">
        <v>53</v>
      </c>
      <c r="O1059" s="86"/>
      <c r="P1059" s="223">
        <f>O1059*H1059</f>
        <v>0</v>
      </c>
      <c r="Q1059" s="223">
        <v>0</v>
      </c>
      <c r="R1059" s="223">
        <f>Q1059*H1059</f>
        <v>0</v>
      </c>
      <c r="S1059" s="223">
        <v>0</v>
      </c>
      <c r="T1059" s="224">
        <f>S1059*H1059</f>
        <v>0</v>
      </c>
      <c r="U1059" s="40"/>
      <c r="V1059" s="40"/>
      <c r="W1059" s="40"/>
      <c r="X1059" s="40"/>
      <c r="Y1059" s="40"/>
      <c r="Z1059" s="40"/>
      <c r="AA1059" s="40"/>
      <c r="AB1059" s="40"/>
      <c r="AC1059" s="40"/>
      <c r="AD1059" s="40"/>
      <c r="AE1059" s="40"/>
      <c r="AR1059" s="225" t="s">
        <v>251</v>
      </c>
      <c r="AT1059" s="225" t="s">
        <v>162</v>
      </c>
      <c r="AU1059" s="225" t="s">
        <v>91</v>
      </c>
      <c r="AY1059" s="18" t="s">
        <v>159</v>
      </c>
      <c r="BE1059" s="226">
        <f>IF(N1059="základní",J1059,0)</f>
        <v>0</v>
      </c>
      <c r="BF1059" s="226">
        <f>IF(N1059="snížená",J1059,0)</f>
        <v>0</v>
      </c>
      <c r="BG1059" s="226">
        <f>IF(N1059="zákl. přenesená",J1059,0)</f>
        <v>0</v>
      </c>
      <c r="BH1059" s="226">
        <f>IF(N1059="sníž. přenesená",J1059,0)</f>
        <v>0</v>
      </c>
      <c r="BI1059" s="226">
        <f>IF(N1059="nulová",J1059,0)</f>
        <v>0</v>
      </c>
      <c r="BJ1059" s="18" t="s">
        <v>89</v>
      </c>
      <c r="BK1059" s="226">
        <f>ROUND(I1059*H1059,2)</f>
        <v>0</v>
      </c>
      <c r="BL1059" s="18" t="s">
        <v>251</v>
      </c>
      <c r="BM1059" s="225" t="s">
        <v>1412</v>
      </c>
    </row>
    <row r="1060" s="2" customFormat="1">
      <c r="A1060" s="40"/>
      <c r="B1060" s="41"/>
      <c r="C1060" s="42"/>
      <c r="D1060" s="227" t="s">
        <v>169</v>
      </c>
      <c r="E1060" s="42"/>
      <c r="F1060" s="228" t="s">
        <v>1413</v>
      </c>
      <c r="G1060" s="42"/>
      <c r="H1060" s="42"/>
      <c r="I1060" s="229"/>
      <c r="J1060" s="42"/>
      <c r="K1060" s="42"/>
      <c r="L1060" s="46"/>
      <c r="M1060" s="230"/>
      <c r="N1060" s="231"/>
      <c r="O1060" s="86"/>
      <c r="P1060" s="86"/>
      <c r="Q1060" s="86"/>
      <c r="R1060" s="86"/>
      <c r="S1060" s="86"/>
      <c r="T1060" s="87"/>
      <c r="U1060" s="40"/>
      <c r="V1060" s="40"/>
      <c r="W1060" s="40"/>
      <c r="X1060" s="40"/>
      <c r="Y1060" s="40"/>
      <c r="Z1060" s="40"/>
      <c r="AA1060" s="40"/>
      <c r="AB1060" s="40"/>
      <c r="AC1060" s="40"/>
      <c r="AD1060" s="40"/>
      <c r="AE1060" s="40"/>
      <c r="AT1060" s="18" t="s">
        <v>169</v>
      </c>
      <c r="AU1060" s="18" t="s">
        <v>91</v>
      </c>
    </row>
    <row r="1061" s="2" customFormat="1" ht="24.15" customHeight="1">
      <c r="A1061" s="40"/>
      <c r="B1061" s="41"/>
      <c r="C1061" s="214" t="s">
        <v>1414</v>
      </c>
      <c r="D1061" s="214" t="s">
        <v>162</v>
      </c>
      <c r="E1061" s="215" t="s">
        <v>1415</v>
      </c>
      <c r="F1061" s="216" t="s">
        <v>1416</v>
      </c>
      <c r="G1061" s="217" t="s">
        <v>379</v>
      </c>
      <c r="H1061" s="218">
        <v>5.1790000000000003</v>
      </c>
      <c r="I1061" s="219"/>
      <c r="J1061" s="220">
        <f>ROUND(I1061*H1061,2)</f>
        <v>0</v>
      </c>
      <c r="K1061" s="216" t="s">
        <v>166</v>
      </c>
      <c r="L1061" s="46"/>
      <c r="M1061" s="221" t="s">
        <v>44</v>
      </c>
      <c r="N1061" s="222" t="s">
        <v>53</v>
      </c>
      <c r="O1061" s="86"/>
      <c r="P1061" s="223">
        <f>O1061*H1061</f>
        <v>0</v>
      </c>
      <c r="Q1061" s="223">
        <v>0</v>
      </c>
      <c r="R1061" s="223">
        <f>Q1061*H1061</f>
        <v>0</v>
      </c>
      <c r="S1061" s="223">
        <v>0</v>
      </c>
      <c r="T1061" s="224">
        <f>S1061*H1061</f>
        <v>0</v>
      </c>
      <c r="U1061" s="40"/>
      <c r="V1061" s="40"/>
      <c r="W1061" s="40"/>
      <c r="X1061" s="40"/>
      <c r="Y1061" s="40"/>
      <c r="Z1061" s="40"/>
      <c r="AA1061" s="40"/>
      <c r="AB1061" s="40"/>
      <c r="AC1061" s="40"/>
      <c r="AD1061" s="40"/>
      <c r="AE1061" s="40"/>
      <c r="AR1061" s="225" t="s">
        <v>251</v>
      </c>
      <c r="AT1061" s="225" t="s">
        <v>162</v>
      </c>
      <c r="AU1061" s="225" t="s">
        <v>91</v>
      </c>
      <c r="AY1061" s="18" t="s">
        <v>159</v>
      </c>
      <c r="BE1061" s="226">
        <f>IF(N1061="základní",J1061,0)</f>
        <v>0</v>
      </c>
      <c r="BF1061" s="226">
        <f>IF(N1061="snížená",J1061,0)</f>
        <v>0</v>
      </c>
      <c r="BG1061" s="226">
        <f>IF(N1061="zákl. přenesená",J1061,0)</f>
        <v>0</v>
      </c>
      <c r="BH1061" s="226">
        <f>IF(N1061="sníž. přenesená",J1061,0)</f>
        <v>0</v>
      </c>
      <c r="BI1061" s="226">
        <f>IF(N1061="nulová",J1061,0)</f>
        <v>0</v>
      </c>
      <c r="BJ1061" s="18" t="s">
        <v>89</v>
      </c>
      <c r="BK1061" s="226">
        <f>ROUND(I1061*H1061,2)</f>
        <v>0</v>
      </c>
      <c r="BL1061" s="18" t="s">
        <v>251</v>
      </c>
      <c r="BM1061" s="225" t="s">
        <v>1417</v>
      </c>
    </row>
    <row r="1062" s="2" customFormat="1">
      <c r="A1062" s="40"/>
      <c r="B1062" s="41"/>
      <c r="C1062" s="42"/>
      <c r="D1062" s="227" t="s">
        <v>169</v>
      </c>
      <c r="E1062" s="42"/>
      <c r="F1062" s="228" t="s">
        <v>1418</v>
      </c>
      <c r="G1062" s="42"/>
      <c r="H1062" s="42"/>
      <c r="I1062" s="229"/>
      <c r="J1062" s="42"/>
      <c r="K1062" s="42"/>
      <c r="L1062" s="46"/>
      <c r="M1062" s="230"/>
      <c r="N1062" s="231"/>
      <c r="O1062" s="86"/>
      <c r="P1062" s="86"/>
      <c r="Q1062" s="86"/>
      <c r="R1062" s="86"/>
      <c r="S1062" s="86"/>
      <c r="T1062" s="87"/>
      <c r="U1062" s="40"/>
      <c r="V1062" s="40"/>
      <c r="W1062" s="40"/>
      <c r="X1062" s="40"/>
      <c r="Y1062" s="40"/>
      <c r="Z1062" s="40"/>
      <c r="AA1062" s="40"/>
      <c r="AB1062" s="40"/>
      <c r="AC1062" s="40"/>
      <c r="AD1062" s="40"/>
      <c r="AE1062" s="40"/>
      <c r="AT1062" s="18" t="s">
        <v>169</v>
      </c>
      <c r="AU1062" s="18" t="s">
        <v>91</v>
      </c>
    </row>
    <row r="1063" s="12" customFormat="1" ht="22.8" customHeight="1">
      <c r="A1063" s="12"/>
      <c r="B1063" s="198"/>
      <c r="C1063" s="199"/>
      <c r="D1063" s="200" t="s">
        <v>81</v>
      </c>
      <c r="E1063" s="212" t="s">
        <v>1419</v>
      </c>
      <c r="F1063" s="212" t="s">
        <v>1420</v>
      </c>
      <c r="G1063" s="199"/>
      <c r="H1063" s="199"/>
      <c r="I1063" s="202"/>
      <c r="J1063" s="213">
        <f>BK1063</f>
        <v>0</v>
      </c>
      <c r="K1063" s="199"/>
      <c r="L1063" s="204"/>
      <c r="M1063" s="205"/>
      <c r="N1063" s="206"/>
      <c r="O1063" s="206"/>
      <c r="P1063" s="207">
        <f>SUM(P1064:P1095)</f>
        <v>0</v>
      </c>
      <c r="Q1063" s="206"/>
      <c r="R1063" s="207">
        <f>SUM(R1064:R1095)</f>
        <v>0.108793</v>
      </c>
      <c r="S1063" s="206"/>
      <c r="T1063" s="208">
        <f>SUM(T1064:T1095)</f>
        <v>0</v>
      </c>
      <c r="U1063" s="12"/>
      <c r="V1063" s="12"/>
      <c r="W1063" s="12"/>
      <c r="X1063" s="12"/>
      <c r="Y1063" s="12"/>
      <c r="Z1063" s="12"/>
      <c r="AA1063" s="12"/>
      <c r="AB1063" s="12"/>
      <c r="AC1063" s="12"/>
      <c r="AD1063" s="12"/>
      <c r="AE1063" s="12"/>
      <c r="AR1063" s="209" t="s">
        <v>91</v>
      </c>
      <c r="AT1063" s="210" t="s">
        <v>81</v>
      </c>
      <c r="AU1063" s="210" t="s">
        <v>89</v>
      </c>
      <c r="AY1063" s="209" t="s">
        <v>159</v>
      </c>
      <c r="BK1063" s="211">
        <f>SUM(BK1064:BK1095)</f>
        <v>0</v>
      </c>
    </row>
    <row r="1064" s="2" customFormat="1" ht="16.5" customHeight="1">
      <c r="A1064" s="40"/>
      <c r="B1064" s="41"/>
      <c r="C1064" s="214" t="s">
        <v>1421</v>
      </c>
      <c r="D1064" s="214" t="s">
        <v>162</v>
      </c>
      <c r="E1064" s="215" t="s">
        <v>1422</v>
      </c>
      <c r="F1064" s="216" t="s">
        <v>1423</v>
      </c>
      <c r="G1064" s="217" t="s">
        <v>217</v>
      </c>
      <c r="H1064" s="218">
        <v>29.100000000000001</v>
      </c>
      <c r="I1064" s="219"/>
      <c r="J1064" s="220">
        <f>ROUND(I1064*H1064,2)</f>
        <v>0</v>
      </c>
      <c r="K1064" s="216" t="s">
        <v>166</v>
      </c>
      <c r="L1064" s="46"/>
      <c r="M1064" s="221" t="s">
        <v>44</v>
      </c>
      <c r="N1064" s="222" t="s">
        <v>53</v>
      </c>
      <c r="O1064" s="86"/>
      <c r="P1064" s="223">
        <f>O1064*H1064</f>
        <v>0</v>
      </c>
      <c r="Q1064" s="223">
        <v>2.0000000000000002E-05</v>
      </c>
      <c r="R1064" s="223">
        <f>Q1064*H1064</f>
        <v>0.00058200000000000005</v>
      </c>
      <c r="S1064" s="223">
        <v>0</v>
      </c>
      <c r="T1064" s="224">
        <f>S1064*H1064</f>
        <v>0</v>
      </c>
      <c r="U1064" s="40"/>
      <c r="V1064" s="40"/>
      <c r="W1064" s="40"/>
      <c r="X1064" s="40"/>
      <c r="Y1064" s="40"/>
      <c r="Z1064" s="40"/>
      <c r="AA1064" s="40"/>
      <c r="AB1064" s="40"/>
      <c r="AC1064" s="40"/>
      <c r="AD1064" s="40"/>
      <c r="AE1064" s="40"/>
      <c r="AR1064" s="225" t="s">
        <v>251</v>
      </c>
      <c r="AT1064" s="225" t="s">
        <v>162</v>
      </c>
      <c r="AU1064" s="225" t="s">
        <v>91</v>
      </c>
      <c r="AY1064" s="18" t="s">
        <v>159</v>
      </c>
      <c r="BE1064" s="226">
        <f>IF(N1064="základní",J1064,0)</f>
        <v>0</v>
      </c>
      <c r="BF1064" s="226">
        <f>IF(N1064="snížená",J1064,0)</f>
        <v>0</v>
      </c>
      <c r="BG1064" s="226">
        <f>IF(N1064="zákl. přenesená",J1064,0)</f>
        <v>0</v>
      </c>
      <c r="BH1064" s="226">
        <f>IF(N1064="sníž. přenesená",J1064,0)</f>
        <v>0</v>
      </c>
      <c r="BI1064" s="226">
        <f>IF(N1064="nulová",J1064,0)</f>
        <v>0</v>
      </c>
      <c r="BJ1064" s="18" t="s">
        <v>89</v>
      </c>
      <c r="BK1064" s="226">
        <f>ROUND(I1064*H1064,2)</f>
        <v>0</v>
      </c>
      <c r="BL1064" s="18" t="s">
        <v>251</v>
      </c>
      <c r="BM1064" s="225" t="s">
        <v>1424</v>
      </c>
    </row>
    <row r="1065" s="2" customFormat="1">
      <c r="A1065" s="40"/>
      <c r="B1065" s="41"/>
      <c r="C1065" s="42"/>
      <c r="D1065" s="227" t="s">
        <v>169</v>
      </c>
      <c r="E1065" s="42"/>
      <c r="F1065" s="228" t="s">
        <v>1425</v>
      </c>
      <c r="G1065" s="42"/>
      <c r="H1065" s="42"/>
      <c r="I1065" s="229"/>
      <c r="J1065" s="42"/>
      <c r="K1065" s="42"/>
      <c r="L1065" s="46"/>
      <c r="M1065" s="230"/>
      <c r="N1065" s="231"/>
      <c r="O1065" s="86"/>
      <c r="P1065" s="86"/>
      <c r="Q1065" s="86"/>
      <c r="R1065" s="86"/>
      <c r="S1065" s="86"/>
      <c r="T1065" s="87"/>
      <c r="U1065" s="40"/>
      <c r="V1065" s="40"/>
      <c r="W1065" s="40"/>
      <c r="X1065" s="40"/>
      <c r="Y1065" s="40"/>
      <c r="Z1065" s="40"/>
      <c r="AA1065" s="40"/>
      <c r="AB1065" s="40"/>
      <c r="AC1065" s="40"/>
      <c r="AD1065" s="40"/>
      <c r="AE1065" s="40"/>
      <c r="AT1065" s="18" t="s">
        <v>169</v>
      </c>
      <c r="AU1065" s="18" t="s">
        <v>91</v>
      </c>
    </row>
    <row r="1066" s="13" customFormat="1">
      <c r="A1066" s="13"/>
      <c r="B1066" s="232"/>
      <c r="C1066" s="233"/>
      <c r="D1066" s="234" t="s">
        <v>171</v>
      </c>
      <c r="E1066" s="235" t="s">
        <v>44</v>
      </c>
      <c r="F1066" s="236" t="s">
        <v>172</v>
      </c>
      <c r="G1066" s="233"/>
      <c r="H1066" s="235" t="s">
        <v>44</v>
      </c>
      <c r="I1066" s="237"/>
      <c r="J1066" s="233"/>
      <c r="K1066" s="233"/>
      <c r="L1066" s="238"/>
      <c r="M1066" s="239"/>
      <c r="N1066" s="240"/>
      <c r="O1066" s="240"/>
      <c r="P1066" s="240"/>
      <c r="Q1066" s="240"/>
      <c r="R1066" s="240"/>
      <c r="S1066" s="240"/>
      <c r="T1066" s="241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42" t="s">
        <v>171</v>
      </c>
      <c r="AU1066" s="242" t="s">
        <v>91</v>
      </c>
      <c r="AV1066" s="13" t="s">
        <v>89</v>
      </c>
      <c r="AW1066" s="13" t="s">
        <v>42</v>
      </c>
      <c r="AX1066" s="13" t="s">
        <v>82</v>
      </c>
      <c r="AY1066" s="242" t="s">
        <v>159</v>
      </c>
    </row>
    <row r="1067" s="14" customFormat="1">
      <c r="A1067" s="14"/>
      <c r="B1067" s="243"/>
      <c r="C1067" s="244"/>
      <c r="D1067" s="234" t="s">
        <v>171</v>
      </c>
      <c r="E1067" s="245" t="s">
        <v>44</v>
      </c>
      <c r="F1067" s="246" t="s">
        <v>1426</v>
      </c>
      <c r="G1067" s="244"/>
      <c r="H1067" s="247">
        <v>29.100000000000001</v>
      </c>
      <c r="I1067" s="248"/>
      <c r="J1067" s="244"/>
      <c r="K1067" s="244"/>
      <c r="L1067" s="249"/>
      <c r="M1067" s="250"/>
      <c r="N1067" s="251"/>
      <c r="O1067" s="251"/>
      <c r="P1067" s="251"/>
      <c r="Q1067" s="251"/>
      <c r="R1067" s="251"/>
      <c r="S1067" s="251"/>
      <c r="T1067" s="252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3" t="s">
        <v>171</v>
      </c>
      <c r="AU1067" s="253" t="s">
        <v>91</v>
      </c>
      <c r="AV1067" s="14" t="s">
        <v>91</v>
      </c>
      <c r="AW1067" s="14" t="s">
        <v>42</v>
      </c>
      <c r="AX1067" s="14" t="s">
        <v>89</v>
      </c>
      <c r="AY1067" s="253" t="s">
        <v>159</v>
      </c>
    </row>
    <row r="1068" s="2" customFormat="1" ht="16.5" customHeight="1">
      <c r="A1068" s="40"/>
      <c r="B1068" s="41"/>
      <c r="C1068" s="214" t="s">
        <v>1427</v>
      </c>
      <c r="D1068" s="214" t="s">
        <v>162</v>
      </c>
      <c r="E1068" s="215" t="s">
        <v>1428</v>
      </c>
      <c r="F1068" s="216" t="s">
        <v>1429</v>
      </c>
      <c r="G1068" s="217" t="s">
        <v>217</v>
      </c>
      <c r="H1068" s="218">
        <v>29.100000000000001</v>
      </c>
      <c r="I1068" s="219"/>
      <c r="J1068" s="220">
        <f>ROUND(I1068*H1068,2)</f>
        <v>0</v>
      </c>
      <c r="K1068" s="216" t="s">
        <v>166</v>
      </c>
      <c r="L1068" s="46"/>
      <c r="M1068" s="221" t="s">
        <v>44</v>
      </c>
      <c r="N1068" s="222" t="s">
        <v>53</v>
      </c>
      <c r="O1068" s="86"/>
      <c r="P1068" s="223">
        <f>O1068*H1068</f>
        <v>0</v>
      </c>
      <c r="Q1068" s="223">
        <v>0.00017000000000000001</v>
      </c>
      <c r="R1068" s="223">
        <f>Q1068*H1068</f>
        <v>0.0049470000000000009</v>
      </c>
      <c r="S1068" s="223">
        <v>0</v>
      </c>
      <c r="T1068" s="224">
        <f>S1068*H1068</f>
        <v>0</v>
      </c>
      <c r="U1068" s="40"/>
      <c r="V1068" s="40"/>
      <c r="W1068" s="40"/>
      <c r="X1068" s="40"/>
      <c r="Y1068" s="40"/>
      <c r="Z1068" s="40"/>
      <c r="AA1068" s="40"/>
      <c r="AB1068" s="40"/>
      <c r="AC1068" s="40"/>
      <c r="AD1068" s="40"/>
      <c r="AE1068" s="40"/>
      <c r="AR1068" s="225" t="s">
        <v>251</v>
      </c>
      <c r="AT1068" s="225" t="s">
        <v>162</v>
      </c>
      <c r="AU1068" s="225" t="s">
        <v>91</v>
      </c>
      <c r="AY1068" s="18" t="s">
        <v>159</v>
      </c>
      <c r="BE1068" s="226">
        <f>IF(N1068="základní",J1068,0)</f>
        <v>0</v>
      </c>
      <c r="BF1068" s="226">
        <f>IF(N1068="snížená",J1068,0)</f>
        <v>0</v>
      </c>
      <c r="BG1068" s="226">
        <f>IF(N1068="zákl. přenesená",J1068,0)</f>
        <v>0</v>
      </c>
      <c r="BH1068" s="226">
        <f>IF(N1068="sníž. přenesená",J1068,0)</f>
        <v>0</v>
      </c>
      <c r="BI1068" s="226">
        <f>IF(N1068="nulová",J1068,0)</f>
        <v>0</v>
      </c>
      <c r="BJ1068" s="18" t="s">
        <v>89</v>
      </c>
      <c r="BK1068" s="226">
        <f>ROUND(I1068*H1068,2)</f>
        <v>0</v>
      </c>
      <c r="BL1068" s="18" t="s">
        <v>251</v>
      </c>
      <c r="BM1068" s="225" t="s">
        <v>1430</v>
      </c>
    </row>
    <row r="1069" s="2" customFormat="1">
      <c r="A1069" s="40"/>
      <c r="B1069" s="41"/>
      <c r="C1069" s="42"/>
      <c r="D1069" s="227" t="s">
        <v>169</v>
      </c>
      <c r="E1069" s="42"/>
      <c r="F1069" s="228" t="s">
        <v>1431</v>
      </c>
      <c r="G1069" s="42"/>
      <c r="H1069" s="42"/>
      <c r="I1069" s="229"/>
      <c r="J1069" s="42"/>
      <c r="K1069" s="42"/>
      <c r="L1069" s="46"/>
      <c r="M1069" s="230"/>
      <c r="N1069" s="231"/>
      <c r="O1069" s="86"/>
      <c r="P1069" s="86"/>
      <c r="Q1069" s="86"/>
      <c r="R1069" s="86"/>
      <c r="S1069" s="86"/>
      <c r="T1069" s="87"/>
      <c r="U1069" s="40"/>
      <c r="V1069" s="40"/>
      <c r="W1069" s="40"/>
      <c r="X1069" s="40"/>
      <c r="Y1069" s="40"/>
      <c r="Z1069" s="40"/>
      <c r="AA1069" s="40"/>
      <c r="AB1069" s="40"/>
      <c r="AC1069" s="40"/>
      <c r="AD1069" s="40"/>
      <c r="AE1069" s="40"/>
      <c r="AT1069" s="18" t="s">
        <v>169</v>
      </c>
      <c r="AU1069" s="18" t="s">
        <v>91</v>
      </c>
    </row>
    <row r="1070" s="13" customFormat="1">
      <c r="A1070" s="13"/>
      <c r="B1070" s="232"/>
      <c r="C1070" s="233"/>
      <c r="D1070" s="234" t="s">
        <v>171</v>
      </c>
      <c r="E1070" s="235" t="s">
        <v>44</v>
      </c>
      <c r="F1070" s="236" t="s">
        <v>172</v>
      </c>
      <c r="G1070" s="233"/>
      <c r="H1070" s="235" t="s">
        <v>44</v>
      </c>
      <c r="I1070" s="237"/>
      <c r="J1070" s="233"/>
      <c r="K1070" s="233"/>
      <c r="L1070" s="238"/>
      <c r="M1070" s="239"/>
      <c r="N1070" s="240"/>
      <c r="O1070" s="240"/>
      <c r="P1070" s="240"/>
      <c r="Q1070" s="240"/>
      <c r="R1070" s="240"/>
      <c r="S1070" s="240"/>
      <c r="T1070" s="241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42" t="s">
        <v>171</v>
      </c>
      <c r="AU1070" s="242" t="s">
        <v>91</v>
      </c>
      <c r="AV1070" s="13" t="s">
        <v>89</v>
      </c>
      <c r="AW1070" s="13" t="s">
        <v>42</v>
      </c>
      <c r="AX1070" s="13" t="s">
        <v>82</v>
      </c>
      <c r="AY1070" s="242" t="s">
        <v>159</v>
      </c>
    </row>
    <row r="1071" s="14" customFormat="1">
      <c r="A1071" s="14"/>
      <c r="B1071" s="243"/>
      <c r="C1071" s="244"/>
      <c r="D1071" s="234" t="s">
        <v>171</v>
      </c>
      <c r="E1071" s="245" t="s">
        <v>44</v>
      </c>
      <c r="F1071" s="246" t="s">
        <v>1426</v>
      </c>
      <c r="G1071" s="244"/>
      <c r="H1071" s="247">
        <v>29.100000000000001</v>
      </c>
      <c r="I1071" s="248"/>
      <c r="J1071" s="244"/>
      <c r="K1071" s="244"/>
      <c r="L1071" s="249"/>
      <c r="M1071" s="250"/>
      <c r="N1071" s="251"/>
      <c r="O1071" s="251"/>
      <c r="P1071" s="251"/>
      <c r="Q1071" s="251"/>
      <c r="R1071" s="251"/>
      <c r="S1071" s="251"/>
      <c r="T1071" s="252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3" t="s">
        <v>171</v>
      </c>
      <c r="AU1071" s="253" t="s">
        <v>91</v>
      </c>
      <c r="AV1071" s="14" t="s">
        <v>91</v>
      </c>
      <c r="AW1071" s="14" t="s">
        <v>42</v>
      </c>
      <c r="AX1071" s="14" t="s">
        <v>89</v>
      </c>
      <c r="AY1071" s="253" t="s">
        <v>159</v>
      </c>
    </row>
    <row r="1072" s="2" customFormat="1" ht="16.5" customHeight="1">
      <c r="A1072" s="40"/>
      <c r="B1072" s="41"/>
      <c r="C1072" s="214" t="s">
        <v>1432</v>
      </c>
      <c r="D1072" s="214" t="s">
        <v>162</v>
      </c>
      <c r="E1072" s="215" t="s">
        <v>1433</v>
      </c>
      <c r="F1072" s="216" t="s">
        <v>1434</v>
      </c>
      <c r="G1072" s="217" t="s">
        <v>217</v>
      </c>
      <c r="H1072" s="218">
        <v>29.100000000000001</v>
      </c>
      <c r="I1072" s="219"/>
      <c r="J1072" s="220">
        <f>ROUND(I1072*H1072,2)</f>
        <v>0</v>
      </c>
      <c r="K1072" s="216" t="s">
        <v>166</v>
      </c>
      <c r="L1072" s="46"/>
      <c r="M1072" s="221" t="s">
        <v>44</v>
      </c>
      <c r="N1072" s="222" t="s">
        <v>53</v>
      </c>
      <c r="O1072" s="86"/>
      <c r="P1072" s="223">
        <f>O1072*H1072</f>
        <v>0</v>
      </c>
      <c r="Q1072" s="223">
        <v>0.00012</v>
      </c>
      <c r="R1072" s="223">
        <f>Q1072*H1072</f>
        <v>0.0034920000000000003</v>
      </c>
      <c r="S1072" s="223">
        <v>0</v>
      </c>
      <c r="T1072" s="224">
        <f>S1072*H1072</f>
        <v>0</v>
      </c>
      <c r="U1072" s="40"/>
      <c r="V1072" s="40"/>
      <c r="W1072" s="40"/>
      <c r="X1072" s="40"/>
      <c r="Y1072" s="40"/>
      <c r="Z1072" s="40"/>
      <c r="AA1072" s="40"/>
      <c r="AB1072" s="40"/>
      <c r="AC1072" s="40"/>
      <c r="AD1072" s="40"/>
      <c r="AE1072" s="40"/>
      <c r="AR1072" s="225" t="s">
        <v>251</v>
      </c>
      <c r="AT1072" s="225" t="s">
        <v>162</v>
      </c>
      <c r="AU1072" s="225" t="s">
        <v>91</v>
      </c>
      <c r="AY1072" s="18" t="s">
        <v>159</v>
      </c>
      <c r="BE1072" s="226">
        <f>IF(N1072="základní",J1072,0)</f>
        <v>0</v>
      </c>
      <c r="BF1072" s="226">
        <f>IF(N1072="snížená",J1072,0)</f>
        <v>0</v>
      </c>
      <c r="BG1072" s="226">
        <f>IF(N1072="zákl. přenesená",J1072,0)</f>
        <v>0</v>
      </c>
      <c r="BH1072" s="226">
        <f>IF(N1072="sníž. přenesená",J1072,0)</f>
        <v>0</v>
      </c>
      <c r="BI1072" s="226">
        <f>IF(N1072="nulová",J1072,0)</f>
        <v>0</v>
      </c>
      <c r="BJ1072" s="18" t="s">
        <v>89</v>
      </c>
      <c r="BK1072" s="226">
        <f>ROUND(I1072*H1072,2)</f>
        <v>0</v>
      </c>
      <c r="BL1072" s="18" t="s">
        <v>251</v>
      </c>
      <c r="BM1072" s="225" t="s">
        <v>1435</v>
      </c>
    </row>
    <row r="1073" s="2" customFormat="1">
      <c r="A1073" s="40"/>
      <c r="B1073" s="41"/>
      <c r="C1073" s="42"/>
      <c r="D1073" s="227" t="s">
        <v>169</v>
      </c>
      <c r="E1073" s="42"/>
      <c r="F1073" s="228" t="s">
        <v>1436</v>
      </c>
      <c r="G1073" s="42"/>
      <c r="H1073" s="42"/>
      <c r="I1073" s="229"/>
      <c r="J1073" s="42"/>
      <c r="K1073" s="42"/>
      <c r="L1073" s="46"/>
      <c r="M1073" s="230"/>
      <c r="N1073" s="231"/>
      <c r="O1073" s="86"/>
      <c r="P1073" s="86"/>
      <c r="Q1073" s="86"/>
      <c r="R1073" s="86"/>
      <c r="S1073" s="86"/>
      <c r="T1073" s="87"/>
      <c r="U1073" s="40"/>
      <c r="V1073" s="40"/>
      <c r="W1073" s="40"/>
      <c r="X1073" s="40"/>
      <c r="Y1073" s="40"/>
      <c r="Z1073" s="40"/>
      <c r="AA1073" s="40"/>
      <c r="AB1073" s="40"/>
      <c r="AC1073" s="40"/>
      <c r="AD1073" s="40"/>
      <c r="AE1073" s="40"/>
      <c r="AT1073" s="18" t="s">
        <v>169</v>
      </c>
      <c r="AU1073" s="18" t="s">
        <v>91</v>
      </c>
    </row>
    <row r="1074" s="13" customFormat="1">
      <c r="A1074" s="13"/>
      <c r="B1074" s="232"/>
      <c r="C1074" s="233"/>
      <c r="D1074" s="234" t="s">
        <v>171</v>
      </c>
      <c r="E1074" s="235" t="s">
        <v>44</v>
      </c>
      <c r="F1074" s="236" t="s">
        <v>172</v>
      </c>
      <c r="G1074" s="233"/>
      <c r="H1074" s="235" t="s">
        <v>44</v>
      </c>
      <c r="I1074" s="237"/>
      <c r="J1074" s="233"/>
      <c r="K1074" s="233"/>
      <c r="L1074" s="238"/>
      <c r="M1074" s="239"/>
      <c r="N1074" s="240"/>
      <c r="O1074" s="240"/>
      <c r="P1074" s="240"/>
      <c r="Q1074" s="240"/>
      <c r="R1074" s="240"/>
      <c r="S1074" s="240"/>
      <c r="T1074" s="241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42" t="s">
        <v>171</v>
      </c>
      <c r="AU1074" s="242" t="s">
        <v>91</v>
      </c>
      <c r="AV1074" s="13" t="s">
        <v>89</v>
      </c>
      <c r="AW1074" s="13" t="s">
        <v>42</v>
      </c>
      <c r="AX1074" s="13" t="s">
        <v>82</v>
      </c>
      <c r="AY1074" s="242" t="s">
        <v>159</v>
      </c>
    </row>
    <row r="1075" s="14" customFormat="1">
      <c r="A1075" s="14"/>
      <c r="B1075" s="243"/>
      <c r="C1075" s="244"/>
      <c r="D1075" s="234" t="s">
        <v>171</v>
      </c>
      <c r="E1075" s="245" t="s">
        <v>44</v>
      </c>
      <c r="F1075" s="246" t="s">
        <v>1426</v>
      </c>
      <c r="G1075" s="244"/>
      <c r="H1075" s="247">
        <v>29.100000000000001</v>
      </c>
      <c r="I1075" s="248"/>
      <c r="J1075" s="244"/>
      <c r="K1075" s="244"/>
      <c r="L1075" s="249"/>
      <c r="M1075" s="250"/>
      <c r="N1075" s="251"/>
      <c r="O1075" s="251"/>
      <c r="P1075" s="251"/>
      <c r="Q1075" s="251"/>
      <c r="R1075" s="251"/>
      <c r="S1075" s="251"/>
      <c r="T1075" s="252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53" t="s">
        <v>171</v>
      </c>
      <c r="AU1075" s="253" t="s">
        <v>91</v>
      </c>
      <c r="AV1075" s="14" t="s">
        <v>91</v>
      </c>
      <c r="AW1075" s="14" t="s">
        <v>42</v>
      </c>
      <c r="AX1075" s="14" t="s">
        <v>89</v>
      </c>
      <c r="AY1075" s="253" t="s">
        <v>159</v>
      </c>
    </row>
    <row r="1076" s="2" customFormat="1" ht="16.5" customHeight="1">
      <c r="A1076" s="40"/>
      <c r="B1076" s="41"/>
      <c r="C1076" s="214" t="s">
        <v>1437</v>
      </c>
      <c r="D1076" s="214" t="s">
        <v>162</v>
      </c>
      <c r="E1076" s="215" t="s">
        <v>1438</v>
      </c>
      <c r="F1076" s="216" t="s">
        <v>1439</v>
      </c>
      <c r="G1076" s="217" t="s">
        <v>217</v>
      </c>
      <c r="H1076" s="218">
        <v>29.100000000000001</v>
      </c>
      <c r="I1076" s="219"/>
      <c r="J1076" s="220">
        <f>ROUND(I1076*H1076,2)</f>
        <v>0</v>
      </c>
      <c r="K1076" s="216" t="s">
        <v>166</v>
      </c>
      <c r="L1076" s="46"/>
      <c r="M1076" s="221" t="s">
        <v>44</v>
      </c>
      <c r="N1076" s="222" t="s">
        <v>53</v>
      </c>
      <c r="O1076" s="86"/>
      <c r="P1076" s="223">
        <f>O1076*H1076</f>
        <v>0</v>
      </c>
      <c r="Q1076" s="223">
        <v>0.00012</v>
      </c>
      <c r="R1076" s="223">
        <f>Q1076*H1076</f>
        <v>0.0034920000000000003</v>
      </c>
      <c r="S1076" s="223">
        <v>0</v>
      </c>
      <c r="T1076" s="224">
        <f>S1076*H1076</f>
        <v>0</v>
      </c>
      <c r="U1076" s="40"/>
      <c r="V1076" s="40"/>
      <c r="W1076" s="40"/>
      <c r="X1076" s="40"/>
      <c r="Y1076" s="40"/>
      <c r="Z1076" s="40"/>
      <c r="AA1076" s="40"/>
      <c r="AB1076" s="40"/>
      <c r="AC1076" s="40"/>
      <c r="AD1076" s="40"/>
      <c r="AE1076" s="40"/>
      <c r="AR1076" s="225" t="s">
        <v>251</v>
      </c>
      <c r="AT1076" s="225" t="s">
        <v>162</v>
      </c>
      <c r="AU1076" s="225" t="s">
        <v>91</v>
      </c>
      <c r="AY1076" s="18" t="s">
        <v>159</v>
      </c>
      <c r="BE1076" s="226">
        <f>IF(N1076="základní",J1076,0)</f>
        <v>0</v>
      </c>
      <c r="BF1076" s="226">
        <f>IF(N1076="snížená",J1076,0)</f>
        <v>0</v>
      </c>
      <c r="BG1076" s="226">
        <f>IF(N1076="zákl. přenesená",J1076,0)</f>
        <v>0</v>
      </c>
      <c r="BH1076" s="226">
        <f>IF(N1076="sníž. přenesená",J1076,0)</f>
        <v>0</v>
      </c>
      <c r="BI1076" s="226">
        <f>IF(N1076="nulová",J1076,0)</f>
        <v>0</v>
      </c>
      <c r="BJ1076" s="18" t="s">
        <v>89</v>
      </c>
      <c r="BK1076" s="226">
        <f>ROUND(I1076*H1076,2)</f>
        <v>0</v>
      </c>
      <c r="BL1076" s="18" t="s">
        <v>251</v>
      </c>
      <c r="BM1076" s="225" t="s">
        <v>1440</v>
      </c>
    </row>
    <row r="1077" s="2" customFormat="1">
      <c r="A1077" s="40"/>
      <c r="B1077" s="41"/>
      <c r="C1077" s="42"/>
      <c r="D1077" s="227" t="s">
        <v>169</v>
      </c>
      <c r="E1077" s="42"/>
      <c r="F1077" s="228" t="s">
        <v>1441</v>
      </c>
      <c r="G1077" s="42"/>
      <c r="H1077" s="42"/>
      <c r="I1077" s="229"/>
      <c r="J1077" s="42"/>
      <c r="K1077" s="42"/>
      <c r="L1077" s="46"/>
      <c r="M1077" s="230"/>
      <c r="N1077" s="231"/>
      <c r="O1077" s="86"/>
      <c r="P1077" s="86"/>
      <c r="Q1077" s="86"/>
      <c r="R1077" s="86"/>
      <c r="S1077" s="86"/>
      <c r="T1077" s="87"/>
      <c r="U1077" s="40"/>
      <c r="V1077" s="40"/>
      <c r="W1077" s="40"/>
      <c r="X1077" s="40"/>
      <c r="Y1077" s="40"/>
      <c r="Z1077" s="40"/>
      <c r="AA1077" s="40"/>
      <c r="AB1077" s="40"/>
      <c r="AC1077" s="40"/>
      <c r="AD1077" s="40"/>
      <c r="AE1077" s="40"/>
      <c r="AT1077" s="18" t="s">
        <v>169</v>
      </c>
      <c r="AU1077" s="18" t="s">
        <v>91</v>
      </c>
    </row>
    <row r="1078" s="13" customFormat="1">
      <c r="A1078" s="13"/>
      <c r="B1078" s="232"/>
      <c r="C1078" s="233"/>
      <c r="D1078" s="234" t="s">
        <v>171</v>
      </c>
      <c r="E1078" s="235" t="s">
        <v>44</v>
      </c>
      <c r="F1078" s="236" t="s">
        <v>172</v>
      </c>
      <c r="G1078" s="233"/>
      <c r="H1078" s="235" t="s">
        <v>44</v>
      </c>
      <c r="I1078" s="237"/>
      <c r="J1078" s="233"/>
      <c r="K1078" s="233"/>
      <c r="L1078" s="238"/>
      <c r="M1078" s="239"/>
      <c r="N1078" s="240"/>
      <c r="O1078" s="240"/>
      <c r="P1078" s="240"/>
      <c r="Q1078" s="240"/>
      <c r="R1078" s="240"/>
      <c r="S1078" s="240"/>
      <c r="T1078" s="241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42" t="s">
        <v>171</v>
      </c>
      <c r="AU1078" s="242" t="s">
        <v>91</v>
      </c>
      <c r="AV1078" s="13" t="s">
        <v>89</v>
      </c>
      <c r="AW1078" s="13" t="s">
        <v>42</v>
      </c>
      <c r="AX1078" s="13" t="s">
        <v>82</v>
      </c>
      <c r="AY1078" s="242" t="s">
        <v>159</v>
      </c>
    </row>
    <row r="1079" s="14" customFormat="1">
      <c r="A1079" s="14"/>
      <c r="B1079" s="243"/>
      <c r="C1079" s="244"/>
      <c r="D1079" s="234" t="s">
        <v>171</v>
      </c>
      <c r="E1079" s="245" t="s">
        <v>44</v>
      </c>
      <c r="F1079" s="246" t="s">
        <v>1426</v>
      </c>
      <c r="G1079" s="244"/>
      <c r="H1079" s="247">
        <v>29.100000000000001</v>
      </c>
      <c r="I1079" s="248"/>
      <c r="J1079" s="244"/>
      <c r="K1079" s="244"/>
      <c r="L1079" s="249"/>
      <c r="M1079" s="250"/>
      <c r="N1079" s="251"/>
      <c r="O1079" s="251"/>
      <c r="P1079" s="251"/>
      <c r="Q1079" s="251"/>
      <c r="R1079" s="251"/>
      <c r="S1079" s="251"/>
      <c r="T1079" s="252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3" t="s">
        <v>171</v>
      </c>
      <c r="AU1079" s="253" t="s">
        <v>91</v>
      </c>
      <c r="AV1079" s="14" t="s">
        <v>91</v>
      </c>
      <c r="AW1079" s="14" t="s">
        <v>42</v>
      </c>
      <c r="AX1079" s="14" t="s">
        <v>89</v>
      </c>
      <c r="AY1079" s="253" t="s">
        <v>159</v>
      </c>
    </row>
    <row r="1080" s="2" customFormat="1" ht="21.75" customHeight="1">
      <c r="A1080" s="40"/>
      <c r="B1080" s="41"/>
      <c r="C1080" s="214" t="s">
        <v>1442</v>
      </c>
      <c r="D1080" s="214" t="s">
        <v>162</v>
      </c>
      <c r="E1080" s="215" t="s">
        <v>1443</v>
      </c>
      <c r="F1080" s="216" t="s">
        <v>1444</v>
      </c>
      <c r="G1080" s="217" t="s">
        <v>217</v>
      </c>
      <c r="H1080" s="218">
        <v>120.34999999999999</v>
      </c>
      <c r="I1080" s="219"/>
      <c r="J1080" s="220">
        <f>ROUND(I1080*H1080,2)</f>
        <v>0</v>
      </c>
      <c r="K1080" s="216" t="s">
        <v>166</v>
      </c>
      <c r="L1080" s="46"/>
      <c r="M1080" s="221" t="s">
        <v>44</v>
      </c>
      <c r="N1080" s="222" t="s">
        <v>53</v>
      </c>
      <c r="O1080" s="86"/>
      <c r="P1080" s="223">
        <f>O1080*H1080</f>
        <v>0</v>
      </c>
      <c r="Q1080" s="223">
        <v>0.00023000000000000001</v>
      </c>
      <c r="R1080" s="223">
        <f>Q1080*H1080</f>
        <v>0.0276805</v>
      </c>
      <c r="S1080" s="223">
        <v>0</v>
      </c>
      <c r="T1080" s="224">
        <f>S1080*H1080</f>
        <v>0</v>
      </c>
      <c r="U1080" s="40"/>
      <c r="V1080" s="40"/>
      <c r="W1080" s="40"/>
      <c r="X1080" s="40"/>
      <c r="Y1080" s="40"/>
      <c r="Z1080" s="40"/>
      <c r="AA1080" s="40"/>
      <c r="AB1080" s="40"/>
      <c r="AC1080" s="40"/>
      <c r="AD1080" s="40"/>
      <c r="AE1080" s="40"/>
      <c r="AR1080" s="225" t="s">
        <v>251</v>
      </c>
      <c r="AT1080" s="225" t="s">
        <v>162</v>
      </c>
      <c r="AU1080" s="225" t="s">
        <v>91</v>
      </c>
      <c r="AY1080" s="18" t="s">
        <v>159</v>
      </c>
      <c r="BE1080" s="226">
        <f>IF(N1080="základní",J1080,0)</f>
        <v>0</v>
      </c>
      <c r="BF1080" s="226">
        <f>IF(N1080="snížená",J1080,0)</f>
        <v>0</v>
      </c>
      <c r="BG1080" s="226">
        <f>IF(N1080="zákl. přenesená",J1080,0)</f>
        <v>0</v>
      </c>
      <c r="BH1080" s="226">
        <f>IF(N1080="sníž. přenesená",J1080,0)</f>
        <v>0</v>
      </c>
      <c r="BI1080" s="226">
        <f>IF(N1080="nulová",J1080,0)</f>
        <v>0</v>
      </c>
      <c r="BJ1080" s="18" t="s">
        <v>89</v>
      </c>
      <c r="BK1080" s="226">
        <f>ROUND(I1080*H1080,2)</f>
        <v>0</v>
      </c>
      <c r="BL1080" s="18" t="s">
        <v>251</v>
      </c>
      <c r="BM1080" s="225" t="s">
        <v>1445</v>
      </c>
    </row>
    <row r="1081" s="2" customFormat="1">
      <c r="A1081" s="40"/>
      <c r="B1081" s="41"/>
      <c r="C1081" s="42"/>
      <c r="D1081" s="227" t="s">
        <v>169</v>
      </c>
      <c r="E1081" s="42"/>
      <c r="F1081" s="228" t="s">
        <v>1446</v>
      </c>
      <c r="G1081" s="42"/>
      <c r="H1081" s="42"/>
      <c r="I1081" s="229"/>
      <c r="J1081" s="42"/>
      <c r="K1081" s="42"/>
      <c r="L1081" s="46"/>
      <c r="M1081" s="230"/>
      <c r="N1081" s="231"/>
      <c r="O1081" s="86"/>
      <c r="P1081" s="86"/>
      <c r="Q1081" s="86"/>
      <c r="R1081" s="86"/>
      <c r="S1081" s="86"/>
      <c r="T1081" s="87"/>
      <c r="U1081" s="40"/>
      <c r="V1081" s="40"/>
      <c r="W1081" s="40"/>
      <c r="X1081" s="40"/>
      <c r="Y1081" s="40"/>
      <c r="Z1081" s="40"/>
      <c r="AA1081" s="40"/>
      <c r="AB1081" s="40"/>
      <c r="AC1081" s="40"/>
      <c r="AD1081" s="40"/>
      <c r="AE1081" s="40"/>
      <c r="AT1081" s="18" t="s">
        <v>169</v>
      </c>
      <c r="AU1081" s="18" t="s">
        <v>91</v>
      </c>
    </row>
    <row r="1082" s="13" customFormat="1">
      <c r="A1082" s="13"/>
      <c r="B1082" s="232"/>
      <c r="C1082" s="233"/>
      <c r="D1082" s="234" t="s">
        <v>171</v>
      </c>
      <c r="E1082" s="235" t="s">
        <v>44</v>
      </c>
      <c r="F1082" s="236" t="s">
        <v>172</v>
      </c>
      <c r="G1082" s="233"/>
      <c r="H1082" s="235" t="s">
        <v>44</v>
      </c>
      <c r="I1082" s="237"/>
      <c r="J1082" s="233"/>
      <c r="K1082" s="233"/>
      <c r="L1082" s="238"/>
      <c r="M1082" s="239"/>
      <c r="N1082" s="240"/>
      <c r="O1082" s="240"/>
      <c r="P1082" s="240"/>
      <c r="Q1082" s="240"/>
      <c r="R1082" s="240"/>
      <c r="S1082" s="240"/>
      <c r="T1082" s="241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42" t="s">
        <v>171</v>
      </c>
      <c r="AU1082" s="242" t="s">
        <v>91</v>
      </c>
      <c r="AV1082" s="13" t="s">
        <v>89</v>
      </c>
      <c r="AW1082" s="13" t="s">
        <v>42</v>
      </c>
      <c r="AX1082" s="13" t="s">
        <v>82</v>
      </c>
      <c r="AY1082" s="242" t="s">
        <v>159</v>
      </c>
    </row>
    <row r="1083" s="14" customFormat="1">
      <c r="A1083" s="14"/>
      <c r="B1083" s="243"/>
      <c r="C1083" s="244"/>
      <c r="D1083" s="234" t="s">
        <v>171</v>
      </c>
      <c r="E1083" s="245" t="s">
        <v>44</v>
      </c>
      <c r="F1083" s="246" t="s">
        <v>1447</v>
      </c>
      <c r="G1083" s="244"/>
      <c r="H1083" s="247">
        <v>120.34999999999999</v>
      </c>
      <c r="I1083" s="248"/>
      <c r="J1083" s="244"/>
      <c r="K1083" s="244"/>
      <c r="L1083" s="249"/>
      <c r="M1083" s="250"/>
      <c r="N1083" s="251"/>
      <c r="O1083" s="251"/>
      <c r="P1083" s="251"/>
      <c r="Q1083" s="251"/>
      <c r="R1083" s="251"/>
      <c r="S1083" s="251"/>
      <c r="T1083" s="252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3" t="s">
        <v>171</v>
      </c>
      <c r="AU1083" s="253" t="s">
        <v>91</v>
      </c>
      <c r="AV1083" s="14" t="s">
        <v>91</v>
      </c>
      <c r="AW1083" s="14" t="s">
        <v>42</v>
      </c>
      <c r="AX1083" s="14" t="s">
        <v>89</v>
      </c>
      <c r="AY1083" s="253" t="s">
        <v>159</v>
      </c>
    </row>
    <row r="1084" s="2" customFormat="1" ht="21.75" customHeight="1">
      <c r="A1084" s="40"/>
      <c r="B1084" s="41"/>
      <c r="C1084" s="214" t="s">
        <v>1448</v>
      </c>
      <c r="D1084" s="214" t="s">
        <v>162</v>
      </c>
      <c r="E1084" s="215" t="s">
        <v>1449</v>
      </c>
      <c r="F1084" s="216" t="s">
        <v>1450</v>
      </c>
      <c r="G1084" s="217" t="s">
        <v>217</v>
      </c>
      <c r="H1084" s="218">
        <v>120.34999999999999</v>
      </c>
      <c r="I1084" s="219"/>
      <c r="J1084" s="220">
        <f>ROUND(I1084*H1084,2)</f>
        <v>0</v>
      </c>
      <c r="K1084" s="216" t="s">
        <v>166</v>
      </c>
      <c r="L1084" s="46"/>
      <c r="M1084" s="221" t="s">
        <v>44</v>
      </c>
      <c r="N1084" s="222" t="s">
        <v>53</v>
      </c>
      <c r="O1084" s="86"/>
      <c r="P1084" s="223">
        <f>O1084*H1084</f>
        <v>0</v>
      </c>
      <c r="Q1084" s="223">
        <v>0</v>
      </c>
      <c r="R1084" s="223">
        <f>Q1084*H1084</f>
        <v>0</v>
      </c>
      <c r="S1084" s="223">
        <v>0</v>
      </c>
      <c r="T1084" s="224">
        <f>S1084*H1084</f>
        <v>0</v>
      </c>
      <c r="U1084" s="40"/>
      <c r="V1084" s="40"/>
      <c r="W1084" s="40"/>
      <c r="X1084" s="40"/>
      <c r="Y1084" s="40"/>
      <c r="Z1084" s="40"/>
      <c r="AA1084" s="40"/>
      <c r="AB1084" s="40"/>
      <c r="AC1084" s="40"/>
      <c r="AD1084" s="40"/>
      <c r="AE1084" s="40"/>
      <c r="AR1084" s="225" t="s">
        <v>251</v>
      </c>
      <c r="AT1084" s="225" t="s">
        <v>162</v>
      </c>
      <c r="AU1084" s="225" t="s">
        <v>91</v>
      </c>
      <c r="AY1084" s="18" t="s">
        <v>159</v>
      </c>
      <c r="BE1084" s="226">
        <f>IF(N1084="základní",J1084,0)</f>
        <v>0</v>
      </c>
      <c r="BF1084" s="226">
        <f>IF(N1084="snížená",J1084,0)</f>
        <v>0</v>
      </c>
      <c r="BG1084" s="226">
        <f>IF(N1084="zákl. přenesená",J1084,0)</f>
        <v>0</v>
      </c>
      <c r="BH1084" s="226">
        <f>IF(N1084="sníž. přenesená",J1084,0)</f>
        <v>0</v>
      </c>
      <c r="BI1084" s="226">
        <f>IF(N1084="nulová",J1084,0)</f>
        <v>0</v>
      </c>
      <c r="BJ1084" s="18" t="s">
        <v>89</v>
      </c>
      <c r="BK1084" s="226">
        <f>ROUND(I1084*H1084,2)</f>
        <v>0</v>
      </c>
      <c r="BL1084" s="18" t="s">
        <v>251</v>
      </c>
      <c r="BM1084" s="225" t="s">
        <v>1451</v>
      </c>
    </row>
    <row r="1085" s="2" customFormat="1">
      <c r="A1085" s="40"/>
      <c r="B1085" s="41"/>
      <c r="C1085" s="42"/>
      <c r="D1085" s="227" t="s">
        <v>169</v>
      </c>
      <c r="E1085" s="42"/>
      <c r="F1085" s="228" t="s">
        <v>1452</v>
      </c>
      <c r="G1085" s="42"/>
      <c r="H1085" s="42"/>
      <c r="I1085" s="229"/>
      <c r="J1085" s="42"/>
      <c r="K1085" s="42"/>
      <c r="L1085" s="46"/>
      <c r="M1085" s="230"/>
      <c r="N1085" s="231"/>
      <c r="O1085" s="86"/>
      <c r="P1085" s="86"/>
      <c r="Q1085" s="86"/>
      <c r="R1085" s="86"/>
      <c r="S1085" s="86"/>
      <c r="T1085" s="87"/>
      <c r="U1085" s="40"/>
      <c r="V1085" s="40"/>
      <c r="W1085" s="40"/>
      <c r="X1085" s="40"/>
      <c r="Y1085" s="40"/>
      <c r="Z1085" s="40"/>
      <c r="AA1085" s="40"/>
      <c r="AB1085" s="40"/>
      <c r="AC1085" s="40"/>
      <c r="AD1085" s="40"/>
      <c r="AE1085" s="40"/>
      <c r="AT1085" s="18" t="s">
        <v>169</v>
      </c>
      <c r="AU1085" s="18" t="s">
        <v>91</v>
      </c>
    </row>
    <row r="1086" s="13" customFormat="1">
      <c r="A1086" s="13"/>
      <c r="B1086" s="232"/>
      <c r="C1086" s="233"/>
      <c r="D1086" s="234" t="s">
        <v>171</v>
      </c>
      <c r="E1086" s="235" t="s">
        <v>44</v>
      </c>
      <c r="F1086" s="236" t="s">
        <v>172</v>
      </c>
      <c r="G1086" s="233"/>
      <c r="H1086" s="235" t="s">
        <v>44</v>
      </c>
      <c r="I1086" s="237"/>
      <c r="J1086" s="233"/>
      <c r="K1086" s="233"/>
      <c r="L1086" s="238"/>
      <c r="M1086" s="239"/>
      <c r="N1086" s="240"/>
      <c r="O1086" s="240"/>
      <c r="P1086" s="240"/>
      <c r="Q1086" s="240"/>
      <c r="R1086" s="240"/>
      <c r="S1086" s="240"/>
      <c r="T1086" s="241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42" t="s">
        <v>171</v>
      </c>
      <c r="AU1086" s="242" t="s">
        <v>91</v>
      </c>
      <c r="AV1086" s="13" t="s">
        <v>89</v>
      </c>
      <c r="AW1086" s="13" t="s">
        <v>42</v>
      </c>
      <c r="AX1086" s="13" t="s">
        <v>82</v>
      </c>
      <c r="AY1086" s="242" t="s">
        <v>159</v>
      </c>
    </row>
    <row r="1087" s="14" customFormat="1">
      <c r="A1087" s="14"/>
      <c r="B1087" s="243"/>
      <c r="C1087" s="244"/>
      <c r="D1087" s="234" t="s">
        <v>171</v>
      </c>
      <c r="E1087" s="245" t="s">
        <v>44</v>
      </c>
      <c r="F1087" s="246" t="s">
        <v>1447</v>
      </c>
      <c r="G1087" s="244"/>
      <c r="H1087" s="247">
        <v>120.34999999999999</v>
      </c>
      <c r="I1087" s="248"/>
      <c r="J1087" s="244"/>
      <c r="K1087" s="244"/>
      <c r="L1087" s="249"/>
      <c r="M1087" s="250"/>
      <c r="N1087" s="251"/>
      <c r="O1087" s="251"/>
      <c r="P1087" s="251"/>
      <c r="Q1087" s="251"/>
      <c r="R1087" s="251"/>
      <c r="S1087" s="251"/>
      <c r="T1087" s="252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3" t="s">
        <v>171</v>
      </c>
      <c r="AU1087" s="253" t="s">
        <v>91</v>
      </c>
      <c r="AV1087" s="14" t="s">
        <v>91</v>
      </c>
      <c r="AW1087" s="14" t="s">
        <v>42</v>
      </c>
      <c r="AX1087" s="14" t="s">
        <v>89</v>
      </c>
      <c r="AY1087" s="253" t="s">
        <v>159</v>
      </c>
    </row>
    <row r="1088" s="2" customFormat="1" ht="16.5" customHeight="1">
      <c r="A1088" s="40"/>
      <c r="B1088" s="41"/>
      <c r="C1088" s="214" t="s">
        <v>1453</v>
      </c>
      <c r="D1088" s="214" t="s">
        <v>162</v>
      </c>
      <c r="E1088" s="215" t="s">
        <v>1454</v>
      </c>
      <c r="F1088" s="216" t="s">
        <v>1455</v>
      </c>
      <c r="G1088" s="217" t="s">
        <v>217</v>
      </c>
      <c r="H1088" s="218">
        <v>120.34999999999999</v>
      </c>
      <c r="I1088" s="219"/>
      <c r="J1088" s="220">
        <f>ROUND(I1088*H1088,2)</f>
        <v>0</v>
      </c>
      <c r="K1088" s="216" t="s">
        <v>166</v>
      </c>
      <c r="L1088" s="46"/>
      <c r="M1088" s="221" t="s">
        <v>44</v>
      </c>
      <c r="N1088" s="222" t="s">
        <v>53</v>
      </c>
      <c r="O1088" s="86"/>
      <c r="P1088" s="223">
        <f>O1088*H1088</f>
        <v>0</v>
      </c>
      <c r="Q1088" s="223">
        <v>0.00016000000000000001</v>
      </c>
      <c r="R1088" s="223">
        <f>Q1088*H1088</f>
        <v>0.019256000000000002</v>
      </c>
      <c r="S1088" s="223">
        <v>0</v>
      </c>
      <c r="T1088" s="224">
        <f>S1088*H1088</f>
        <v>0</v>
      </c>
      <c r="U1088" s="40"/>
      <c r="V1088" s="40"/>
      <c r="W1088" s="40"/>
      <c r="X1088" s="40"/>
      <c r="Y1088" s="40"/>
      <c r="Z1088" s="40"/>
      <c r="AA1088" s="40"/>
      <c r="AB1088" s="40"/>
      <c r="AC1088" s="40"/>
      <c r="AD1088" s="40"/>
      <c r="AE1088" s="40"/>
      <c r="AR1088" s="225" t="s">
        <v>251</v>
      </c>
      <c r="AT1088" s="225" t="s">
        <v>162</v>
      </c>
      <c r="AU1088" s="225" t="s">
        <v>91</v>
      </c>
      <c r="AY1088" s="18" t="s">
        <v>159</v>
      </c>
      <c r="BE1088" s="226">
        <f>IF(N1088="základní",J1088,0)</f>
        <v>0</v>
      </c>
      <c r="BF1088" s="226">
        <f>IF(N1088="snížená",J1088,0)</f>
        <v>0</v>
      </c>
      <c r="BG1088" s="226">
        <f>IF(N1088="zákl. přenesená",J1088,0)</f>
        <v>0</v>
      </c>
      <c r="BH1088" s="226">
        <f>IF(N1088="sníž. přenesená",J1088,0)</f>
        <v>0</v>
      </c>
      <c r="BI1088" s="226">
        <f>IF(N1088="nulová",J1088,0)</f>
        <v>0</v>
      </c>
      <c r="BJ1088" s="18" t="s">
        <v>89</v>
      </c>
      <c r="BK1088" s="226">
        <f>ROUND(I1088*H1088,2)</f>
        <v>0</v>
      </c>
      <c r="BL1088" s="18" t="s">
        <v>251</v>
      </c>
      <c r="BM1088" s="225" t="s">
        <v>1456</v>
      </c>
    </row>
    <row r="1089" s="2" customFormat="1">
      <c r="A1089" s="40"/>
      <c r="B1089" s="41"/>
      <c r="C1089" s="42"/>
      <c r="D1089" s="227" t="s">
        <v>169</v>
      </c>
      <c r="E1089" s="42"/>
      <c r="F1089" s="228" t="s">
        <v>1457</v>
      </c>
      <c r="G1089" s="42"/>
      <c r="H1089" s="42"/>
      <c r="I1089" s="229"/>
      <c r="J1089" s="42"/>
      <c r="K1089" s="42"/>
      <c r="L1089" s="46"/>
      <c r="M1089" s="230"/>
      <c r="N1089" s="231"/>
      <c r="O1089" s="86"/>
      <c r="P1089" s="86"/>
      <c r="Q1089" s="86"/>
      <c r="R1089" s="86"/>
      <c r="S1089" s="86"/>
      <c r="T1089" s="87"/>
      <c r="U1089" s="40"/>
      <c r="V1089" s="40"/>
      <c r="W1089" s="40"/>
      <c r="X1089" s="40"/>
      <c r="Y1089" s="40"/>
      <c r="Z1089" s="40"/>
      <c r="AA1089" s="40"/>
      <c r="AB1089" s="40"/>
      <c r="AC1089" s="40"/>
      <c r="AD1089" s="40"/>
      <c r="AE1089" s="40"/>
      <c r="AT1089" s="18" t="s">
        <v>169</v>
      </c>
      <c r="AU1089" s="18" t="s">
        <v>91</v>
      </c>
    </row>
    <row r="1090" s="13" customFormat="1">
      <c r="A1090" s="13"/>
      <c r="B1090" s="232"/>
      <c r="C1090" s="233"/>
      <c r="D1090" s="234" t="s">
        <v>171</v>
      </c>
      <c r="E1090" s="235" t="s">
        <v>44</v>
      </c>
      <c r="F1090" s="236" t="s">
        <v>172</v>
      </c>
      <c r="G1090" s="233"/>
      <c r="H1090" s="235" t="s">
        <v>44</v>
      </c>
      <c r="I1090" s="237"/>
      <c r="J1090" s="233"/>
      <c r="K1090" s="233"/>
      <c r="L1090" s="238"/>
      <c r="M1090" s="239"/>
      <c r="N1090" s="240"/>
      <c r="O1090" s="240"/>
      <c r="P1090" s="240"/>
      <c r="Q1090" s="240"/>
      <c r="R1090" s="240"/>
      <c r="S1090" s="240"/>
      <c r="T1090" s="241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42" t="s">
        <v>171</v>
      </c>
      <c r="AU1090" s="242" t="s">
        <v>91</v>
      </c>
      <c r="AV1090" s="13" t="s">
        <v>89</v>
      </c>
      <c r="AW1090" s="13" t="s">
        <v>42</v>
      </c>
      <c r="AX1090" s="13" t="s">
        <v>82</v>
      </c>
      <c r="AY1090" s="242" t="s">
        <v>159</v>
      </c>
    </row>
    <row r="1091" s="14" customFormat="1">
      <c r="A1091" s="14"/>
      <c r="B1091" s="243"/>
      <c r="C1091" s="244"/>
      <c r="D1091" s="234" t="s">
        <v>171</v>
      </c>
      <c r="E1091" s="245" t="s">
        <v>44</v>
      </c>
      <c r="F1091" s="246" t="s">
        <v>1447</v>
      </c>
      <c r="G1091" s="244"/>
      <c r="H1091" s="247">
        <v>120.34999999999999</v>
      </c>
      <c r="I1091" s="248"/>
      <c r="J1091" s="244"/>
      <c r="K1091" s="244"/>
      <c r="L1091" s="249"/>
      <c r="M1091" s="250"/>
      <c r="N1091" s="251"/>
      <c r="O1091" s="251"/>
      <c r="P1091" s="251"/>
      <c r="Q1091" s="251"/>
      <c r="R1091" s="251"/>
      <c r="S1091" s="251"/>
      <c r="T1091" s="252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3" t="s">
        <v>171</v>
      </c>
      <c r="AU1091" s="253" t="s">
        <v>91</v>
      </c>
      <c r="AV1091" s="14" t="s">
        <v>91</v>
      </c>
      <c r="AW1091" s="14" t="s">
        <v>42</v>
      </c>
      <c r="AX1091" s="14" t="s">
        <v>89</v>
      </c>
      <c r="AY1091" s="253" t="s">
        <v>159</v>
      </c>
    </row>
    <row r="1092" s="2" customFormat="1" ht="16.5" customHeight="1">
      <c r="A1092" s="40"/>
      <c r="B1092" s="41"/>
      <c r="C1092" s="214" t="s">
        <v>1458</v>
      </c>
      <c r="D1092" s="214" t="s">
        <v>162</v>
      </c>
      <c r="E1092" s="215" t="s">
        <v>1459</v>
      </c>
      <c r="F1092" s="216" t="s">
        <v>1460</v>
      </c>
      <c r="G1092" s="217" t="s">
        <v>217</v>
      </c>
      <c r="H1092" s="218">
        <v>120.34999999999999</v>
      </c>
      <c r="I1092" s="219"/>
      <c r="J1092" s="220">
        <f>ROUND(I1092*H1092,2)</f>
        <v>0</v>
      </c>
      <c r="K1092" s="216" t="s">
        <v>166</v>
      </c>
      <c r="L1092" s="46"/>
      <c r="M1092" s="221" t="s">
        <v>44</v>
      </c>
      <c r="N1092" s="222" t="s">
        <v>53</v>
      </c>
      <c r="O1092" s="86"/>
      <c r="P1092" s="223">
        <f>O1092*H1092</f>
        <v>0</v>
      </c>
      <c r="Q1092" s="223">
        <v>0.00040999999999999999</v>
      </c>
      <c r="R1092" s="223">
        <f>Q1092*H1092</f>
        <v>0.049343499999999998</v>
      </c>
      <c r="S1092" s="223">
        <v>0</v>
      </c>
      <c r="T1092" s="224">
        <f>S1092*H1092</f>
        <v>0</v>
      </c>
      <c r="U1092" s="40"/>
      <c r="V1092" s="40"/>
      <c r="W1092" s="40"/>
      <c r="X1092" s="40"/>
      <c r="Y1092" s="40"/>
      <c r="Z1092" s="40"/>
      <c r="AA1092" s="40"/>
      <c r="AB1092" s="40"/>
      <c r="AC1092" s="40"/>
      <c r="AD1092" s="40"/>
      <c r="AE1092" s="40"/>
      <c r="AR1092" s="225" t="s">
        <v>251</v>
      </c>
      <c r="AT1092" s="225" t="s">
        <v>162</v>
      </c>
      <c r="AU1092" s="225" t="s">
        <v>91</v>
      </c>
      <c r="AY1092" s="18" t="s">
        <v>159</v>
      </c>
      <c r="BE1092" s="226">
        <f>IF(N1092="základní",J1092,0)</f>
        <v>0</v>
      </c>
      <c r="BF1092" s="226">
        <f>IF(N1092="snížená",J1092,0)</f>
        <v>0</v>
      </c>
      <c r="BG1092" s="226">
        <f>IF(N1092="zákl. přenesená",J1092,0)</f>
        <v>0</v>
      </c>
      <c r="BH1092" s="226">
        <f>IF(N1092="sníž. přenesená",J1092,0)</f>
        <v>0</v>
      </c>
      <c r="BI1092" s="226">
        <f>IF(N1092="nulová",J1092,0)</f>
        <v>0</v>
      </c>
      <c r="BJ1092" s="18" t="s">
        <v>89</v>
      </c>
      <c r="BK1092" s="226">
        <f>ROUND(I1092*H1092,2)</f>
        <v>0</v>
      </c>
      <c r="BL1092" s="18" t="s">
        <v>251</v>
      </c>
      <c r="BM1092" s="225" t="s">
        <v>1461</v>
      </c>
    </row>
    <row r="1093" s="2" customFormat="1">
      <c r="A1093" s="40"/>
      <c r="B1093" s="41"/>
      <c r="C1093" s="42"/>
      <c r="D1093" s="227" t="s">
        <v>169</v>
      </c>
      <c r="E1093" s="42"/>
      <c r="F1093" s="228" t="s">
        <v>1462</v>
      </c>
      <c r="G1093" s="42"/>
      <c r="H1093" s="42"/>
      <c r="I1093" s="229"/>
      <c r="J1093" s="42"/>
      <c r="K1093" s="42"/>
      <c r="L1093" s="46"/>
      <c r="M1093" s="230"/>
      <c r="N1093" s="231"/>
      <c r="O1093" s="86"/>
      <c r="P1093" s="86"/>
      <c r="Q1093" s="86"/>
      <c r="R1093" s="86"/>
      <c r="S1093" s="86"/>
      <c r="T1093" s="87"/>
      <c r="U1093" s="40"/>
      <c r="V1093" s="40"/>
      <c r="W1093" s="40"/>
      <c r="X1093" s="40"/>
      <c r="Y1093" s="40"/>
      <c r="Z1093" s="40"/>
      <c r="AA1093" s="40"/>
      <c r="AB1093" s="40"/>
      <c r="AC1093" s="40"/>
      <c r="AD1093" s="40"/>
      <c r="AE1093" s="40"/>
      <c r="AT1093" s="18" t="s">
        <v>169</v>
      </c>
      <c r="AU1093" s="18" t="s">
        <v>91</v>
      </c>
    </row>
    <row r="1094" s="13" customFormat="1">
      <c r="A1094" s="13"/>
      <c r="B1094" s="232"/>
      <c r="C1094" s="233"/>
      <c r="D1094" s="234" t="s">
        <v>171</v>
      </c>
      <c r="E1094" s="235" t="s">
        <v>44</v>
      </c>
      <c r="F1094" s="236" t="s">
        <v>172</v>
      </c>
      <c r="G1094" s="233"/>
      <c r="H1094" s="235" t="s">
        <v>44</v>
      </c>
      <c r="I1094" s="237"/>
      <c r="J1094" s="233"/>
      <c r="K1094" s="233"/>
      <c r="L1094" s="238"/>
      <c r="M1094" s="239"/>
      <c r="N1094" s="240"/>
      <c r="O1094" s="240"/>
      <c r="P1094" s="240"/>
      <c r="Q1094" s="240"/>
      <c r="R1094" s="240"/>
      <c r="S1094" s="240"/>
      <c r="T1094" s="241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42" t="s">
        <v>171</v>
      </c>
      <c r="AU1094" s="242" t="s">
        <v>91</v>
      </c>
      <c r="AV1094" s="13" t="s">
        <v>89</v>
      </c>
      <c r="AW1094" s="13" t="s">
        <v>42</v>
      </c>
      <c r="AX1094" s="13" t="s">
        <v>82</v>
      </c>
      <c r="AY1094" s="242" t="s">
        <v>159</v>
      </c>
    </row>
    <row r="1095" s="14" customFormat="1">
      <c r="A1095" s="14"/>
      <c r="B1095" s="243"/>
      <c r="C1095" s="244"/>
      <c r="D1095" s="234" t="s">
        <v>171</v>
      </c>
      <c r="E1095" s="245" t="s">
        <v>44</v>
      </c>
      <c r="F1095" s="246" t="s">
        <v>1447</v>
      </c>
      <c r="G1095" s="244"/>
      <c r="H1095" s="247">
        <v>120.34999999999999</v>
      </c>
      <c r="I1095" s="248"/>
      <c r="J1095" s="244"/>
      <c r="K1095" s="244"/>
      <c r="L1095" s="249"/>
      <c r="M1095" s="250"/>
      <c r="N1095" s="251"/>
      <c r="O1095" s="251"/>
      <c r="P1095" s="251"/>
      <c r="Q1095" s="251"/>
      <c r="R1095" s="251"/>
      <c r="S1095" s="251"/>
      <c r="T1095" s="252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53" t="s">
        <v>171</v>
      </c>
      <c r="AU1095" s="253" t="s">
        <v>91</v>
      </c>
      <c r="AV1095" s="14" t="s">
        <v>91</v>
      </c>
      <c r="AW1095" s="14" t="s">
        <v>42</v>
      </c>
      <c r="AX1095" s="14" t="s">
        <v>89</v>
      </c>
      <c r="AY1095" s="253" t="s">
        <v>159</v>
      </c>
    </row>
    <row r="1096" s="12" customFormat="1" ht="22.8" customHeight="1">
      <c r="A1096" s="12"/>
      <c r="B1096" s="198"/>
      <c r="C1096" s="199"/>
      <c r="D1096" s="200" t="s">
        <v>81</v>
      </c>
      <c r="E1096" s="212" t="s">
        <v>1463</v>
      </c>
      <c r="F1096" s="212" t="s">
        <v>1464</v>
      </c>
      <c r="G1096" s="199"/>
      <c r="H1096" s="199"/>
      <c r="I1096" s="202"/>
      <c r="J1096" s="213">
        <f>BK1096</f>
        <v>0</v>
      </c>
      <c r="K1096" s="199"/>
      <c r="L1096" s="204"/>
      <c r="M1096" s="205"/>
      <c r="N1096" s="206"/>
      <c r="O1096" s="206"/>
      <c r="P1096" s="207">
        <f>SUM(P1097:P1139)</f>
        <v>0</v>
      </c>
      <c r="Q1096" s="206"/>
      <c r="R1096" s="207">
        <f>SUM(R1097:R1139)</f>
        <v>1.5422666600000001</v>
      </c>
      <c r="S1096" s="206"/>
      <c r="T1096" s="208">
        <f>SUM(T1097:T1139)</f>
        <v>0.22039450000000002</v>
      </c>
      <c r="U1096" s="12"/>
      <c r="V1096" s="12"/>
      <c r="W1096" s="12"/>
      <c r="X1096" s="12"/>
      <c r="Y1096" s="12"/>
      <c r="Z1096" s="12"/>
      <c r="AA1096" s="12"/>
      <c r="AB1096" s="12"/>
      <c r="AC1096" s="12"/>
      <c r="AD1096" s="12"/>
      <c r="AE1096" s="12"/>
      <c r="AR1096" s="209" t="s">
        <v>91</v>
      </c>
      <c r="AT1096" s="210" t="s">
        <v>81</v>
      </c>
      <c r="AU1096" s="210" t="s">
        <v>89</v>
      </c>
      <c r="AY1096" s="209" t="s">
        <v>159</v>
      </c>
      <c r="BK1096" s="211">
        <f>SUM(BK1097:BK1139)</f>
        <v>0</v>
      </c>
    </row>
    <row r="1097" s="2" customFormat="1" ht="16.5" customHeight="1">
      <c r="A1097" s="40"/>
      <c r="B1097" s="41"/>
      <c r="C1097" s="214" t="s">
        <v>1465</v>
      </c>
      <c r="D1097" s="214" t="s">
        <v>162</v>
      </c>
      <c r="E1097" s="215" t="s">
        <v>1466</v>
      </c>
      <c r="F1097" s="216" t="s">
        <v>1467</v>
      </c>
      <c r="G1097" s="217" t="s">
        <v>217</v>
      </c>
      <c r="H1097" s="218">
        <v>710.95000000000005</v>
      </c>
      <c r="I1097" s="219"/>
      <c r="J1097" s="220">
        <f>ROUND(I1097*H1097,2)</f>
        <v>0</v>
      </c>
      <c r="K1097" s="216" t="s">
        <v>166</v>
      </c>
      <c r="L1097" s="46"/>
      <c r="M1097" s="221" t="s">
        <v>44</v>
      </c>
      <c r="N1097" s="222" t="s">
        <v>53</v>
      </c>
      <c r="O1097" s="86"/>
      <c r="P1097" s="223">
        <f>O1097*H1097</f>
        <v>0</v>
      </c>
      <c r="Q1097" s="223">
        <v>0.001</v>
      </c>
      <c r="R1097" s="223">
        <f>Q1097*H1097</f>
        <v>0.71095000000000008</v>
      </c>
      <c r="S1097" s="223">
        <v>0.00031</v>
      </c>
      <c r="T1097" s="224">
        <f>S1097*H1097</f>
        <v>0.22039450000000002</v>
      </c>
      <c r="U1097" s="40"/>
      <c r="V1097" s="40"/>
      <c r="W1097" s="40"/>
      <c r="X1097" s="40"/>
      <c r="Y1097" s="40"/>
      <c r="Z1097" s="40"/>
      <c r="AA1097" s="40"/>
      <c r="AB1097" s="40"/>
      <c r="AC1097" s="40"/>
      <c r="AD1097" s="40"/>
      <c r="AE1097" s="40"/>
      <c r="AR1097" s="225" t="s">
        <v>251</v>
      </c>
      <c r="AT1097" s="225" t="s">
        <v>162</v>
      </c>
      <c r="AU1097" s="225" t="s">
        <v>91</v>
      </c>
      <c r="AY1097" s="18" t="s">
        <v>159</v>
      </c>
      <c r="BE1097" s="226">
        <f>IF(N1097="základní",J1097,0)</f>
        <v>0</v>
      </c>
      <c r="BF1097" s="226">
        <f>IF(N1097="snížená",J1097,0)</f>
        <v>0</v>
      </c>
      <c r="BG1097" s="226">
        <f>IF(N1097="zákl. přenesená",J1097,0)</f>
        <v>0</v>
      </c>
      <c r="BH1097" s="226">
        <f>IF(N1097="sníž. přenesená",J1097,0)</f>
        <v>0</v>
      </c>
      <c r="BI1097" s="226">
        <f>IF(N1097="nulová",J1097,0)</f>
        <v>0</v>
      </c>
      <c r="BJ1097" s="18" t="s">
        <v>89</v>
      </c>
      <c r="BK1097" s="226">
        <f>ROUND(I1097*H1097,2)</f>
        <v>0</v>
      </c>
      <c r="BL1097" s="18" t="s">
        <v>251</v>
      </c>
      <c r="BM1097" s="225" t="s">
        <v>1468</v>
      </c>
    </row>
    <row r="1098" s="2" customFormat="1">
      <c r="A1098" s="40"/>
      <c r="B1098" s="41"/>
      <c r="C1098" s="42"/>
      <c r="D1098" s="227" t="s">
        <v>169</v>
      </c>
      <c r="E1098" s="42"/>
      <c r="F1098" s="228" t="s">
        <v>1469</v>
      </c>
      <c r="G1098" s="42"/>
      <c r="H1098" s="42"/>
      <c r="I1098" s="229"/>
      <c r="J1098" s="42"/>
      <c r="K1098" s="42"/>
      <c r="L1098" s="46"/>
      <c r="M1098" s="230"/>
      <c r="N1098" s="231"/>
      <c r="O1098" s="86"/>
      <c r="P1098" s="86"/>
      <c r="Q1098" s="86"/>
      <c r="R1098" s="86"/>
      <c r="S1098" s="86"/>
      <c r="T1098" s="87"/>
      <c r="U1098" s="40"/>
      <c r="V1098" s="40"/>
      <c r="W1098" s="40"/>
      <c r="X1098" s="40"/>
      <c r="Y1098" s="40"/>
      <c r="Z1098" s="40"/>
      <c r="AA1098" s="40"/>
      <c r="AB1098" s="40"/>
      <c r="AC1098" s="40"/>
      <c r="AD1098" s="40"/>
      <c r="AE1098" s="40"/>
      <c r="AT1098" s="18" t="s">
        <v>169</v>
      </c>
      <c r="AU1098" s="18" t="s">
        <v>91</v>
      </c>
    </row>
    <row r="1099" s="13" customFormat="1">
      <c r="A1099" s="13"/>
      <c r="B1099" s="232"/>
      <c r="C1099" s="233"/>
      <c r="D1099" s="234" t="s">
        <v>171</v>
      </c>
      <c r="E1099" s="235" t="s">
        <v>44</v>
      </c>
      <c r="F1099" s="236" t="s">
        <v>172</v>
      </c>
      <c r="G1099" s="233"/>
      <c r="H1099" s="235" t="s">
        <v>44</v>
      </c>
      <c r="I1099" s="237"/>
      <c r="J1099" s="233"/>
      <c r="K1099" s="233"/>
      <c r="L1099" s="238"/>
      <c r="M1099" s="239"/>
      <c r="N1099" s="240"/>
      <c r="O1099" s="240"/>
      <c r="P1099" s="240"/>
      <c r="Q1099" s="240"/>
      <c r="R1099" s="240"/>
      <c r="S1099" s="240"/>
      <c r="T1099" s="241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42" t="s">
        <v>171</v>
      </c>
      <c r="AU1099" s="242" t="s">
        <v>91</v>
      </c>
      <c r="AV1099" s="13" t="s">
        <v>89</v>
      </c>
      <c r="AW1099" s="13" t="s">
        <v>42</v>
      </c>
      <c r="AX1099" s="13" t="s">
        <v>82</v>
      </c>
      <c r="AY1099" s="242" t="s">
        <v>159</v>
      </c>
    </row>
    <row r="1100" s="14" customFormat="1">
      <c r="A1100" s="14"/>
      <c r="B1100" s="243"/>
      <c r="C1100" s="244"/>
      <c r="D1100" s="234" t="s">
        <v>171</v>
      </c>
      <c r="E1100" s="245" t="s">
        <v>44</v>
      </c>
      <c r="F1100" s="246" t="s">
        <v>1470</v>
      </c>
      <c r="G1100" s="244"/>
      <c r="H1100" s="247">
        <v>710.95000000000005</v>
      </c>
      <c r="I1100" s="248"/>
      <c r="J1100" s="244"/>
      <c r="K1100" s="244"/>
      <c r="L1100" s="249"/>
      <c r="M1100" s="250"/>
      <c r="N1100" s="251"/>
      <c r="O1100" s="251"/>
      <c r="P1100" s="251"/>
      <c r="Q1100" s="251"/>
      <c r="R1100" s="251"/>
      <c r="S1100" s="251"/>
      <c r="T1100" s="252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53" t="s">
        <v>171</v>
      </c>
      <c r="AU1100" s="253" t="s">
        <v>91</v>
      </c>
      <c r="AV1100" s="14" t="s">
        <v>91</v>
      </c>
      <c r="AW1100" s="14" t="s">
        <v>42</v>
      </c>
      <c r="AX1100" s="14" t="s">
        <v>89</v>
      </c>
      <c r="AY1100" s="253" t="s">
        <v>159</v>
      </c>
    </row>
    <row r="1101" s="2" customFormat="1" ht="16.5" customHeight="1">
      <c r="A1101" s="40"/>
      <c r="B1101" s="41"/>
      <c r="C1101" s="214" t="s">
        <v>1471</v>
      </c>
      <c r="D1101" s="214" t="s">
        <v>162</v>
      </c>
      <c r="E1101" s="215" t="s">
        <v>1472</v>
      </c>
      <c r="F1101" s="216" t="s">
        <v>1473</v>
      </c>
      <c r="G1101" s="217" t="s">
        <v>217</v>
      </c>
      <c r="H1101" s="218">
        <v>710.95000000000005</v>
      </c>
      <c r="I1101" s="219"/>
      <c r="J1101" s="220">
        <f>ROUND(I1101*H1101,2)</f>
        <v>0</v>
      </c>
      <c r="K1101" s="216" t="s">
        <v>166</v>
      </c>
      <c r="L1101" s="46"/>
      <c r="M1101" s="221" t="s">
        <v>44</v>
      </c>
      <c r="N1101" s="222" t="s">
        <v>53</v>
      </c>
      <c r="O1101" s="86"/>
      <c r="P1101" s="223">
        <f>O1101*H1101</f>
        <v>0</v>
      </c>
      <c r="Q1101" s="223">
        <v>0</v>
      </c>
      <c r="R1101" s="223">
        <f>Q1101*H1101</f>
        <v>0</v>
      </c>
      <c r="S1101" s="223">
        <v>0</v>
      </c>
      <c r="T1101" s="224">
        <f>S1101*H1101</f>
        <v>0</v>
      </c>
      <c r="U1101" s="40"/>
      <c r="V1101" s="40"/>
      <c r="W1101" s="40"/>
      <c r="X1101" s="40"/>
      <c r="Y1101" s="40"/>
      <c r="Z1101" s="40"/>
      <c r="AA1101" s="40"/>
      <c r="AB1101" s="40"/>
      <c r="AC1101" s="40"/>
      <c r="AD1101" s="40"/>
      <c r="AE1101" s="40"/>
      <c r="AR1101" s="225" t="s">
        <v>251</v>
      </c>
      <c r="AT1101" s="225" t="s">
        <v>162</v>
      </c>
      <c r="AU1101" s="225" t="s">
        <v>91</v>
      </c>
      <c r="AY1101" s="18" t="s">
        <v>159</v>
      </c>
      <c r="BE1101" s="226">
        <f>IF(N1101="základní",J1101,0)</f>
        <v>0</v>
      </c>
      <c r="BF1101" s="226">
        <f>IF(N1101="snížená",J1101,0)</f>
        <v>0</v>
      </c>
      <c r="BG1101" s="226">
        <f>IF(N1101="zákl. přenesená",J1101,0)</f>
        <v>0</v>
      </c>
      <c r="BH1101" s="226">
        <f>IF(N1101="sníž. přenesená",J1101,0)</f>
        <v>0</v>
      </c>
      <c r="BI1101" s="226">
        <f>IF(N1101="nulová",J1101,0)</f>
        <v>0</v>
      </c>
      <c r="BJ1101" s="18" t="s">
        <v>89</v>
      </c>
      <c r="BK1101" s="226">
        <f>ROUND(I1101*H1101,2)</f>
        <v>0</v>
      </c>
      <c r="BL1101" s="18" t="s">
        <v>251</v>
      </c>
      <c r="BM1101" s="225" t="s">
        <v>1474</v>
      </c>
    </row>
    <row r="1102" s="2" customFormat="1">
      <c r="A1102" s="40"/>
      <c r="B1102" s="41"/>
      <c r="C1102" s="42"/>
      <c r="D1102" s="227" t="s">
        <v>169</v>
      </c>
      <c r="E1102" s="42"/>
      <c r="F1102" s="228" t="s">
        <v>1475</v>
      </c>
      <c r="G1102" s="42"/>
      <c r="H1102" s="42"/>
      <c r="I1102" s="229"/>
      <c r="J1102" s="42"/>
      <c r="K1102" s="42"/>
      <c r="L1102" s="46"/>
      <c r="M1102" s="230"/>
      <c r="N1102" s="231"/>
      <c r="O1102" s="86"/>
      <c r="P1102" s="86"/>
      <c r="Q1102" s="86"/>
      <c r="R1102" s="86"/>
      <c r="S1102" s="86"/>
      <c r="T1102" s="87"/>
      <c r="U1102" s="40"/>
      <c r="V1102" s="40"/>
      <c r="W1102" s="40"/>
      <c r="X1102" s="40"/>
      <c r="Y1102" s="40"/>
      <c r="Z1102" s="40"/>
      <c r="AA1102" s="40"/>
      <c r="AB1102" s="40"/>
      <c r="AC1102" s="40"/>
      <c r="AD1102" s="40"/>
      <c r="AE1102" s="40"/>
      <c r="AT1102" s="18" t="s">
        <v>169</v>
      </c>
      <c r="AU1102" s="18" t="s">
        <v>91</v>
      </c>
    </row>
    <row r="1103" s="13" customFormat="1">
      <c r="A1103" s="13"/>
      <c r="B1103" s="232"/>
      <c r="C1103" s="233"/>
      <c r="D1103" s="234" t="s">
        <v>171</v>
      </c>
      <c r="E1103" s="235" t="s">
        <v>44</v>
      </c>
      <c r="F1103" s="236" t="s">
        <v>172</v>
      </c>
      <c r="G1103" s="233"/>
      <c r="H1103" s="235" t="s">
        <v>44</v>
      </c>
      <c r="I1103" s="237"/>
      <c r="J1103" s="233"/>
      <c r="K1103" s="233"/>
      <c r="L1103" s="238"/>
      <c r="M1103" s="239"/>
      <c r="N1103" s="240"/>
      <c r="O1103" s="240"/>
      <c r="P1103" s="240"/>
      <c r="Q1103" s="240"/>
      <c r="R1103" s="240"/>
      <c r="S1103" s="240"/>
      <c r="T1103" s="241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42" t="s">
        <v>171</v>
      </c>
      <c r="AU1103" s="242" t="s">
        <v>91</v>
      </c>
      <c r="AV1103" s="13" t="s">
        <v>89</v>
      </c>
      <c r="AW1103" s="13" t="s">
        <v>42</v>
      </c>
      <c r="AX1103" s="13" t="s">
        <v>82</v>
      </c>
      <c r="AY1103" s="242" t="s">
        <v>159</v>
      </c>
    </row>
    <row r="1104" s="14" customFormat="1">
      <c r="A1104" s="14"/>
      <c r="B1104" s="243"/>
      <c r="C1104" s="244"/>
      <c r="D1104" s="234" t="s">
        <v>171</v>
      </c>
      <c r="E1104" s="245" t="s">
        <v>44</v>
      </c>
      <c r="F1104" s="246" t="s">
        <v>1470</v>
      </c>
      <c r="G1104" s="244"/>
      <c r="H1104" s="247">
        <v>710.95000000000005</v>
      </c>
      <c r="I1104" s="248"/>
      <c r="J1104" s="244"/>
      <c r="K1104" s="244"/>
      <c r="L1104" s="249"/>
      <c r="M1104" s="250"/>
      <c r="N1104" s="251"/>
      <c r="O1104" s="251"/>
      <c r="P1104" s="251"/>
      <c r="Q1104" s="251"/>
      <c r="R1104" s="251"/>
      <c r="S1104" s="251"/>
      <c r="T1104" s="252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53" t="s">
        <v>171</v>
      </c>
      <c r="AU1104" s="253" t="s">
        <v>91</v>
      </c>
      <c r="AV1104" s="14" t="s">
        <v>91</v>
      </c>
      <c r="AW1104" s="14" t="s">
        <v>42</v>
      </c>
      <c r="AX1104" s="14" t="s">
        <v>89</v>
      </c>
      <c r="AY1104" s="253" t="s">
        <v>159</v>
      </c>
    </row>
    <row r="1105" s="2" customFormat="1" ht="16.5" customHeight="1">
      <c r="A1105" s="40"/>
      <c r="B1105" s="41"/>
      <c r="C1105" s="214" t="s">
        <v>1476</v>
      </c>
      <c r="D1105" s="214" t="s">
        <v>162</v>
      </c>
      <c r="E1105" s="215" t="s">
        <v>1477</v>
      </c>
      <c r="F1105" s="216" t="s">
        <v>1478</v>
      </c>
      <c r="G1105" s="217" t="s">
        <v>217</v>
      </c>
      <c r="H1105" s="218">
        <v>460.80000000000001</v>
      </c>
      <c r="I1105" s="219"/>
      <c r="J1105" s="220">
        <f>ROUND(I1105*H1105,2)</f>
        <v>0</v>
      </c>
      <c r="K1105" s="216" t="s">
        <v>166</v>
      </c>
      <c r="L1105" s="46"/>
      <c r="M1105" s="221" t="s">
        <v>44</v>
      </c>
      <c r="N1105" s="222" t="s">
        <v>53</v>
      </c>
      <c r="O1105" s="86"/>
      <c r="P1105" s="223">
        <f>O1105*H1105</f>
        <v>0</v>
      </c>
      <c r="Q1105" s="223">
        <v>0</v>
      </c>
      <c r="R1105" s="223">
        <f>Q1105*H1105</f>
        <v>0</v>
      </c>
      <c r="S1105" s="223">
        <v>0</v>
      </c>
      <c r="T1105" s="224">
        <f>S1105*H1105</f>
        <v>0</v>
      </c>
      <c r="U1105" s="40"/>
      <c r="V1105" s="40"/>
      <c r="W1105" s="40"/>
      <c r="X1105" s="40"/>
      <c r="Y1105" s="40"/>
      <c r="Z1105" s="40"/>
      <c r="AA1105" s="40"/>
      <c r="AB1105" s="40"/>
      <c r="AC1105" s="40"/>
      <c r="AD1105" s="40"/>
      <c r="AE1105" s="40"/>
      <c r="AR1105" s="225" t="s">
        <v>251</v>
      </c>
      <c r="AT1105" s="225" t="s">
        <v>162</v>
      </c>
      <c r="AU1105" s="225" t="s">
        <v>91</v>
      </c>
      <c r="AY1105" s="18" t="s">
        <v>159</v>
      </c>
      <c r="BE1105" s="226">
        <f>IF(N1105="základní",J1105,0)</f>
        <v>0</v>
      </c>
      <c r="BF1105" s="226">
        <f>IF(N1105="snížená",J1105,0)</f>
        <v>0</v>
      </c>
      <c r="BG1105" s="226">
        <f>IF(N1105="zákl. přenesená",J1105,0)</f>
        <v>0</v>
      </c>
      <c r="BH1105" s="226">
        <f>IF(N1105="sníž. přenesená",J1105,0)</f>
        <v>0</v>
      </c>
      <c r="BI1105" s="226">
        <f>IF(N1105="nulová",J1105,0)</f>
        <v>0</v>
      </c>
      <c r="BJ1105" s="18" t="s">
        <v>89</v>
      </c>
      <c r="BK1105" s="226">
        <f>ROUND(I1105*H1105,2)</f>
        <v>0</v>
      </c>
      <c r="BL1105" s="18" t="s">
        <v>251</v>
      </c>
      <c r="BM1105" s="225" t="s">
        <v>1479</v>
      </c>
    </row>
    <row r="1106" s="2" customFormat="1">
      <c r="A1106" s="40"/>
      <c r="B1106" s="41"/>
      <c r="C1106" s="42"/>
      <c r="D1106" s="227" t="s">
        <v>169</v>
      </c>
      <c r="E1106" s="42"/>
      <c r="F1106" s="228" t="s">
        <v>1480</v>
      </c>
      <c r="G1106" s="42"/>
      <c r="H1106" s="42"/>
      <c r="I1106" s="229"/>
      <c r="J1106" s="42"/>
      <c r="K1106" s="42"/>
      <c r="L1106" s="46"/>
      <c r="M1106" s="230"/>
      <c r="N1106" s="231"/>
      <c r="O1106" s="86"/>
      <c r="P1106" s="86"/>
      <c r="Q1106" s="86"/>
      <c r="R1106" s="86"/>
      <c r="S1106" s="86"/>
      <c r="T1106" s="87"/>
      <c r="U1106" s="40"/>
      <c r="V1106" s="40"/>
      <c r="W1106" s="40"/>
      <c r="X1106" s="40"/>
      <c r="Y1106" s="40"/>
      <c r="Z1106" s="40"/>
      <c r="AA1106" s="40"/>
      <c r="AB1106" s="40"/>
      <c r="AC1106" s="40"/>
      <c r="AD1106" s="40"/>
      <c r="AE1106" s="40"/>
      <c r="AT1106" s="18" t="s">
        <v>169</v>
      </c>
      <c r="AU1106" s="18" t="s">
        <v>91</v>
      </c>
    </row>
    <row r="1107" s="13" customFormat="1">
      <c r="A1107" s="13"/>
      <c r="B1107" s="232"/>
      <c r="C1107" s="233"/>
      <c r="D1107" s="234" t="s">
        <v>171</v>
      </c>
      <c r="E1107" s="235" t="s">
        <v>44</v>
      </c>
      <c r="F1107" s="236" t="s">
        <v>172</v>
      </c>
      <c r="G1107" s="233"/>
      <c r="H1107" s="235" t="s">
        <v>44</v>
      </c>
      <c r="I1107" s="237"/>
      <c r="J1107" s="233"/>
      <c r="K1107" s="233"/>
      <c r="L1107" s="238"/>
      <c r="M1107" s="239"/>
      <c r="N1107" s="240"/>
      <c r="O1107" s="240"/>
      <c r="P1107" s="240"/>
      <c r="Q1107" s="240"/>
      <c r="R1107" s="240"/>
      <c r="S1107" s="240"/>
      <c r="T1107" s="241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42" t="s">
        <v>171</v>
      </c>
      <c r="AU1107" s="242" t="s">
        <v>91</v>
      </c>
      <c r="AV1107" s="13" t="s">
        <v>89</v>
      </c>
      <c r="AW1107" s="13" t="s">
        <v>42</v>
      </c>
      <c r="AX1107" s="13" t="s">
        <v>82</v>
      </c>
      <c r="AY1107" s="242" t="s">
        <v>159</v>
      </c>
    </row>
    <row r="1108" s="14" customFormat="1">
      <c r="A1108" s="14"/>
      <c r="B1108" s="243"/>
      <c r="C1108" s="244"/>
      <c r="D1108" s="234" t="s">
        <v>171</v>
      </c>
      <c r="E1108" s="245" t="s">
        <v>44</v>
      </c>
      <c r="F1108" s="246" t="s">
        <v>1481</v>
      </c>
      <c r="G1108" s="244"/>
      <c r="H1108" s="247">
        <v>460.80000000000001</v>
      </c>
      <c r="I1108" s="248"/>
      <c r="J1108" s="244"/>
      <c r="K1108" s="244"/>
      <c r="L1108" s="249"/>
      <c r="M1108" s="250"/>
      <c r="N1108" s="251"/>
      <c r="O1108" s="251"/>
      <c r="P1108" s="251"/>
      <c r="Q1108" s="251"/>
      <c r="R1108" s="251"/>
      <c r="S1108" s="251"/>
      <c r="T1108" s="252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53" t="s">
        <v>171</v>
      </c>
      <c r="AU1108" s="253" t="s">
        <v>91</v>
      </c>
      <c r="AV1108" s="14" t="s">
        <v>91</v>
      </c>
      <c r="AW1108" s="14" t="s">
        <v>42</v>
      </c>
      <c r="AX1108" s="14" t="s">
        <v>89</v>
      </c>
      <c r="AY1108" s="253" t="s">
        <v>159</v>
      </c>
    </row>
    <row r="1109" s="2" customFormat="1" ht="24.15" customHeight="1">
      <c r="A1109" s="40"/>
      <c r="B1109" s="41"/>
      <c r="C1109" s="214" t="s">
        <v>1482</v>
      </c>
      <c r="D1109" s="214" t="s">
        <v>162</v>
      </c>
      <c r="E1109" s="215" t="s">
        <v>1483</v>
      </c>
      <c r="F1109" s="216" t="s">
        <v>1484</v>
      </c>
      <c r="G1109" s="217" t="s">
        <v>217</v>
      </c>
      <c r="H1109" s="218">
        <v>272.04500000000002</v>
      </c>
      <c r="I1109" s="219"/>
      <c r="J1109" s="220">
        <f>ROUND(I1109*H1109,2)</f>
        <v>0</v>
      </c>
      <c r="K1109" s="216" t="s">
        <v>166</v>
      </c>
      <c r="L1109" s="46"/>
      <c r="M1109" s="221" t="s">
        <v>44</v>
      </c>
      <c r="N1109" s="222" t="s">
        <v>53</v>
      </c>
      <c r="O1109" s="86"/>
      <c r="P1109" s="223">
        <f>O1109*H1109</f>
        <v>0</v>
      </c>
      <c r="Q1109" s="223">
        <v>0</v>
      </c>
      <c r="R1109" s="223">
        <f>Q1109*H1109</f>
        <v>0</v>
      </c>
      <c r="S1109" s="223">
        <v>0</v>
      </c>
      <c r="T1109" s="224">
        <f>S1109*H1109</f>
        <v>0</v>
      </c>
      <c r="U1109" s="40"/>
      <c r="V1109" s="40"/>
      <c r="W1109" s="40"/>
      <c r="X1109" s="40"/>
      <c r="Y1109" s="40"/>
      <c r="Z1109" s="40"/>
      <c r="AA1109" s="40"/>
      <c r="AB1109" s="40"/>
      <c r="AC1109" s="40"/>
      <c r="AD1109" s="40"/>
      <c r="AE1109" s="40"/>
      <c r="AR1109" s="225" t="s">
        <v>251</v>
      </c>
      <c r="AT1109" s="225" t="s">
        <v>162</v>
      </c>
      <c r="AU1109" s="225" t="s">
        <v>91</v>
      </c>
      <c r="AY1109" s="18" t="s">
        <v>159</v>
      </c>
      <c r="BE1109" s="226">
        <f>IF(N1109="základní",J1109,0)</f>
        <v>0</v>
      </c>
      <c r="BF1109" s="226">
        <f>IF(N1109="snížená",J1109,0)</f>
        <v>0</v>
      </c>
      <c r="BG1109" s="226">
        <f>IF(N1109="zákl. přenesená",J1109,0)</f>
        <v>0</v>
      </c>
      <c r="BH1109" s="226">
        <f>IF(N1109="sníž. přenesená",J1109,0)</f>
        <v>0</v>
      </c>
      <c r="BI1109" s="226">
        <f>IF(N1109="nulová",J1109,0)</f>
        <v>0</v>
      </c>
      <c r="BJ1109" s="18" t="s">
        <v>89</v>
      </c>
      <c r="BK1109" s="226">
        <f>ROUND(I1109*H1109,2)</f>
        <v>0</v>
      </c>
      <c r="BL1109" s="18" t="s">
        <v>251</v>
      </c>
      <c r="BM1109" s="225" t="s">
        <v>1485</v>
      </c>
    </row>
    <row r="1110" s="2" customFormat="1">
      <c r="A1110" s="40"/>
      <c r="B1110" s="41"/>
      <c r="C1110" s="42"/>
      <c r="D1110" s="227" t="s">
        <v>169</v>
      </c>
      <c r="E1110" s="42"/>
      <c r="F1110" s="228" t="s">
        <v>1486</v>
      </c>
      <c r="G1110" s="42"/>
      <c r="H1110" s="42"/>
      <c r="I1110" s="229"/>
      <c r="J1110" s="42"/>
      <c r="K1110" s="42"/>
      <c r="L1110" s="46"/>
      <c r="M1110" s="230"/>
      <c r="N1110" s="231"/>
      <c r="O1110" s="86"/>
      <c r="P1110" s="86"/>
      <c r="Q1110" s="86"/>
      <c r="R1110" s="86"/>
      <c r="S1110" s="86"/>
      <c r="T1110" s="87"/>
      <c r="U1110" s="40"/>
      <c r="V1110" s="40"/>
      <c r="W1110" s="40"/>
      <c r="X1110" s="40"/>
      <c r="Y1110" s="40"/>
      <c r="Z1110" s="40"/>
      <c r="AA1110" s="40"/>
      <c r="AB1110" s="40"/>
      <c r="AC1110" s="40"/>
      <c r="AD1110" s="40"/>
      <c r="AE1110" s="40"/>
      <c r="AT1110" s="18" t="s">
        <v>169</v>
      </c>
      <c r="AU1110" s="18" t="s">
        <v>91</v>
      </c>
    </row>
    <row r="1111" s="13" customFormat="1">
      <c r="A1111" s="13"/>
      <c r="B1111" s="232"/>
      <c r="C1111" s="233"/>
      <c r="D1111" s="234" t="s">
        <v>171</v>
      </c>
      <c r="E1111" s="235" t="s">
        <v>44</v>
      </c>
      <c r="F1111" s="236" t="s">
        <v>172</v>
      </c>
      <c r="G1111" s="233"/>
      <c r="H1111" s="235" t="s">
        <v>44</v>
      </c>
      <c r="I1111" s="237"/>
      <c r="J1111" s="233"/>
      <c r="K1111" s="233"/>
      <c r="L1111" s="238"/>
      <c r="M1111" s="239"/>
      <c r="N1111" s="240"/>
      <c r="O1111" s="240"/>
      <c r="P1111" s="240"/>
      <c r="Q1111" s="240"/>
      <c r="R1111" s="240"/>
      <c r="S1111" s="240"/>
      <c r="T1111" s="241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42" t="s">
        <v>171</v>
      </c>
      <c r="AU1111" s="242" t="s">
        <v>91</v>
      </c>
      <c r="AV1111" s="13" t="s">
        <v>89</v>
      </c>
      <c r="AW1111" s="13" t="s">
        <v>42</v>
      </c>
      <c r="AX1111" s="13" t="s">
        <v>82</v>
      </c>
      <c r="AY1111" s="242" t="s">
        <v>159</v>
      </c>
    </row>
    <row r="1112" s="14" customFormat="1">
      <c r="A1112" s="14"/>
      <c r="B1112" s="243"/>
      <c r="C1112" s="244"/>
      <c r="D1112" s="234" t="s">
        <v>171</v>
      </c>
      <c r="E1112" s="245" t="s">
        <v>44</v>
      </c>
      <c r="F1112" s="246" t="s">
        <v>1487</v>
      </c>
      <c r="G1112" s="244"/>
      <c r="H1112" s="247">
        <v>148.19999999999999</v>
      </c>
      <c r="I1112" s="248"/>
      <c r="J1112" s="244"/>
      <c r="K1112" s="244"/>
      <c r="L1112" s="249"/>
      <c r="M1112" s="250"/>
      <c r="N1112" s="251"/>
      <c r="O1112" s="251"/>
      <c r="P1112" s="251"/>
      <c r="Q1112" s="251"/>
      <c r="R1112" s="251"/>
      <c r="S1112" s="251"/>
      <c r="T1112" s="252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53" t="s">
        <v>171</v>
      </c>
      <c r="AU1112" s="253" t="s">
        <v>91</v>
      </c>
      <c r="AV1112" s="14" t="s">
        <v>91</v>
      </c>
      <c r="AW1112" s="14" t="s">
        <v>42</v>
      </c>
      <c r="AX1112" s="14" t="s">
        <v>82</v>
      </c>
      <c r="AY1112" s="253" t="s">
        <v>159</v>
      </c>
    </row>
    <row r="1113" s="14" customFormat="1">
      <c r="A1113" s="14"/>
      <c r="B1113" s="243"/>
      <c r="C1113" s="244"/>
      <c r="D1113" s="234" t="s">
        <v>171</v>
      </c>
      <c r="E1113" s="245" t="s">
        <v>44</v>
      </c>
      <c r="F1113" s="246" t="s">
        <v>1488</v>
      </c>
      <c r="G1113" s="244"/>
      <c r="H1113" s="247">
        <v>116.235</v>
      </c>
      <c r="I1113" s="248"/>
      <c r="J1113" s="244"/>
      <c r="K1113" s="244"/>
      <c r="L1113" s="249"/>
      <c r="M1113" s="250"/>
      <c r="N1113" s="251"/>
      <c r="O1113" s="251"/>
      <c r="P1113" s="251"/>
      <c r="Q1113" s="251"/>
      <c r="R1113" s="251"/>
      <c r="S1113" s="251"/>
      <c r="T1113" s="252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3" t="s">
        <v>171</v>
      </c>
      <c r="AU1113" s="253" t="s">
        <v>91</v>
      </c>
      <c r="AV1113" s="14" t="s">
        <v>91</v>
      </c>
      <c r="AW1113" s="14" t="s">
        <v>42</v>
      </c>
      <c r="AX1113" s="14" t="s">
        <v>82</v>
      </c>
      <c r="AY1113" s="253" t="s">
        <v>159</v>
      </c>
    </row>
    <row r="1114" s="14" customFormat="1">
      <c r="A1114" s="14"/>
      <c r="B1114" s="243"/>
      <c r="C1114" s="244"/>
      <c r="D1114" s="234" t="s">
        <v>171</v>
      </c>
      <c r="E1114" s="245" t="s">
        <v>44</v>
      </c>
      <c r="F1114" s="246" t="s">
        <v>1489</v>
      </c>
      <c r="G1114" s="244"/>
      <c r="H1114" s="247">
        <v>3.2000000000000002</v>
      </c>
      <c r="I1114" s="248"/>
      <c r="J1114" s="244"/>
      <c r="K1114" s="244"/>
      <c r="L1114" s="249"/>
      <c r="M1114" s="250"/>
      <c r="N1114" s="251"/>
      <c r="O1114" s="251"/>
      <c r="P1114" s="251"/>
      <c r="Q1114" s="251"/>
      <c r="R1114" s="251"/>
      <c r="S1114" s="251"/>
      <c r="T1114" s="252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53" t="s">
        <v>171</v>
      </c>
      <c r="AU1114" s="253" t="s">
        <v>91</v>
      </c>
      <c r="AV1114" s="14" t="s">
        <v>91</v>
      </c>
      <c r="AW1114" s="14" t="s">
        <v>42</v>
      </c>
      <c r="AX1114" s="14" t="s">
        <v>82</v>
      </c>
      <c r="AY1114" s="253" t="s">
        <v>159</v>
      </c>
    </row>
    <row r="1115" s="14" customFormat="1">
      <c r="A1115" s="14"/>
      <c r="B1115" s="243"/>
      <c r="C1115" s="244"/>
      <c r="D1115" s="234" t="s">
        <v>171</v>
      </c>
      <c r="E1115" s="245" t="s">
        <v>44</v>
      </c>
      <c r="F1115" s="246" t="s">
        <v>1490</v>
      </c>
      <c r="G1115" s="244"/>
      <c r="H1115" s="247">
        <v>4.4100000000000001</v>
      </c>
      <c r="I1115" s="248"/>
      <c r="J1115" s="244"/>
      <c r="K1115" s="244"/>
      <c r="L1115" s="249"/>
      <c r="M1115" s="250"/>
      <c r="N1115" s="251"/>
      <c r="O1115" s="251"/>
      <c r="P1115" s="251"/>
      <c r="Q1115" s="251"/>
      <c r="R1115" s="251"/>
      <c r="S1115" s="251"/>
      <c r="T1115" s="252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3" t="s">
        <v>171</v>
      </c>
      <c r="AU1115" s="253" t="s">
        <v>91</v>
      </c>
      <c r="AV1115" s="14" t="s">
        <v>91</v>
      </c>
      <c r="AW1115" s="14" t="s">
        <v>42</v>
      </c>
      <c r="AX1115" s="14" t="s">
        <v>82</v>
      </c>
      <c r="AY1115" s="253" t="s">
        <v>159</v>
      </c>
    </row>
    <row r="1116" s="15" customFormat="1">
      <c r="A1116" s="15"/>
      <c r="B1116" s="264"/>
      <c r="C1116" s="265"/>
      <c r="D1116" s="234" t="s">
        <v>171</v>
      </c>
      <c r="E1116" s="266" t="s">
        <v>44</v>
      </c>
      <c r="F1116" s="267" t="s">
        <v>234</v>
      </c>
      <c r="G1116" s="265"/>
      <c r="H1116" s="268">
        <v>272.04500000000002</v>
      </c>
      <c r="I1116" s="269"/>
      <c r="J1116" s="265"/>
      <c r="K1116" s="265"/>
      <c r="L1116" s="270"/>
      <c r="M1116" s="271"/>
      <c r="N1116" s="272"/>
      <c r="O1116" s="272"/>
      <c r="P1116" s="272"/>
      <c r="Q1116" s="272"/>
      <c r="R1116" s="272"/>
      <c r="S1116" s="272"/>
      <c r="T1116" s="273"/>
      <c r="U1116" s="15"/>
      <c r="V1116" s="15"/>
      <c r="W1116" s="15"/>
      <c r="X1116" s="15"/>
      <c r="Y1116" s="15"/>
      <c r="Z1116" s="15"/>
      <c r="AA1116" s="15"/>
      <c r="AB1116" s="15"/>
      <c r="AC1116" s="15"/>
      <c r="AD1116" s="15"/>
      <c r="AE1116" s="15"/>
      <c r="AT1116" s="274" t="s">
        <v>171</v>
      </c>
      <c r="AU1116" s="274" t="s">
        <v>91</v>
      </c>
      <c r="AV1116" s="15" t="s">
        <v>167</v>
      </c>
      <c r="AW1116" s="15" t="s">
        <v>42</v>
      </c>
      <c r="AX1116" s="15" t="s">
        <v>89</v>
      </c>
      <c r="AY1116" s="274" t="s">
        <v>159</v>
      </c>
    </row>
    <row r="1117" s="2" customFormat="1" ht="24.15" customHeight="1">
      <c r="A1117" s="40"/>
      <c r="B1117" s="41"/>
      <c r="C1117" s="214" t="s">
        <v>1491</v>
      </c>
      <c r="D1117" s="214" t="s">
        <v>162</v>
      </c>
      <c r="E1117" s="215" t="s">
        <v>1492</v>
      </c>
      <c r="F1117" s="216" t="s">
        <v>1493</v>
      </c>
      <c r="G1117" s="217" t="s">
        <v>217</v>
      </c>
      <c r="H1117" s="218">
        <v>200</v>
      </c>
      <c r="I1117" s="219"/>
      <c r="J1117" s="220">
        <f>ROUND(I1117*H1117,2)</f>
        <v>0</v>
      </c>
      <c r="K1117" s="216" t="s">
        <v>166</v>
      </c>
      <c r="L1117" s="46"/>
      <c r="M1117" s="221" t="s">
        <v>44</v>
      </c>
      <c r="N1117" s="222" t="s">
        <v>53</v>
      </c>
      <c r="O1117" s="86"/>
      <c r="P1117" s="223">
        <f>O1117*H1117</f>
        <v>0</v>
      </c>
      <c r="Q1117" s="223">
        <v>0</v>
      </c>
      <c r="R1117" s="223">
        <f>Q1117*H1117</f>
        <v>0</v>
      </c>
      <c r="S1117" s="223">
        <v>0</v>
      </c>
      <c r="T1117" s="224">
        <f>S1117*H1117</f>
        <v>0</v>
      </c>
      <c r="U1117" s="40"/>
      <c r="V1117" s="40"/>
      <c r="W1117" s="40"/>
      <c r="X1117" s="40"/>
      <c r="Y1117" s="40"/>
      <c r="Z1117" s="40"/>
      <c r="AA1117" s="40"/>
      <c r="AB1117" s="40"/>
      <c r="AC1117" s="40"/>
      <c r="AD1117" s="40"/>
      <c r="AE1117" s="40"/>
      <c r="AR1117" s="225" t="s">
        <v>251</v>
      </c>
      <c r="AT1117" s="225" t="s">
        <v>162</v>
      </c>
      <c r="AU1117" s="225" t="s">
        <v>91</v>
      </c>
      <c r="AY1117" s="18" t="s">
        <v>159</v>
      </c>
      <c r="BE1117" s="226">
        <f>IF(N1117="základní",J1117,0)</f>
        <v>0</v>
      </c>
      <c r="BF1117" s="226">
        <f>IF(N1117="snížená",J1117,0)</f>
        <v>0</v>
      </c>
      <c r="BG1117" s="226">
        <f>IF(N1117="zákl. přenesená",J1117,0)</f>
        <v>0</v>
      </c>
      <c r="BH1117" s="226">
        <f>IF(N1117="sníž. přenesená",J1117,0)</f>
        <v>0</v>
      </c>
      <c r="BI1117" s="226">
        <f>IF(N1117="nulová",J1117,0)</f>
        <v>0</v>
      </c>
      <c r="BJ1117" s="18" t="s">
        <v>89</v>
      </c>
      <c r="BK1117" s="226">
        <f>ROUND(I1117*H1117,2)</f>
        <v>0</v>
      </c>
      <c r="BL1117" s="18" t="s">
        <v>251</v>
      </c>
      <c r="BM1117" s="225" t="s">
        <v>1494</v>
      </c>
    </row>
    <row r="1118" s="2" customFormat="1">
      <c r="A1118" s="40"/>
      <c r="B1118" s="41"/>
      <c r="C1118" s="42"/>
      <c r="D1118" s="227" t="s">
        <v>169</v>
      </c>
      <c r="E1118" s="42"/>
      <c r="F1118" s="228" t="s">
        <v>1495</v>
      </c>
      <c r="G1118" s="42"/>
      <c r="H1118" s="42"/>
      <c r="I1118" s="229"/>
      <c r="J1118" s="42"/>
      <c r="K1118" s="42"/>
      <c r="L1118" s="46"/>
      <c r="M1118" s="230"/>
      <c r="N1118" s="231"/>
      <c r="O1118" s="86"/>
      <c r="P1118" s="86"/>
      <c r="Q1118" s="86"/>
      <c r="R1118" s="86"/>
      <c r="S1118" s="86"/>
      <c r="T1118" s="87"/>
      <c r="U1118" s="40"/>
      <c r="V1118" s="40"/>
      <c r="W1118" s="40"/>
      <c r="X1118" s="40"/>
      <c r="Y1118" s="40"/>
      <c r="Z1118" s="40"/>
      <c r="AA1118" s="40"/>
      <c r="AB1118" s="40"/>
      <c r="AC1118" s="40"/>
      <c r="AD1118" s="40"/>
      <c r="AE1118" s="40"/>
      <c r="AT1118" s="18" t="s">
        <v>169</v>
      </c>
      <c r="AU1118" s="18" t="s">
        <v>91</v>
      </c>
    </row>
    <row r="1119" s="13" customFormat="1">
      <c r="A1119" s="13"/>
      <c r="B1119" s="232"/>
      <c r="C1119" s="233"/>
      <c r="D1119" s="234" t="s">
        <v>171</v>
      </c>
      <c r="E1119" s="235" t="s">
        <v>44</v>
      </c>
      <c r="F1119" s="236" t="s">
        <v>172</v>
      </c>
      <c r="G1119" s="233"/>
      <c r="H1119" s="235" t="s">
        <v>44</v>
      </c>
      <c r="I1119" s="237"/>
      <c r="J1119" s="233"/>
      <c r="K1119" s="233"/>
      <c r="L1119" s="238"/>
      <c r="M1119" s="239"/>
      <c r="N1119" s="240"/>
      <c r="O1119" s="240"/>
      <c r="P1119" s="240"/>
      <c r="Q1119" s="240"/>
      <c r="R1119" s="240"/>
      <c r="S1119" s="240"/>
      <c r="T1119" s="241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42" t="s">
        <v>171</v>
      </c>
      <c r="AU1119" s="242" t="s">
        <v>91</v>
      </c>
      <c r="AV1119" s="13" t="s">
        <v>89</v>
      </c>
      <c r="AW1119" s="13" t="s">
        <v>42</v>
      </c>
      <c r="AX1119" s="13" t="s">
        <v>82</v>
      </c>
      <c r="AY1119" s="242" t="s">
        <v>159</v>
      </c>
    </row>
    <row r="1120" s="14" customFormat="1">
      <c r="A1120" s="14"/>
      <c r="B1120" s="243"/>
      <c r="C1120" s="244"/>
      <c r="D1120" s="234" t="s">
        <v>171</v>
      </c>
      <c r="E1120" s="245" t="s">
        <v>44</v>
      </c>
      <c r="F1120" s="246" t="s">
        <v>1174</v>
      </c>
      <c r="G1120" s="244"/>
      <c r="H1120" s="247">
        <v>200</v>
      </c>
      <c r="I1120" s="248"/>
      <c r="J1120" s="244"/>
      <c r="K1120" s="244"/>
      <c r="L1120" s="249"/>
      <c r="M1120" s="250"/>
      <c r="N1120" s="251"/>
      <c r="O1120" s="251"/>
      <c r="P1120" s="251"/>
      <c r="Q1120" s="251"/>
      <c r="R1120" s="251"/>
      <c r="S1120" s="251"/>
      <c r="T1120" s="252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53" t="s">
        <v>171</v>
      </c>
      <c r="AU1120" s="253" t="s">
        <v>91</v>
      </c>
      <c r="AV1120" s="14" t="s">
        <v>91</v>
      </c>
      <c r="AW1120" s="14" t="s">
        <v>42</v>
      </c>
      <c r="AX1120" s="14" t="s">
        <v>89</v>
      </c>
      <c r="AY1120" s="253" t="s">
        <v>159</v>
      </c>
    </row>
    <row r="1121" s="2" customFormat="1" ht="16.5" customHeight="1">
      <c r="A1121" s="40"/>
      <c r="B1121" s="41"/>
      <c r="C1121" s="254" t="s">
        <v>1496</v>
      </c>
      <c r="D1121" s="254" t="s">
        <v>173</v>
      </c>
      <c r="E1121" s="255" t="s">
        <v>1497</v>
      </c>
      <c r="F1121" s="256" t="s">
        <v>1498</v>
      </c>
      <c r="G1121" s="257" t="s">
        <v>217</v>
      </c>
      <c r="H1121" s="258">
        <v>1026.1300000000001</v>
      </c>
      <c r="I1121" s="259"/>
      <c r="J1121" s="260">
        <f>ROUND(I1121*H1121,2)</f>
        <v>0</v>
      </c>
      <c r="K1121" s="256" t="s">
        <v>166</v>
      </c>
      <c r="L1121" s="261"/>
      <c r="M1121" s="262" t="s">
        <v>44</v>
      </c>
      <c r="N1121" s="263" t="s">
        <v>53</v>
      </c>
      <c r="O1121" s="86"/>
      <c r="P1121" s="223">
        <f>O1121*H1121</f>
        <v>0</v>
      </c>
      <c r="Q1121" s="223">
        <v>5.0000000000000002E-05</v>
      </c>
      <c r="R1121" s="223">
        <f>Q1121*H1121</f>
        <v>0.051306500000000005</v>
      </c>
      <c r="S1121" s="223">
        <v>0</v>
      </c>
      <c r="T1121" s="224">
        <f>S1121*H1121</f>
        <v>0</v>
      </c>
      <c r="U1121" s="40"/>
      <c r="V1121" s="40"/>
      <c r="W1121" s="40"/>
      <c r="X1121" s="40"/>
      <c r="Y1121" s="40"/>
      <c r="Z1121" s="40"/>
      <c r="AA1121" s="40"/>
      <c r="AB1121" s="40"/>
      <c r="AC1121" s="40"/>
      <c r="AD1121" s="40"/>
      <c r="AE1121" s="40"/>
      <c r="AR1121" s="225" t="s">
        <v>341</v>
      </c>
      <c r="AT1121" s="225" t="s">
        <v>173</v>
      </c>
      <c r="AU1121" s="225" t="s">
        <v>91</v>
      </c>
      <c r="AY1121" s="18" t="s">
        <v>159</v>
      </c>
      <c r="BE1121" s="226">
        <f>IF(N1121="základní",J1121,0)</f>
        <v>0</v>
      </c>
      <c r="BF1121" s="226">
        <f>IF(N1121="snížená",J1121,0)</f>
        <v>0</v>
      </c>
      <c r="BG1121" s="226">
        <f>IF(N1121="zákl. přenesená",J1121,0)</f>
        <v>0</v>
      </c>
      <c r="BH1121" s="226">
        <f>IF(N1121="sníž. přenesená",J1121,0)</f>
        <v>0</v>
      </c>
      <c r="BI1121" s="226">
        <f>IF(N1121="nulová",J1121,0)</f>
        <v>0</v>
      </c>
      <c r="BJ1121" s="18" t="s">
        <v>89</v>
      </c>
      <c r="BK1121" s="226">
        <f>ROUND(I1121*H1121,2)</f>
        <v>0</v>
      </c>
      <c r="BL1121" s="18" t="s">
        <v>251</v>
      </c>
      <c r="BM1121" s="225" t="s">
        <v>1499</v>
      </c>
    </row>
    <row r="1122" s="13" customFormat="1">
      <c r="A1122" s="13"/>
      <c r="B1122" s="232"/>
      <c r="C1122" s="233"/>
      <c r="D1122" s="234" t="s">
        <v>171</v>
      </c>
      <c r="E1122" s="235" t="s">
        <v>44</v>
      </c>
      <c r="F1122" s="236" t="s">
        <v>172</v>
      </c>
      <c r="G1122" s="233"/>
      <c r="H1122" s="235" t="s">
        <v>44</v>
      </c>
      <c r="I1122" s="237"/>
      <c r="J1122" s="233"/>
      <c r="K1122" s="233"/>
      <c r="L1122" s="238"/>
      <c r="M1122" s="239"/>
      <c r="N1122" s="240"/>
      <c r="O1122" s="240"/>
      <c r="P1122" s="240"/>
      <c r="Q1122" s="240"/>
      <c r="R1122" s="240"/>
      <c r="S1122" s="240"/>
      <c r="T1122" s="241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42" t="s">
        <v>171</v>
      </c>
      <c r="AU1122" s="242" t="s">
        <v>91</v>
      </c>
      <c r="AV1122" s="13" t="s">
        <v>89</v>
      </c>
      <c r="AW1122" s="13" t="s">
        <v>42</v>
      </c>
      <c r="AX1122" s="13" t="s">
        <v>82</v>
      </c>
      <c r="AY1122" s="242" t="s">
        <v>159</v>
      </c>
    </row>
    <row r="1123" s="14" customFormat="1">
      <c r="A1123" s="14"/>
      <c r="B1123" s="243"/>
      <c r="C1123" s="244"/>
      <c r="D1123" s="234" t="s">
        <v>171</v>
      </c>
      <c r="E1123" s="245" t="s">
        <v>44</v>
      </c>
      <c r="F1123" s="246" t="s">
        <v>1500</v>
      </c>
      <c r="G1123" s="244"/>
      <c r="H1123" s="247">
        <v>932.84500000000003</v>
      </c>
      <c r="I1123" s="248"/>
      <c r="J1123" s="244"/>
      <c r="K1123" s="244"/>
      <c r="L1123" s="249"/>
      <c r="M1123" s="250"/>
      <c r="N1123" s="251"/>
      <c r="O1123" s="251"/>
      <c r="P1123" s="251"/>
      <c r="Q1123" s="251"/>
      <c r="R1123" s="251"/>
      <c r="S1123" s="251"/>
      <c r="T1123" s="252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53" t="s">
        <v>171</v>
      </c>
      <c r="AU1123" s="253" t="s">
        <v>91</v>
      </c>
      <c r="AV1123" s="14" t="s">
        <v>91</v>
      </c>
      <c r="AW1123" s="14" t="s">
        <v>42</v>
      </c>
      <c r="AX1123" s="14" t="s">
        <v>89</v>
      </c>
      <c r="AY1123" s="253" t="s">
        <v>159</v>
      </c>
    </row>
    <row r="1124" s="14" customFormat="1">
      <c r="A1124" s="14"/>
      <c r="B1124" s="243"/>
      <c r="C1124" s="244"/>
      <c r="D1124" s="234" t="s">
        <v>171</v>
      </c>
      <c r="E1124" s="244"/>
      <c r="F1124" s="246" t="s">
        <v>1501</v>
      </c>
      <c r="G1124" s="244"/>
      <c r="H1124" s="247">
        <v>1026.1300000000001</v>
      </c>
      <c r="I1124" s="248"/>
      <c r="J1124" s="244"/>
      <c r="K1124" s="244"/>
      <c r="L1124" s="249"/>
      <c r="M1124" s="250"/>
      <c r="N1124" s="251"/>
      <c r="O1124" s="251"/>
      <c r="P1124" s="251"/>
      <c r="Q1124" s="251"/>
      <c r="R1124" s="251"/>
      <c r="S1124" s="251"/>
      <c r="T1124" s="252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3" t="s">
        <v>171</v>
      </c>
      <c r="AU1124" s="253" t="s">
        <v>91</v>
      </c>
      <c r="AV1124" s="14" t="s">
        <v>91</v>
      </c>
      <c r="AW1124" s="14" t="s">
        <v>4</v>
      </c>
      <c r="AX1124" s="14" t="s">
        <v>89</v>
      </c>
      <c r="AY1124" s="253" t="s">
        <v>159</v>
      </c>
    </row>
    <row r="1125" s="2" customFormat="1" ht="16.5" customHeight="1">
      <c r="A1125" s="40"/>
      <c r="B1125" s="41"/>
      <c r="C1125" s="254" t="s">
        <v>1502</v>
      </c>
      <c r="D1125" s="254" t="s">
        <v>173</v>
      </c>
      <c r="E1125" s="255" t="s">
        <v>1503</v>
      </c>
      <c r="F1125" s="256" t="s">
        <v>1504</v>
      </c>
      <c r="G1125" s="257" t="s">
        <v>238</v>
      </c>
      <c r="H1125" s="258">
        <v>1500</v>
      </c>
      <c r="I1125" s="259"/>
      <c r="J1125" s="260">
        <f>ROUND(I1125*H1125,2)</f>
        <v>0</v>
      </c>
      <c r="K1125" s="256" t="s">
        <v>166</v>
      </c>
      <c r="L1125" s="261"/>
      <c r="M1125" s="262" t="s">
        <v>44</v>
      </c>
      <c r="N1125" s="263" t="s">
        <v>53</v>
      </c>
      <c r="O1125" s="86"/>
      <c r="P1125" s="223">
        <f>O1125*H1125</f>
        <v>0</v>
      </c>
      <c r="Q1125" s="223">
        <v>0</v>
      </c>
      <c r="R1125" s="223">
        <f>Q1125*H1125</f>
        <v>0</v>
      </c>
      <c r="S1125" s="223">
        <v>0</v>
      </c>
      <c r="T1125" s="224">
        <f>S1125*H1125</f>
        <v>0</v>
      </c>
      <c r="U1125" s="40"/>
      <c r="V1125" s="40"/>
      <c r="W1125" s="40"/>
      <c r="X1125" s="40"/>
      <c r="Y1125" s="40"/>
      <c r="Z1125" s="40"/>
      <c r="AA1125" s="40"/>
      <c r="AB1125" s="40"/>
      <c r="AC1125" s="40"/>
      <c r="AD1125" s="40"/>
      <c r="AE1125" s="40"/>
      <c r="AR1125" s="225" t="s">
        <v>341</v>
      </c>
      <c r="AT1125" s="225" t="s">
        <v>173</v>
      </c>
      <c r="AU1125" s="225" t="s">
        <v>91</v>
      </c>
      <c r="AY1125" s="18" t="s">
        <v>159</v>
      </c>
      <c r="BE1125" s="226">
        <f>IF(N1125="základní",J1125,0)</f>
        <v>0</v>
      </c>
      <c r="BF1125" s="226">
        <f>IF(N1125="snížená",J1125,0)</f>
        <v>0</v>
      </c>
      <c r="BG1125" s="226">
        <f>IF(N1125="zákl. přenesená",J1125,0)</f>
        <v>0</v>
      </c>
      <c r="BH1125" s="226">
        <f>IF(N1125="sníž. přenesená",J1125,0)</f>
        <v>0</v>
      </c>
      <c r="BI1125" s="226">
        <f>IF(N1125="nulová",J1125,0)</f>
        <v>0</v>
      </c>
      <c r="BJ1125" s="18" t="s">
        <v>89</v>
      </c>
      <c r="BK1125" s="226">
        <f>ROUND(I1125*H1125,2)</f>
        <v>0</v>
      </c>
      <c r="BL1125" s="18" t="s">
        <v>251</v>
      </c>
      <c r="BM1125" s="225" t="s">
        <v>1505</v>
      </c>
    </row>
    <row r="1126" s="13" customFormat="1">
      <c r="A1126" s="13"/>
      <c r="B1126" s="232"/>
      <c r="C1126" s="233"/>
      <c r="D1126" s="234" t="s">
        <v>171</v>
      </c>
      <c r="E1126" s="235" t="s">
        <v>44</v>
      </c>
      <c r="F1126" s="236" t="s">
        <v>172</v>
      </c>
      <c r="G1126" s="233"/>
      <c r="H1126" s="235" t="s">
        <v>44</v>
      </c>
      <c r="I1126" s="237"/>
      <c r="J1126" s="233"/>
      <c r="K1126" s="233"/>
      <c r="L1126" s="238"/>
      <c r="M1126" s="239"/>
      <c r="N1126" s="240"/>
      <c r="O1126" s="240"/>
      <c r="P1126" s="240"/>
      <c r="Q1126" s="240"/>
      <c r="R1126" s="240"/>
      <c r="S1126" s="240"/>
      <c r="T1126" s="241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42" t="s">
        <v>171</v>
      </c>
      <c r="AU1126" s="242" t="s">
        <v>91</v>
      </c>
      <c r="AV1126" s="13" t="s">
        <v>89</v>
      </c>
      <c r="AW1126" s="13" t="s">
        <v>42</v>
      </c>
      <c r="AX1126" s="13" t="s">
        <v>82</v>
      </c>
      <c r="AY1126" s="242" t="s">
        <v>159</v>
      </c>
    </row>
    <row r="1127" s="14" customFormat="1">
      <c r="A1127" s="14"/>
      <c r="B1127" s="243"/>
      <c r="C1127" s="244"/>
      <c r="D1127" s="234" t="s">
        <v>171</v>
      </c>
      <c r="E1127" s="245" t="s">
        <v>44</v>
      </c>
      <c r="F1127" s="246" t="s">
        <v>1506</v>
      </c>
      <c r="G1127" s="244"/>
      <c r="H1127" s="247">
        <v>1500</v>
      </c>
      <c r="I1127" s="248"/>
      <c r="J1127" s="244"/>
      <c r="K1127" s="244"/>
      <c r="L1127" s="249"/>
      <c r="M1127" s="250"/>
      <c r="N1127" s="251"/>
      <c r="O1127" s="251"/>
      <c r="P1127" s="251"/>
      <c r="Q1127" s="251"/>
      <c r="R1127" s="251"/>
      <c r="S1127" s="251"/>
      <c r="T1127" s="252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3" t="s">
        <v>171</v>
      </c>
      <c r="AU1127" s="253" t="s">
        <v>91</v>
      </c>
      <c r="AV1127" s="14" t="s">
        <v>91</v>
      </c>
      <c r="AW1127" s="14" t="s">
        <v>42</v>
      </c>
      <c r="AX1127" s="14" t="s">
        <v>89</v>
      </c>
      <c r="AY1127" s="253" t="s">
        <v>159</v>
      </c>
    </row>
    <row r="1128" s="2" customFormat="1" ht="16.5" customHeight="1">
      <c r="A1128" s="40"/>
      <c r="B1128" s="41"/>
      <c r="C1128" s="214" t="s">
        <v>1507</v>
      </c>
      <c r="D1128" s="214" t="s">
        <v>162</v>
      </c>
      <c r="E1128" s="215" t="s">
        <v>1508</v>
      </c>
      <c r="F1128" s="216" t="s">
        <v>1509</v>
      </c>
      <c r="G1128" s="217" t="s">
        <v>217</v>
      </c>
      <c r="H1128" s="218">
        <v>1603.184</v>
      </c>
      <c r="I1128" s="219"/>
      <c r="J1128" s="220">
        <f>ROUND(I1128*H1128,2)</f>
        <v>0</v>
      </c>
      <c r="K1128" s="216" t="s">
        <v>166</v>
      </c>
      <c r="L1128" s="46"/>
      <c r="M1128" s="221" t="s">
        <v>44</v>
      </c>
      <c r="N1128" s="222" t="s">
        <v>53</v>
      </c>
      <c r="O1128" s="86"/>
      <c r="P1128" s="223">
        <f>O1128*H1128</f>
        <v>0</v>
      </c>
      <c r="Q1128" s="223">
        <v>0.00020000000000000001</v>
      </c>
      <c r="R1128" s="223">
        <f>Q1128*H1128</f>
        <v>0.3206368</v>
      </c>
      <c r="S1128" s="223">
        <v>0</v>
      </c>
      <c r="T1128" s="224">
        <f>S1128*H1128</f>
        <v>0</v>
      </c>
      <c r="U1128" s="40"/>
      <c r="V1128" s="40"/>
      <c r="W1128" s="40"/>
      <c r="X1128" s="40"/>
      <c r="Y1128" s="40"/>
      <c r="Z1128" s="40"/>
      <c r="AA1128" s="40"/>
      <c r="AB1128" s="40"/>
      <c r="AC1128" s="40"/>
      <c r="AD1128" s="40"/>
      <c r="AE1128" s="40"/>
      <c r="AR1128" s="225" t="s">
        <v>251</v>
      </c>
      <c r="AT1128" s="225" t="s">
        <v>162</v>
      </c>
      <c r="AU1128" s="225" t="s">
        <v>91</v>
      </c>
      <c r="AY1128" s="18" t="s">
        <v>159</v>
      </c>
      <c r="BE1128" s="226">
        <f>IF(N1128="základní",J1128,0)</f>
        <v>0</v>
      </c>
      <c r="BF1128" s="226">
        <f>IF(N1128="snížená",J1128,0)</f>
        <v>0</v>
      </c>
      <c r="BG1128" s="226">
        <f>IF(N1128="zákl. přenesená",J1128,0)</f>
        <v>0</v>
      </c>
      <c r="BH1128" s="226">
        <f>IF(N1128="sníž. přenesená",J1128,0)</f>
        <v>0</v>
      </c>
      <c r="BI1128" s="226">
        <f>IF(N1128="nulová",J1128,0)</f>
        <v>0</v>
      </c>
      <c r="BJ1128" s="18" t="s">
        <v>89</v>
      </c>
      <c r="BK1128" s="226">
        <f>ROUND(I1128*H1128,2)</f>
        <v>0</v>
      </c>
      <c r="BL1128" s="18" t="s">
        <v>251</v>
      </c>
      <c r="BM1128" s="225" t="s">
        <v>1510</v>
      </c>
    </row>
    <row r="1129" s="2" customFormat="1">
      <c r="A1129" s="40"/>
      <c r="B1129" s="41"/>
      <c r="C1129" s="42"/>
      <c r="D1129" s="227" t="s">
        <v>169</v>
      </c>
      <c r="E1129" s="42"/>
      <c r="F1129" s="228" t="s">
        <v>1511</v>
      </c>
      <c r="G1129" s="42"/>
      <c r="H1129" s="42"/>
      <c r="I1129" s="229"/>
      <c r="J1129" s="42"/>
      <c r="K1129" s="42"/>
      <c r="L1129" s="46"/>
      <c r="M1129" s="230"/>
      <c r="N1129" s="231"/>
      <c r="O1129" s="86"/>
      <c r="P1129" s="86"/>
      <c r="Q1129" s="86"/>
      <c r="R1129" s="86"/>
      <c r="S1129" s="86"/>
      <c r="T1129" s="87"/>
      <c r="U1129" s="40"/>
      <c r="V1129" s="40"/>
      <c r="W1129" s="40"/>
      <c r="X1129" s="40"/>
      <c r="Y1129" s="40"/>
      <c r="Z1129" s="40"/>
      <c r="AA1129" s="40"/>
      <c r="AB1129" s="40"/>
      <c r="AC1129" s="40"/>
      <c r="AD1129" s="40"/>
      <c r="AE1129" s="40"/>
      <c r="AT1129" s="18" t="s">
        <v>169</v>
      </c>
      <c r="AU1129" s="18" t="s">
        <v>91</v>
      </c>
    </row>
    <row r="1130" s="13" customFormat="1">
      <c r="A1130" s="13"/>
      <c r="B1130" s="232"/>
      <c r="C1130" s="233"/>
      <c r="D1130" s="234" t="s">
        <v>171</v>
      </c>
      <c r="E1130" s="235" t="s">
        <v>44</v>
      </c>
      <c r="F1130" s="236" t="s">
        <v>172</v>
      </c>
      <c r="G1130" s="233"/>
      <c r="H1130" s="235" t="s">
        <v>44</v>
      </c>
      <c r="I1130" s="237"/>
      <c r="J1130" s="233"/>
      <c r="K1130" s="233"/>
      <c r="L1130" s="238"/>
      <c r="M1130" s="239"/>
      <c r="N1130" s="240"/>
      <c r="O1130" s="240"/>
      <c r="P1130" s="240"/>
      <c r="Q1130" s="240"/>
      <c r="R1130" s="240"/>
      <c r="S1130" s="240"/>
      <c r="T1130" s="241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42" t="s">
        <v>171</v>
      </c>
      <c r="AU1130" s="242" t="s">
        <v>91</v>
      </c>
      <c r="AV1130" s="13" t="s">
        <v>89</v>
      </c>
      <c r="AW1130" s="13" t="s">
        <v>42</v>
      </c>
      <c r="AX1130" s="13" t="s">
        <v>82</v>
      </c>
      <c r="AY1130" s="242" t="s">
        <v>159</v>
      </c>
    </row>
    <row r="1131" s="14" customFormat="1">
      <c r="A1131" s="14"/>
      <c r="B1131" s="243"/>
      <c r="C1131" s="244"/>
      <c r="D1131" s="234" t="s">
        <v>171</v>
      </c>
      <c r="E1131" s="245" t="s">
        <v>44</v>
      </c>
      <c r="F1131" s="246" t="s">
        <v>1512</v>
      </c>
      <c r="G1131" s="244"/>
      <c r="H1131" s="247">
        <v>1603.184</v>
      </c>
      <c r="I1131" s="248"/>
      <c r="J1131" s="244"/>
      <c r="K1131" s="244"/>
      <c r="L1131" s="249"/>
      <c r="M1131" s="250"/>
      <c r="N1131" s="251"/>
      <c r="O1131" s="251"/>
      <c r="P1131" s="251"/>
      <c r="Q1131" s="251"/>
      <c r="R1131" s="251"/>
      <c r="S1131" s="251"/>
      <c r="T1131" s="252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3" t="s">
        <v>171</v>
      </c>
      <c r="AU1131" s="253" t="s">
        <v>91</v>
      </c>
      <c r="AV1131" s="14" t="s">
        <v>91</v>
      </c>
      <c r="AW1131" s="14" t="s">
        <v>42</v>
      </c>
      <c r="AX1131" s="14" t="s">
        <v>89</v>
      </c>
      <c r="AY1131" s="253" t="s">
        <v>159</v>
      </c>
    </row>
    <row r="1132" s="2" customFormat="1" ht="24.15" customHeight="1">
      <c r="A1132" s="40"/>
      <c r="B1132" s="41"/>
      <c r="C1132" s="214" t="s">
        <v>1513</v>
      </c>
      <c r="D1132" s="214" t="s">
        <v>162</v>
      </c>
      <c r="E1132" s="215" t="s">
        <v>1514</v>
      </c>
      <c r="F1132" s="216" t="s">
        <v>1515</v>
      </c>
      <c r="G1132" s="217" t="s">
        <v>217</v>
      </c>
      <c r="H1132" s="218">
        <v>1418.184</v>
      </c>
      <c r="I1132" s="219"/>
      <c r="J1132" s="220">
        <f>ROUND(I1132*H1132,2)</f>
        <v>0</v>
      </c>
      <c r="K1132" s="216" t="s">
        <v>166</v>
      </c>
      <c r="L1132" s="46"/>
      <c r="M1132" s="221" t="s">
        <v>44</v>
      </c>
      <c r="N1132" s="222" t="s">
        <v>53</v>
      </c>
      <c r="O1132" s="86"/>
      <c r="P1132" s="223">
        <f>O1132*H1132</f>
        <v>0</v>
      </c>
      <c r="Q1132" s="223">
        <v>0.00029</v>
      </c>
      <c r="R1132" s="223">
        <f>Q1132*H1132</f>
        <v>0.41127335999999998</v>
      </c>
      <c r="S1132" s="223">
        <v>0</v>
      </c>
      <c r="T1132" s="224">
        <f>S1132*H1132</f>
        <v>0</v>
      </c>
      <c r="U1132" s="40"/>
      <c r="V1132" s="40"/>
      <c r="W1132" s="40"/>
      <c r="X1132" s="40"/>
      <c r="Y1132" s="40"/>
      <c r="Z1132" s="40"/>
      <c r="AA1132" s="40"/>
      <c r="AB1132" s="40"/>
      <c r="AC1132" s="40"/>
      <c r="AD1132" s="40"/>
      <c r="AE1132" s="40"/>
      <c r="AR1132" s="225" t="s">
        <v>251</v>
      </c>
      <c r="AT1132" s="225" t="s">
        <v>162</v>
      </c>
      <c r="AU1132" s="225" t="s">
        <v>91</v>
      </c>
      <c r="AY1132" s="18" t="s">
        <v>159</v>
      </c>
      <c r="BE1132" s="226">
        <f>IF(N1132="základní",J1132,0)</f>
        <v>0</v>
      </c>
      <c r="BF1132" s="226">
        <f>IF(N1132="snížená",J1132,0)</f>
        <v>0</v>
      </c>
      <c r="BG1132" s="226">
        <f>IF(N1132="zákl. přenesená",J1132,0)</f>
        <v>0</v>
      </c>
      <c r="BH1132" s="226">
        <f>IF(N1132="sníž. přenesená",J1132,0)</f>
        <v>0</v>
      </c>
      <c r="BI1132" s="226">
        <f>IF(N1132="nulová",J1132,0)</f>
        <v>0</v>
      </c>
      <c r="BJ1132" s="18" t="s">
        <v>89</v>
      </c>
      <c r="BK1132" s="226">
        <f>ROUND(I1132*H1132,2)</f>
        <v>0</v>
      </c>
      <c r="BL1132" s="18" t="s">
        <v>251</v>
      </c>
      <c r="BM1132" s="225" t="s">
        <v>1516</v>
      </c>
    </row>
    <row r="1133" s="2" customFormat="1">
      <c r="A1133" s="40"/>
      <c r="B1133" s="41"/>
      <c r="C1133" s="42"/>
      <c r="D1133" s="227" t="s">
        <v>169</v>
      </c>
      <c r="E1133" s="42"/>
      <c r="F1133" s="228" t="s">
        <v>1517</v>
      </c>
      <c r="G1133" s="42"/>
      <c r="H1133" s="42"/>
      <c r="I1133" s="229"/>
      <c r="J1133" s="42"/>
      <c r="K1133" s="42"/>
      <c r="L1133" s="46"/>
      <c r="M1133" s="230"/>
      <c r="N1133" s="231"/>
      <c r="O1133" s="86"/>
      <c r="P1133" s="86"/>
      <c r="Q1133" s="86"/>
      <c r="R1133" s="86"/>
      <c r="S1133" s="86"/>
      <c r="T1133" s="87"/>
      <c r="U1133" s="40"/>
      <c r="V1133" s="40"/>
      <c r="W1133" s="40"/>
      <c r="X1133" s="40"/>
      <c r="Y1133" s="40"/>
      <c r="Z1133" s="40"/>
      <c r="AA1133" s="40"/>
      <c r="AB1133" s="40"/>
      <c r="AC1133" s="40"/>
      <c r="AD1133" s="40"/>
      <c r="AE1133" s="40"/>
      <c r="AT1133" s="18" t="s">
        <v>169</v>
      </c>
      <c r="AU1133" s="18" t="s">
        <v>91</v>
      </c>
    </row>
    <row r="1134" s="13" customFormat="1">
      <c r="A1134" s="13"/>
      <c r="B1134" s="232"/>
      <c r="C1134" s="233"/>
      <c r="D1134" s="234" t="s">
        <v>171</v>
      </c>
      <c r="E1134" s="235" t="s">
        <v>44</v>
      </c>
      <c r="F1134" s="236" t="s">
        <v>172</v>
      </c>
      <c r="G1134" s="233"/>
      <c r="H1134" s="235" t="s">
        <v>44</v>
      </c>
      <c r="I1134" s="237"/>
      <c r="J1134" s="233"/>
      <c r="K1134" s="233"/>
      <c r="L1134" s="238"/>
      <c r="M1134" s="239"/>
      <c r="N1134" s="240"/>
      <c r="O1134" s="240"/>
      <c r="P1134" s="240"/>
      <c r="Q1134" s="240"/>
      <c r="R1134" s="240"/>
      <c r="S1134" s="240"/>
      <c r="T1134" s="241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42" t="s">
        <v>171</v>
      </c>
      <c r="AU1134" s="242" t="s">
        <v>91</v>
      </c>
      <c r="AV1134" s="13" t="s">
        <v>89</v>
      </c>
      <c r="AW1134" s="13" t="s">
        <v>42</v>
      </c>
      <c r="AX1134" s="13" t="s">
        <v>82</v>
      </c>
      <c r="AY1134" s="242" t="s">
        <v>159</v>
      </c>
    </row>
    <row r="1135" s="14" customFormat="1">
      <c r="A1135" s="14"/>
      <c r="B1135" s="243"/>
      <c r="C1135" s="244"/>
      <c r="D1135" s="234" t="s">
        <v>171</v>
      </c>
      <c r="E1135" s="245" t="s">
        <v>44</v>
      </c>
      <c r="F1135" s="246" t="s">
        <v>1518</v>
      </c>
      <c r="G1135" s="244"/>
      <c r="H1135" s="247">
        <v>1418.184</v>
      </c>
      <c r="I1135" s="248"/>
      <c r="J1135" s="244"/>
      <c r="K1135" s="244"/>
      <c r="L1135" s="249"/>
      <c r="M1135" s="250"/>
      <c r="N1135" s="251"/>
      <c r="O1135" s="251"/>
      <c r="P1135" s="251"/>
      <c r="Q1135" s="251"/>
      <c r="R1135" s="251"/>
      <c r="S1135" s="251"/>
      <c r="T1135" s="252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3" t="s">
        <v>171</v>
      </c>
      <c r="AU1135" s="253" t="s">
        <v>91</v>
      </c>
      <c r="AV1135" s="14" t="s">
        <v>91</v>
      </c>
      <c r="AW1135" s="14" t="s">
        <v>42</v>
      </c>
      <c r="AX1135" s="14" t="s">
        <v>89</v>
      </c>
      <c r="AY1135" s="253" t="s">
        <v>159</v>
      </c>
    </row>
    <row r="1136" s="2" customFormat="1" ht="24.15" customHeight="1">
      <c r="A1136" s="40"/>
      <c r="B1136" s="41"/>
      <c r="C1136" s="214" t="s">
        <v>1519</v>
      </c>
      <c r="D1136" s="214" t="s">
        <v>162</v>
      </c>
      <c r="E1136" s="215" t="s">
        <v>1520</v>
      </c>
      <c r="F1136" s="216" t="s">
        <v>1521</v>
      </c>
      <c r="G1136" s="217" t="s">
        <v>217</v>
      </c>
      <c r="H1136" s="218">
        <v>185</v>
      </c>
      <c r="I1136" s="219"/>
      <c r="J1136" s="220">
        <f>ROUND(I1136*H1136,2)</f>
        <v>0</v>
      </c>
      <c r="K1136" s="216" t="s">
        <v>166</v>
      </c>
      <c r="L1136" s="46"/>
      <c r="M1136" s="221" t="s">
        <v>44</v>
      </c>
      <c r="N1136" s="222" t="s">
        <v>53</v>
      </c>
      <c r="O1136" s="86"/>
      <c r="P1136" s="223">
        <f>O1136*H1136</f>
        <v>0</v>
      </c>
      <c r="Q1136" s="223">
        <v>0.00025999999999999998</v>
      </c>
      <c r="R1136" s="223">
        <f>Q1136*H1136</f>
        <v>0.048099999999999997</v>
      </c>
      <c r="S1136" s="223">
        <v>0</v>
      </c>
      <c r="T1136" s="224">
        <f>S1136*H1136</f>
        <v>0</v>
      </c>
      <c r="U1136" s="40"/>
      <c r="V1136" s="40"/>
      <c r="W1136" s="40"/>
      <c r="X1136" s="40"/>
      <c r="Y1136" s="40"/>
      <c r="Z1136" s="40"/>
      <c r="AA1136" s="40"/>
      <c r="AB1136" s="40"/>
      <c r="AC1136" s="40"/>
      <c r="AD1136" s="40"/>
      <c r="AE1136" s="40"/>
      <c r="AR1136" s="225" t="s">
        <v>251</v>
      </c>
      <c r="AT1136" s="225" t="s">
        <v>162</v>
      </c>
      <c r="AU1136" s="225" t="s">
        <v>91</v>
      </c>
      <c r="AY1136" s="18" t="s">
        <v>159</v>
      </c>
      <c r="BE1136" s="226">
        <f>IF(N1136="základní",J1136,0)</f>
        <v>0</v>
      </c>
      <c r="BF1136" s="226">
        <f>IF(N1136="snížená",J1136,0)</f>
        <v>0</v>
      </c>
      <c r="BG1136" s="226">
        <f>IF(N1136="zákl. přenesená",J1136,0)</f>
        <v>0</v>
      </c>
      <c r="BH1136" s="226">
        <f>IF(N1136="sníž. přenesená",J1136,0)</f>
        <v>0</v>
      </c>
      <c r="BI1136" s="226">
        <f>IF(N1136="nulová",J1136,0)</f>
        <v>0</v>
      </c>
      <c r="BJ1136" s="18" t="s">
        <v>89</v>
      </c>
      <c r="BK1136" s="226">
        <f>ROUND(I1136*H1136,2)</f>
        <v>0</v>
      </c>
      <c r="BL1136" s="18" t="s">
        <v>251</v>
      </c>
      <c r="BM1136" s="225" t="s">
        <v>1522</v>
      </c>
    </row>
    <row r="1137" s="2" customFormat="1">
      <c r="A1137" s="40"/>
      <c r="B1137" s="41"/>
      <c r="C1137" s="42"/>
      <c r="D1137" s="227" t="s">
        <v>169</v>
      </c>
      <c r="E1137" s="42"/>
      <c r="F1137" s="228" t="s">
        <v>1523</v>
      </c>
      <c r="G1137" s="42"/>
      <c r="H1137" s="42"/>
      <c r="I1137" s="229"/>
      <c r="J1137" s="42"/>
      <c r="K1137" s="42"/>
      <c r="L1137" s="46"/>
      <c r="M1137" s="230"/>
      <c r="N1137" s="231"/>
      <c r="O1137" s="86"/>
      <c r="P1137" s="86"/>
      <c r="Q1137" s="86"/>
      <c r="R1137" s="86"/>
      <c r="S1137" s="86"/>
      <c r="T1137" s="87"/>
      <c r="U1137" s="40"/>
      <c r="V1137" s="40"/>
      <c r="W1137" s="40"/>
      <c r="X1137" s="40"/>
      <c r="Y1137" s="40"/>
      <c r="Z1137" s="40"/>
      <c r="AA1137" s="40"/>
      <c r="AB1137" s="40"/>
      <c r="AC1137" s="40"/>
      <c r="AD1137" s="40"/>
      <c r="AE1137" s="40"/>
      <c r="AT1137" s="18" t="s">
        <v>169</v>
      </c>
      <c r="AU1137" s="18" t="s">
        <v>91</v>
      </c>
    </row>
    <row r="1138" s="13" customFormat="1">
      <c r="A1138" s="13"/>
      <c r="B1138" s="232"/>
      <c r="C1138" s="233"/>
      <c r="D1138" s="234" t="s">
        <v>171</v>
      </c>
      <c r="E1138" s="235" t="s">
        <v>44</v>
      </c>
      <c r="F1138" s="236" t="s">
        <v>172</v>
      </c>
      <c r="G1138" s="233"/>
      <c r="H1138" s="235" t="s">
        <v>44</v>
      </c>
      <c r="I1138" s="237"/>
      <c r="J1138" s="233"/>
      <c r="K1138" s="233"/>
      <c r="L1138" s="238"/>
      <c r="M1138" s="239"/>
      <c r="N1138" s="240"/>
      <c r="O1138" s="240"/>
      <c r="P1138" s="240"/>
      <c r="Q1138" s="240"/>
      <c r="R1138" s="240"/>
      <c r="S1138" s="240"/>
      <c r="T1138" s="241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42" t="s">
        <v>171</v>
      </c>
      <c r="AU1138" s="242" t="s">
        <v>91</v>
      </c>
      <c r="AV1138" s="13" t="s">
        <v>89</v>
      </c>
      <c r="AW1138" s="13" t="s">
        <v>42</v>
      </c>
      <c r="AX1138" s="13" t="s">
        <v>82</v>
      </c>
      <c r="AY1138" s="242" t="s">
        <v>159</v>
      </c>
    </row>
    <row r="1139" s="14" customFormat="1">
      <c r="A1139" s="14"/>
      <c r="B1139" s="243"/>
      <c r="C1139" s="244"/>
      <c r="D1139" s="234" t="s">
        <v>171</v>
      </c>
      <c r="E1139" s="245" t="s">
        <v>44</v>
      </c>
      <c r="F1139" s="246" t="s">
        <v>1108</v>
      </c>
      <c r="G1139" s="244"/>
      <c r="H1139" s="247">
        <v>185</v>
      </c>
      <c r="I1139" s="248"/>
      <c r="J1139" s="244"/>
      <c r="K1139" s="244"/>
      <c r="L1139" s="249"/>
      <c r="M1139" s="250"/>
      <c r="N1139" s="251"/>
      <c r="O1139" s="251"/>
      <c r="P1139" s="251"/>
      <c r="Q1139" s="251"/>
      <c r="R1139" s="251"/>
      <c r="S1139" s="251"/>
      <c r="T1139" s="252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53" t="s">
        <v>171</v>
      </c>
      <c r="AU1139" s="253" t="s">
        <v>91</v>
      </c>
      <c r="AV1139" s="14" t="s">
        <v>91</v>
      </c>
      <c r="AW1139" s="14" t="s">
        <v>42</v>
      </c>
      <c r="AX1139" s="14" t="s">
        <v>89</v>
      </c>
      <c r="AY1139" s="253" t="s">
        <v>159</v>
      </c>
    </row>
    <row r="1140" s="12" customFormat="1" ht="22.8" customHeight="1">
      <c r="A1140" s="12"/>
      <c r="B1140" s="198"/>
      <c r="C1140" s="199"/>
      <c r="D1140" s="200" t="s">
        <v>81</v>
      </c>
      <c r="E1140" s="212" t="s">
        <v>1524</v>
      </c>
      <c r="F1140" s="212" t="s">
        <v>1525</v>
      </c>
      <c r="G1140" s="199"/>
      <c r="H1140" s="199"/>
      <c r="I1140" s="202"/>
      <c r="J1140" s="213">
        <f>BK1140</f>
        <v>0</v>
      </c>
      <c r="K1140" s="199"/>
      <c r="L1140" s="204"/>
      <c r="M1140" s="205"/>
      <c r="N1140" s="206"/>
      <c r="O1140" s="206"/>
      <c r="P1140" s="207">
        <f>SUM(P1141:P1147)</f>
        <v>0</v>
      </c>
      <c r="Q1140" s="206"/>
      <c r="R1140" s="207">
        <f>SUM(R1141:R1147)</f>
        <v>0.27317174999999999</v>
      </c>
      <c r="S1140" s="206"/>
      <c r="T1140" s="208">
        <f>SUM(T1141:T1147)</f>
        <v>0</v>
      </c>
      <c r="U1140" s="12"/>
      <c r="V1140" s="12"/>
      <c r="W1140" s="12"/>
      <c r="X1140" s="12"/>
      <c r="Y1140" s="12"/>
      <c r="Z1140" s="12"/>
      <c r="AA1140" s="12"/>
      <c r="AB1140" s="12"/>
      <c r="AC1140" s="12"/>
      <c r="AD1140" s="12"/>
      <c r="AE1140" s="12"/>
      <c r="AR1140" s="209" t="s">
        <v>91</v>
      </c>
      <c r="AT1140" s="210" t="s">
        <v>81</v>
      </c>
      <c r="AU1140" s="210" t="s">
        <v>89</v>
      </c>
      <c r="AY1140" s="209" t="s">
        <v>159</v>
      </c>
      <c r="BK1140" s="211">
        <f>SUM(BK1141:BK1147)</f>
        <v>0</v>
      </c>
    </row>
    <row r="1141" s="2" customFormat="1" ht="21.75" customHeight="1">
      <c r="A1141" s="40"/>
      <c r="B1141" s="41"/>
      <c r="C1141" s="214" t="s">
        <v>1526</v>
      </c>
      <c r="D1141" s="214" t="s">
        <v>162</v>
      </c>
      <c r="E1141" s="215" t="s">
        <v>1527</v>
      </c>
      <c r="F1141" s="216" t="s">
        <v>1528</v>
      </c>
      <c r="G1141" s="217" t="s">
        <v>217</v>
      </c>
      <c r="H1141" s="218">
        <v>12.315</v>
      </c>
      <c r="I1141" s="219"/>
      <c r="J1141" s="220">
        <f>ROUND(I1141*H1141,2)</f>
        <v>0</v>
      </c>
      <c r="K1141" s="216" t="s">
        <v>166</v>
      </c>
      <c r="L1141" s="46"/>
      <c r="M1141" s="221" t="s">
        <v>44</v>
      </c>
      <c r="N1141" s="222" t="s">
        <v>53</v>
      </c>
      <c r="O1141" s="86"/>
      <c r="P1141" s="223">
        <f>O1141*H1141</f>
        <v>0</v>
      </c>
      <c r="Q1141" s="223">
        <v>0.02069</v>
      </c>
      <c r="R1141" s="223">
        <f>Q1141*H1141</f>
        <v>0.25479734999999998</v>
      </c>
      <c r="S1141" s="223">
        <v>0</v>
      </c>
      <c r="T1141" s="224">
        <f>S1141*H1141</f>
        <v>0</v>
      </c>
      <c r="U1141" s="40"/>
      <c r="V1141" s="40"/>
      <c r="W1141" s="40"/>
      <c r="X1141" s="40"/>
      <c r="Y1141" s="40"/>
      <c r="Z1141" s="40"/>
      <c r="AA1141" s="40"/>
      <c r="AB1141" s="40"/>
      <c r="AC1141" s="40"/>
      <c r="AD1141" s="40"/>
      <c r="AE1141" s="40"/>
      <c r="AR1141" s="225" t="s">
        <v>251</v>
      </c>
      <c r="AT1141" s="225" t="s">
        <v>162</v>
      </c>
      <c r="AU1141" s="225" t="s">
        <v>91</v>
      </c>
      <c r="AY1141" s="18" t="s">
        <v>159</v>
      </c>
      <c r="BE1141" s="226">
        <f>IF(N1141="základní",J1141,0)</f>
        <v>0</v>
      </c>
      <c r="BF1141" s="226">
        <f>IF(N1141="snížená",J1141,0)</f>
        <v>0</v>
      </c>
      <c r="BG1141" s="226">
        <f>IF(N1141="zákl. přenesená",J1141,0)</f>
        <v>0</v>
      </c>
      <c r="BH1141" s="226">
        <f>IF(N1141="sníž. přenesená",J1141,0)</f>
        <v>0</v>
      </c>
      <c r="BI1141" s="226">
        <f>IF(N1141="nulová",J1141,0)</f>
        <v>0</v>
      </c>
      <c r="BJ1141" s="18" t="s">
        <v>89</v>
      </c>
      <c r="BK1141" s="226">
        <f>ROUND(I1141*H1141,2)</f>
        <v>0</v>
      </c>
      <c r="BL1141" s="18" t="s">
        <v>251</v>
      </c>
      <c r="BM1141" s="225" t="s">
        <v>1529</v>
      </c>
    </row>
    <row r="1142" s="2" customFormat="1">
      <c r="A1142" s="40"/>
      <c r="B1142" s="41"/>
      <c r="C1142" s="42"/>
      <c r="D1142" s="227" t="s">
        <v>169</v>
      </c>
      <c r="E1142" s="42"/>
      <c r="F1142" s="228" t="s">
        <v>1530</v>
      </c>
      <c r="G1142" s="42"/>
      <c r="H1142" s="42"/>
      <c r="I1142" s="229"/>
      <c r="J1142" s="42"/>
      <c r="K1142" s="42"/>
      <c r="L1142" s="46"/>
      <c r="M1142" s="230"/>
      <c r="N1142" s="231"/>
      <c r="O1142" s="86"/>
      <c r="P1142" s="86"/>
      <c r="Q1142" s="86"/>
      <c r="R1142" s="86"/>
      <c r="S1142" s="86"/>
      <c r="T1142" s="87"/>
      <c r="U1142" s="40"/>
      <c r="V1142" s="40"/>
      <c r="W1142" s="40"/>
      <c r="X1142" s="40"/>
      <c r="Y1142" s="40"/>
      <c r="Z1142" s="40"/>
      <c r="AA1142" s="40"/>
      <c r="AB1142" s="40"/>
      <c r="AC1142" s="40"/>
      <c r="AD1142" s="40"/>
      <c r="AE1142" s="40"/>
      <c r="AT1142" s="18" t="s">
        <v>169</v>
      </c>
      <c r="AU1142" s="18" t="s">
        <v>91</v>
      </c>
    </row>
    <row r="1143" s="13" customFormat="1">
      <c r="A1143" s="13"/>
      <c r="B1143" s="232"/>
      <c r="C1143" s="233"/>
      <c r="D1143" s="234" t="s">
        <v>171</v>
      </c>
      <c r="E1143" s="235" t="s">
        <v>44</v>
      </c>
      <c r="F1143" s="236" t="s">
        <v>172</v>
      </c>
      <c r="G1143" s="233"/>
      <c r="H1143" s="235" t="s">
        <v>44</v>
      </c>
      <c r="I1143" s="237"/>
      <c r="J1143" s="233"/>
      <c r="K1143" s="233"/>
      <c r="L1143" s="238"/>
      <c r="M1143" s="239"/>
      <c r="N1143" s="240"/>
      <c r="O1143" s="240"/>
      <c r="P1143" s="240"/>
      <c r="Q1143" s="240"/>
      <c r="R1143" s="240"/>
      <c r="S1143" s="240"/>
      <c r="T1143" s="241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42" t="s">
        <v>171</v>
      </c>
      <c r="AU1143" s="242" t="s">
        <v>91</v>
      </c>
      <c r="AV1143" s="13" t="s">
        <v>89</v>
      </c>
      <c r="AW1143" s="13" t="s">
        <v>42</v>
      </c>
      <c r="AX1143" s="13" t="s">
        <v>82</v>
      </c>
      <c r="AY1143" s="242" t="s">
        <v>159</v>
      </c>
    </row>
    <row r="1144" s="14" customFormat="1">
      <c r="A1144" s="14"/>
      <c r="B1144" s="243"/>
      <c r="C1144" s="244"/>
      <c r="D1144" s="234" t="s">
        <v>171</v>
      </c>
      <c r="E1144" s="245" t="s">
        <v>44</v>
      </c>
      <c r="F1144" s="246" t="s">
        <v>1531</v>
      </c>
      <c r="G1144" s="244"/>
      <c r="H1144" s="247">
        <v>12.315</v>
      </c>
      <c r="I1144" s="248"/>
      <c r="J1144" s="244"/>
      <c r="K1144" s="244"/>
      <c r="L1144" s="249"/>
      <c r="M1144" s="250"/>
      <c r="N1144" s="251"/>
      <c r="O1144" s="251"/>
      <c r="P1144" s="251"/>
      <c r="Q1144" s="251"/>
      <c r="R1144" s="251"/>
      <c r="S1144" s="251"/>
      <c r="T1144" s="252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53" t="s">
        <v>171</v>
      </c>
      <c r="AU1144" s="253" t="s">
        <v>91</v>
      </c>
      <c r="AV1144" s="14" t="s">
        <v>91</v>
      </c>
      <c r="AW1144" s="14" t="s">
        <v>42</v>
      </c>
      <c r="AX1144" s="14" t="s">
        <v>89</v>
      </c>
      <c r="AY1144" s="253" t="s">
        <v>159</v>
      </c>
    </row>
    <row r="1145" s="2" customFormat="1" ht="16.5" customHeight="1">
      <c r="A1145" s="40"/>
      <c r="B1145" s="41"/>
      <c r="C1145" s="214" t="s">
        <v>1532</v>
      </c>
      <c r="D1145" s="214" t="s">
        <v>162</v>
      </c>
      <c r="E1145" s="215" t="s">
        <v>1533</v>
      </c>
      <c r="F1145" s="216" t="s">
        <v>1534</v>
      </c>
      <c r="G1145" s="217" t="s">
        <v>217</v>
      </c>
      <c r="H1145" s="218">
        <v>1.1599999999999999</v>
      </c>
      <c r="I1145" s="219"/>
      <c r="J1145" s="220">
        <f>ROUND(I1145*H1145,2)</f>
        <v>0</v>
      </c>
      <c r="K1145" s="216" t="s">
        <v>44</v>
      </c>
      <c r="L1145" s="46"/>
      <c r="M1145" s="221" t="s">
        <v>44</v>
      </c>
      <c r="N1145" s="222" t="s">
        <v>53</v>
      </c>
      <c r="O1145" s="86"/>
      <c r="P1145" s="223">
        <f>O1145*H1145</f>
        <v>0</v>
      </c>
      <c r="Q1145" s="223">
        <v>0.01584</v>
      </c>
      <c r="R1145" s="223">
        <f>Q1145*H1145</f>
        <v>0.018374399999999999</v>
      </c>
      <c r="S1145" s="223">
        <v>0</v>
      </c>
      <c r="T1145" s="224">
        <f>S1145*H1145</f>
        <v>0</v>
      </c>
      <c r="U1145" s="40"/>
      <c r="V1145" s="40"/>
      <c r="W1145" s="40"/>
      <c r="X1145" s="40"/>
      <c r="Y1145" s="40"/>
      <c r="Z1145" s="40"/>
      <c r="AA1145" s="40"/>
      <c r="AB1145" s="40"/>
      <c r="AC1145" s="40"/>
      <c r="AD1145" s="40"/>
      <c r="AE1145" s="40"/>
      <c r="AR1145" s="225" t="s">
        <v>251</v>
      </c>
      <c r="AT1145" s="225" t="s">
        <v>162</v>
      </c>
      <c r="AU1145" s="225" t="s">
        <v>91</v>
      </c>
      <c r="AY1145" s="18" t="s">
        <v>159</v>
      </c>
      <c r="BE1145" s="226">
        <f>IF(N1145="základní",J1145,0)</f>
        <v>0</v>
      </c>
      <c r="BF1145" s="226">
        <f>IF(N1145="snížená",J1145,0)</f>
        <v>0</v>
      </c>
      <c r="BG1145" s="226">
        <f>IF(N1145="zákl. přenesená",J1145,0)</f>
        <v>0</v>
      </c>
      <c r="BH1145" s="226">
        <f>IF(N1145="sníž. přenesená",J1145,0)</f>
        <v>0</v>
      </c>
      <c r="BI1145" s="226">
        <f>IF(N1145="nulová",J1145,0)</f>
        <v>0</v>
      </c>
      <c r="BJ1145" s="18" t="s">
        <v>89</v>
      </c>
      <c r="BK1145" s="226">
        <f>ROUND(I1145*H1145,2)</f>
        <v>0</v>
      </c>
      <c r="BL1145" s="18" t="s">
        <v>251</v>
      </c>
      <c r="BM1145" s="225" t="s">
        <v>1535</v>
      </c>
    </row>
    <row r="1146" s="13" customFormat="1">
      <c r="A1146" s="13"/>
      <c r="B1146" s="232"/>
      <c r="C1146" s="233"/>
      <c r="D1146" s="234" t="s">
        <v>171</v>
      </c>
      <c r="E1146" s="235" t="s">
        <v>44</v>
      </c>
      <c r="F1146" s="236" t="s">
        <v>172</v>
      </c>
      <c r="G1146" s="233"/>
      <c r="H1146" s="235" t="s">
        <v>44</v>
      </c>
      <c r="I1146" s="237"/>
      <c r="J1146" s="233"/>
      <c r="K1146" s="233"/>
      <c r="L1146" s="238"/>
      <c r="M1146" s="239"/>
      <c r="N1146" s="240"/>
      <c r="O1146" s="240"/>
      <c r="P1146" s="240"/>
      <c r="Q1146" s="240"/>
      <c r="R1146" s="240"/>
      <c r="S1146" s="240"/>
      <c r="T1146" s="241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42" t="s">
        <v>171</v>
      </c>
      <c r="AU1146" s="242" t="s">
        <v>91</v>
      </c>
      <c r="AV1146" s="13" t="s">
        <v>89</v>
      </c>
      <c r="AW1146" s="13" t="s">
        <v>42</v>
      </c>
      <c r="AX1146" s="13" t="s">
        <v>82</v>
      </c>
      <c r="AY1146" s="242" t="s">
        <v>159</v>
      </c>
    </row>
    <row r="1147" s="14" customFormat="1">
      <c r="A1147" s="14"/>
      <c r="B1147" s="243"/>
      <c r="C1147" s="244"/>
      <c r="D1147" s="234" t="s">
        <v>171</v>
      </c>
      <c r="E1147" s="245" t="s">
        <v>44</v>
      </c>
      <c r="F1147" s="246" t="s">
        <v>1536</v>
      </c>
      <c r="G1147" s="244"/>
      <c r="H1147" s="247">
        <v>1.1599999999999999</v>
      </c>
      <c r="I1147" s="248"/>
      <c r="J1147" s="244"/>
      <c r="K1147" s="244"/>
      <c r="L1147" s="249"/>
      <c r="M1147" s="250"/>
      <c r="N1147" s="251"/>
      <c r="O1147" s="251"/>
      <c r="P1147" s="251"/>
      <c r="Q1147" s="251"/>
      <c r="R1147" s="251"/>
      <c r="S1147" s="251"/>
      <c r="T1147" s="252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3" t="s">
        <v>171</v>
      </c>
      <c r="AU1147" s="253" t="s">
        <v>91</v>
      </c>
      <c r="AV1147" s="14" t="s">
        <v>91</v>
      </c>
      <c r="AW1147" s="14" t="s">
        <v>42</v>
      </c>
      <c r="AX1147" s="14" t="s">
        <v>89</v>
      </c>
      <c r="AY1147" s="253" t="s">
        <v>159</v>
      </c>
    </row>
    <row r="1148" s="12" customFormat="1" ht="25.92" customHeight="1">
      <c r="A1148" s="12"/>
      <c r="B1148" s="198"/>
      <c r="C1148" s="199"/>
      <c r="D1148" s="200" t="s">
        <v>81</v>
      </c>
      <c r="E1148" s="201" t="s">
        <v>1537</v>
      </c>
      <c r="F1148" s="201" t="s">
        <v>1538</v>
      </c>
      <c r="G1148" s="199"/>
      <c r="H1148" s="199"/>
      <c r="I1148" s="202"/>
      <c r="J1148" s="203">
        <f>BK1148</f>
        <v>0</v>
      </c>
      <c r="K1148" s="199"/>
      <c r="L1148" s="204"/>
      <c r="M1148" s="205"/>
      <c r="N1148" s="206"/>
      <c r="O1148" s="206"/>
      <c r="P1148" s="207">
        <f>SUM(P1149:P1152)</f>
        <v>0</v>
      </c>
      <c r="Q1148" s="206"/>
      <c r="R1148" s="207">
        <f>SUM(R1149:R1152)</f>
        <v>0</v>
      </c>
      <c r="S1148" s="206"/>
      <c r="T1148" s="208">
        <f>SUM(T1149:T1152)</f>
        <v>0</v>
      </c>
      <c r="U1148" s="12"/>
      <c r="V1148" s="12"/>
      <c r="W1148" s="12"/>
      <c r="X1148" s="12"/>
      <c r="Y1148" s="12"/>
      <c r="Z1148" s="12"/>
      <c r="AA1148" s="12"/>
      <c r="AB1148" s="12"/>
      <c r="AC1148" s="12"/>
      <c r="AD1148" s="12"/>
      <c r="AE1148" s="12"/>
      <c r="AR1148" s="209" t="s">
        <v>167</v>
      </c>
      <c r="AT1148" s="210" t="s">
        <v>81</v>
      </c>
      <c r="AU1148" s="210" t="s">
        <v>82</v>
      </c>
      <c r="AY1148" s="209" t="s">
        <v>159</v>
      </c>
      <c r="BK1148" s="211">
        <f>SUM(BK1149:BK1152)</f>
        <v>0</v>
      </c>
    </row>
    <row r="1149" s="2" customFormat="1" ht="16.5" customHeight="1">
      <c r="A1149" s="40"/>
      <c r="B1149" s="41"/>
      <c r="C1149" s="214" t="s">
        <v>1539</v>
      </c>
      <c r="D1149" s="214" t="s">
        <v>162</v>
      </c>
      <c r="E1149" s="215" t="s">
        <v>1540</v>
      </c>
      <c r="F1149" s="216" t="s">
        <v>1541</v>
      </c>
      <c r="G1149" s="217" t="s">
        <v>1542</v>
      </c>
      <c r="H1149" s="218">
        <v>50</v>
      </c>
      <c r="I1149" s="219"/>
      <c r="J1149" s="220">
        <f>ROUND(I1149*H1149,2)</f>
        <v>0</v>
      </c>
      <c r="K1149" s="216" t="s">
        <v>166</v>
      </c>
      <c r="L1149" s="46"/>
      <c r="M1149" s="221" t="s">
        <v>44</v>
      </c>
      <c r="N1149" s="222" t="s">
        <v>53</v>
      </c>
      <c r="O1149" s="86"/>
      <c r="P1149" s="223">
        <f>O1149*H1149</f>
        <v>0</v>
      </c>
      <c r="Q1149" s="223">
        <v>0</v>
      </c>
      <c r="R1149" s="223">
        <f>Q1149*H1149</f>
        <v>0</v>
      </c>
      <c r="S1149" s="223">
        <v>0</v>
      </c>
      <c r="T1149" s="224">
        <f>S1149*H1149</f>
        <v>0</v>
      </c>
      <c r="U1149" s="40"/>
      <c r="V1149" s="40"/>
      <c r="W1149" s="40"/>
      <c r="X1149" s="40"/>
      <c r="Y1149" s="40"/>
      <c r="Z1149" s="40"/>
      <c r="AA1149" s="40"/>
      <c r="AB1149" s="40"/>
      <c r="AC1149" s="40"/>
      <c r="AD1149" s="40"/>
      <c r="AE1149" s="40"/>
      <c r="AR1149" s="225" t="s">
        <v>1543</v>
      </c>
      <c r="AT1149" s="225" t="s">
        <v>162</v>
      </c>
      <c r="AU1149" s="225" t="s">
        <v>89</v>
      </c>
      <c r="AY1149" s="18" t="s">
        <v>159</v>
      </c>
      <c r="BE1149" s="226">
        <f>IF(N1149="základní",J1149,0)</f>
        <v>0</v>
      </c>
      <c r="BF1149" s="226">
        <f>IF(N1149="snížená",J1149,0)</f>
        <v>0</v>
      </c>
      <c r="BG1149" s="226">
        <f>IF(N1149="zákl. přenesená",J1149,0)</f>
        <v>0</v>
      </c>
      <c r="BH1149" s="226">
        <f>IF(N1149="sníž. přenesená",J1149,0)</f>
        <v>0</v>
      </c>
      <c r="BI1149" s="226">
        <f>IF(N1149="nulová",J1149,0)</f>
        <v>0</v>
      </c>
      <c r="BJ1149" s="18" t="s">
        <v>89</v>
      </c>
      <c r="BK1149" s="226">
        <f>ROUND(I1149*H1149,2)</f>
        <v>0</v>
      </c>
      <c r="BL1149" s="18" t="s">
        <v>1543</v>
      </c>
      <c r="BM1149" s="225" t="s">
        <v>1544</v>
      </c>
    </row>
    <row r="1150" s="2" customFormat="1">
      <c r="A1150" s="40"/>
      <c r="B1150" s="41"/>
      <c r="C1150" s="42"/>
      <c r="D1150" s="227" t="s">
        <v>169</v>
      </c>
      <c r="E1150" s="42"/>
      <c r="F1150" s="228" t="s">
        <v>1545</v>
      </c>
      <c r="G1150" s="42"/>
      <c r="H1150" s="42"/>
      <c r="I1150" s="229"/>
      <c r="J1150" s="42"/>
      <c r="K1150" s="42"/>
      <c r="L1150" s="46"/>
      <c r="M1150" s="230"/>
      <c r="N1150" s="231"/>
      <c r="O1150" s="86"/>
      <c r="P1150" s="86"/>
      <c r="Q1150" s="86"/>
      <c r="R1150" s="86"/>
      <c r="S1150" s="86"/>
      <c r="T1150" s="87"/>
      <c r="U1150" s="40"/>
      <c r="V1150" s="40"/>
      <c r="W1150" s="40"/>
      <c r="X1150" s="40"/>
      <c r="Y1150" s="40"/>
      <c r="Z1150" s="40"/>
      <c r="AA1150" s="40"/>
      <c r="AB1150" s="40"/>
      <c r="AC1150" s="40"/>
      <c r="AD1150" s="40"/>
      <c r="AE1150" s="40"/>
      <c r="AT1150" s="18" t="s">
        <v>169</v>
      </c>
      <c r="AU1150" s="18" t="s">
        <v>89</v>
      </c>
    </row>
    <row r="1151" s="13" customFormat="1">
      <c r="A1151" s="13"/>
      <c r="B1151" s="232"/>
      <c r="C1151" s="233"/>
      <c r="D1151" s="234" t="s">
        <v>171</v>
      </c>
      <c r="E1151" s="235" t="s">
        <v>44</v>
      </c>
      <c r="F1151" s="236" t="s">
        <v>172</v>
      </c>
      <c r="G1151" s="233"/>
      <c r="H1151" s="235" t="s">
        <v>44</v>
      </c>
      <c r="I1151" s="237"/>
      <c r="J1151" s="233"/>
      <c r="K1151" s="233"/>
      <c r="L1151" s="238"/>
      <c r="M1151" s="239"/>
      <c r="N1151" s="240"/>
      <c r="O1151" s="240"/>
      <c r="P1151" s="240"/>
      <c r="Q1151" s="240"/>
      <c r="R1151" s="240"/>
      <c r="S1151" s="240"/>
      <c r="T1151" s="241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42" t="s">
        <v>171</v>
      </c>
      <c r="AU1151" s="242" t="s">
        <v>89</v>
      </c>
      <c r="AV1151" s="13" t="s">
        <v>89</v>
      </c>
      <c r="AW1151" s="13" t="s">
        <v>42</v>
      </c>
      <c r="AX1151" s="13" t="s">
        <v>82</v>
      </c>
      <c r="AY1151" s="242" t="s">
        <v>159</v>
      </c>
    </row>
    <row r="1152" s="14" customFormat="1">
      <c r="A1152" s="14"/>
      <c r="B1152" s="243"/>
      <c r="C1152" s="244"/>
      <c r="D1152" s="234" t="s">
        <v>171</v>
      </c>
      <c r="E1152" s="245" t="s">
        <v>44</v>
      </c>
      <c r="F1152" s="246" t="s">
        <v>445</v>
      </c>
      <c r="G1152" s="244"/>
      <c r="H1152" s="247">
        <v>50</v>
      </c>
      <c r="I1152" s="248"/>
      <c r="J1152" s="244"/>
      <c r="K1152" s="244"/>
      <c r="L1152" s="249"/>
      <c r="M1152" s="275"/>
      <c r="N1152" s="276"/>
      <c r="O1152" s="276"/>
      <c r="P1152" s="276"/>
      <c r="Q1152" s="276"/>
      <c r="R1152" s="276"/>
      <c r="S1152" s="276"/>
      <c r="T1152" s="277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53" t="s">
        <v>171</v>
      </c>
      <c r="AU1152" s="253" t="s">
        <v>89</v>
      </c>
      <c r="AV1152" s="14" t="s">
        <v>91</v>
      </c>
      <c r="AW1152" s="14" t="s">
        <v>42</v>
      </c>
      <c r="AX1152" s="14" t="s">
        <v>89</v>
      </c>
      <c r="AY1152" s="253" t="s">
        <v>159</v>
      </c>
    </row>
    <row r="1153" s="2" customFormat="1" ht="6.96" customHeight="1">
      <c r="A1153" s="40"/>
      <c r="B1153" s="61"/>
      <c r="C1153" s="62"/>
      <c r="D1153" s="62"/>
      <c r="E1153" s="62"/>
      <c r="F1153" s="62"/>
      <c r="G1153" s="62"/>
      <c r="H1153" s="62"/>
      <c r="I1153" s="62"/>
      <c r="J1153" s="62"/>
      <c r="K1153" s="62"/>
      <c r="L1153" s="46"/>
      <c r="M1153" s="40"/>
      <c r="O1153" s="40"/>
      <c r="P1153" s="40"/>
      <c r="Q1153" s="40"/>
      <c r="R1153" s="40"/>
      <c r="S1153" s="40"/>
      <c r="T1153" s="40"/>
      <c r="U1153" s="40"/>
      <c r="V1153" s="40"/>
      <c r="W1153" s="40"/>
      <c r="X1153" s="40"/>
      <c r="Y1153" s="40"/>
      <c r="Z1153" s="40"/>
      <c r="AA1153" s="40"/>
      <c r="AB1153" s="40"/>
      <c r="AC1153" s="40"/>
      <c r="AD1153" s="40"/>
      <c r="AE1153" s="40"/>
    </row>
  </sheetData>
  <sheetProtection sheet="1" autoFilter="0" formatColumns="0" formatRows="0" objects="1" scenarios="1" spinCount="100000" saltValue="A1lxx7IWdu9zURSUGbaKjUFlsZk5xeunwxF+5kZmnyWjUr/6w7vPlmSEJty4225NCgyneqdX6JSNVAwzF/zniw==" hashValue="8ra1ftXANePBzQG7vzTbTTeuS3iDq8V8nZ3M2ihLXzQZ9YWbCyGVKbAO2UTfch6IkLUq1lNktW6OKWjxLckGag==" algorithmName="SHA-512" password="CC35"/>
  <autoFilter ref="C107:K115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6:H96"/>
    <mergeCell ref="E98:H98"/>
    <mergeCell ref="E100:H100"/>
    <mergeCell ref="L2:V2"/>
  </mergeCells>
  <hyperlinks>
    <hyperlink ref="F112" r:id="rId1" display="https://podminky.urs.cz/item/CS_URS_2023_01/317121151"/>
    <hyperlink ref="F119" r:id="rId2" display="https://podminky.urs.cz/item/CS_URS_2023_01/317121251"/>
    <hyperlink ref="F132" r:id="rId3" display="https://podminky.urs.cz/item/CS_URS_2023_01/317142442"/>
    <hyperlink ref="F136" r:id="rId4" display="https://podminky.urs.cz/item/CS_URS_2023_01/340235212"/>
    <hyperlink ref="F140" r:id="rId5" display="https://podminky.urs.cz/item/CS_URS_2023_01/340236212"/>
    <hyperlink ref="F144" r:id="rId6" display="https://podminky.urs.cz/item/CS_URS_2023_01/340237212"/>
    <hyperlink ref="F148" r:id="rId7" display="https://podminky.urs.cz/item/CS_URS_2023_01/342272205"/>
    <hyperlink ref="F152" r:id="rId8" display="https://podminky.urs.cz/item/CS_URS_2023_01/342272225"/>
    <hyperlink ref="F156" r:id="rId9" display="https://podminky.urs.cz/item/CS_URS_2023_01/342272245"/>
    <hyperlink ref="F162" r:id="rId10" display="https://podminky.urs.cz/item/CS_URS_2023_01/342291121"/>
    <hyperlink ref="F167" r:id="rId11" display="https://podminky.urs.cz/item/CS_URS_2023_01/612142001"/>
    <hyperlink ref="F175" r:id="rId12" display="https://podminky.urs.cz/item/CS_URS_2023_01/612142002"/>
    <hyperlink ref="F184" r:id="rId13" display="https://podminky.urs.cz/item/CS_URS_2023_01/612181001"/>
    <hyperlink ref="F195" r:id="rId14" display="https://podminky.urs.cz/item/CS_URS_2023_01/611181001"/>
    <hyperlink ref="F199" r:id="rId15" display="https://podminky.urs.cz/item/CS_URS_2023_01/612341121"/>
    <hyperlink ref="F210" r:id="rId16" display="https://podminky.urs.cz/item/CS_URS_2023_01/612341191"/>
    <hyperlink ref="F217" r:id="rId17" display="https://podminky.urs.cz/item/CS_URS_2023_01/611341121"/>
    <hyperlink ref="F221" r:id="rId18" display="https://podminky.urs.cz/item/CS_URS_2023_01/612131101"/>
    <hyperlink ref="F228" r:id="rId19" display="https://podminky.urs.cz/item/CS_URS_2023_01/612131121"/>
    <hyperlink ref="F239" r:id="rId20" display="https://podminky.urs.cz/item/CS_URS_2023_01/611131121"/>
    <hyperlink ref="F243" r:id="rId21" display="https://podminky.urs.cz/item/CS_URS_2023_01/612135101"/>
    <hyperlink ref="F249" r:id="rId22" display="https://podminky.urs.cz/item/CS_URS_2023_01/612321141"/>
    <hyperlink ref="F256" r:id="rId23" display="https://podminky.urs.cz/item/CS_URS_2023_01/612321191"/>
    <hyperlink ref="F264" r:id="rId24" display="https://podminky.urs.cz/item/CS_URS_2023_01/612325111"/>
    <hyperlink ref="F270" r:id="rId25" display="https://podminky.urs.cz/item/CS_URS_2023_01/612325221"/>
    <hyperlink ref="F274" r:id="rId26" display="https://podminky.urs.cz/item/CS_URS_2023_01/612325222"/>
    <hyperlink ref="F278" r:id="rId27" display="https://podminky.urs.cz/item/CS_URS_2023_01/619995001"/>
    <hyperlink ref="F285" r:id="rId28" display="https://podminky.urs.cz/item/CS_URS_2023_01/622143003"/>
    <hyperlink ref="F293" r:id="rId29" display="https://podminky.urs.cz/item/CS_URS_2023_01/629992112"/>
    <hyperlink ref="F297" r:id="rId30" display="https://podminky.urs.cz/item/CS_URS_2023_01/631311133"/>
    <hyperlink ref="F303" r:id="rId31" display="https://podminky.urs.cz/item/CS_URS_2023_01/631362021"/>
    <hyperlink ref="F307" r:id="rId32" display="https://podminky.urs.cz/item/CS_URS_2023_01/632450134"/>
    <hyperlink ref="F311" r:id="rId33" display="https://podminky.urs.cz/item/CS_URS_2023_01/775141122"/>
    <hyperlink ref="F315" r:id="rId34" display="https://podminky.urs.cz/item/CS_URS_2023_01/632451105"/>
    <hyperlink ref="F319" r:id="rId35" display="https://podminky.urs.cz/item/CS_URS_2023_01/634611111"/>
    <hyperlink ref="F323" r:id="rId36" display="https://podminky.urs.cz/item/CS_URS_2023_01/634911123"/>
    <hyperlink ref="F327" r:id="rId37" display="https://podminky.urs.cz/item/CS_URS_2023_01/771121011"/>
    <hyperlink ref="F334" r:id="rId38" display="https://podminky.urs.cz/item/CS_URS_2023_01/941211112"/>
    <hyperlink ref="F338" r:id="rId39" display="https://podminky.urs.cz/item/CS_URS_2023_01/941211211"/>
    <hyperlink ref="F342" r:id="rId40" display="https://podminky.urs.cz/item/CS_URS_2023_01/941211812"/>
    <hyperlink ref="F347" r:id="rId41" display="https://podminky.urs.cz/item/CS_URS_2023_01/949101111"/>
    <hyperlink ref="F351" r:id="rId42" display="https://podminky.urs.cz/item/CS_URS_2023_01/952901111"/>
    <hyperlink ref="F355" r:id="rId43" display="https://podminky.urs.cz/item/CS_URS_2023_01/953966111"/>
    <hyperlink ref="F363" r:id="rId44" display="https://podminky.urs.cz/item/CS_URS_2023_01/953966112"/>
    <hyperlink ref="F370" r:id="rId45" display="https://podminky.urs.cz/item/CS_URS_2023_01/953966121"/>
    <hyperlink ref="F377" r:id="rId46" display="https://podminky.urs.cz/item/CS_URS_2023_01/767165111"/>
    <hyperlink ref="F387" r:id="rId47" display="https://podminky.urs.cz/item/CS_URS_2023_01/962032231"/>
    <hyperlink ref="F391" r:id="rId48" display="https://podminky.urs.cz/item/CS_URS_2023_01/965043341"/>
    <hyperlink ref="F395" r:id="rId49" display="https://podminky.urs.cz/item/CS_URS_2023_01/965046111"/>
    <hyperlink ref="F399" r:id="rId50" display="https://podminky.urs.cz/item/CS_URS_2023_01/965046119"/>
    <hyperlink ref="F404" r:id="rId51" display="https://podminky.urs.cz/item/CS_URS_2023_01/965081333"/>
    <hyperlink ref="F408" r:id="rId52" display="https://podminky.urs.cz/item/CS_URS_2023_01/965081611"/>
    <hyperlink ref="F412" r:id="rId53" display="https://podminky.urs.cz/item/CS_URS_2023_01/965082923"/>
    <hyperlink ref="F416" r:id="rId54" display="https://podminky.urs.cz/item/CS_URS_2023_01/967031733"/>
    <hyperlink ref="F420" r:id="rId55" display="https://podminky.urs.cz/item/CS_URS_2023_01/968062747"/>
    <hyperlink ref="F426" r:id="rId56" display="https://podminky.urs.cz/item/CS_URS_2023_01/968072455"/>
    <hyperlink ref="F432" r:id="rId57" display="https://podminky.urs.cz/item/CS_URS_2023_01/968072456"/>
    <hyperlink ref="F439" r:id="rId58" display="https://podminky.urs.cz/item/CS_URS_2023_01/971033331"/>
    <hyperlink ref="F443" r:id="rId59" display="https://podminky.urs.cz/item/CS_URS_2023_01/971033431"/>
    <hyperlink ref="F447" r:id="rId60" display="https://podminky.urs.cz/item/CS_URS_2023_01/974031164"/>
    <hyperlink ref="F456" r:id="rId61" display="https://podminky.urs.cz/item/CS_URS_2023_01/997013217"/>
    <hyperlink ref="F458" r:id="rId62" display="https://podminky.urs.cz/item/CS_URS_2023_01/997013501"/>
    <hyperlink ref="F460" r:id="rId63" display="https://podminky.urs.cz/item/CS_URS_2023_01/997013509"/>
    <hyperlink ref="F463" r:id="rId64" display="https://podminky.urs.cz/item/CS_URS_2023_01/997013631"/>
    <hyperlink ref="F466" r:id="rId65" display="https://podminky.urs.cz/item/CS_URS_2023_01/998018003"/>
    <hyperlink ref="F470" r:id="rId66" display="https://podminky.urs.cz/item/CS_URS_2023_01/772991111"/>
    <hyperlink ref="F474" r:id="rId67" display="https://podminky.urs.cz/item/CS_URS_2023_01/711111051"/>
    <hyperlink ref="F486" r:id="rId68" display="https://podminky.urs.cz/item/CS_URS_2023_01/713121121"/>
    <hyperlink ref="F494" r:id="rId69" display="https://podminky.urs.cz/item/CS_URS_2023_01/713121211"/>
    <hyperlink ref="F547" r:id="rId70" display="https://podminky.urs.cz/item/CS_URS_2023_01/953943212"/>
    <hyperlink ref="F557" r:id="rId71" display="https://podminky.urs.cz/item/CS_URS_2023_01/998725103"/>
    <hyperlink ref="F559" r:id="rId72" display="https://podminky.urs.cz/item/CS_URS_2023_01/998725181"/>
    <hyperlink ref="F562" r:id="rId73" display="https://podminky.urs.cz/item/CS_URS_2023_01/735151832"/>
    <hyperlink ref="F566" r:id="rId74" display="https://podminky.urs.cz/item/CS_URS_2023_01/735159330"/>
    <hyperlink ref="F571" r:id="rId75" display="https://podminky.urs.cz/item/CS_URS_2023_01/751398031"/>
    <hyperlink ref="F579" r:id="rId76" display="https://podminky.urs.cz/item/CS_URS_2023_01/763111333"/>
    <hyperlink ref="F583" r:id="rId77" display="https://podminky.urs.cz/item/CS_URS_2023_01/763111351"/>
    <hyperlink ref="F595" r:id="rId78" display="https://podminky.urs.cz/item/CS_URS_2023_01/763111717"/>
    <hyperlink ref="F602" r:id="rId79" display="https://podminky.urs.cz/item/CS_URS_2023_01/763111751"/>
    <hyperlink ref="F609" r:id="rId80" display="https://podminky.urs.cz/item/CS_URS_2023_01/763111771"/>
    <hyperlink ref="F616" r:id="rId81" display="https://podminky.urs.cz/item/CS_URS_2023_01/763111915"/>
    <hyperlink ref="F620" r:id="rId82" display="https://podminky.urs.cz/item/CS_URS_2023_01/763131451"/>
    <hyperlink ref="F624" r:id="rId83" display="https://podminky.urs.cz/item/CS_URS_2023_01/763131714"/>
    <hyperlink ref="F628" r:id="rId84" display="https://podminky.urs.cz/item/CS_URS_2023_01/763131761"/>
    <hyperlink ref="F632" r:id="rId85" display="https://podminky.urs.cz/item/CS_URS_2023_01/763131767"/>
    <hyperlink ref="F636" r:id="rId86" display="https://podminky.urs.cz/item/CS_URS_2023_01/763131771"/>
    <hyperlink ref="F640" r:id="rId87" display="https://podminky.urs.cz/item/CS_URS_2023_01/763135611"/>
    <hyperlink ref="F647" r:id="rId88" display="https://podminky.urs.cz/item/CS_URS_2023_01/763135881"/>
    <hyperlink ref="F651" r:id="rId89" display="https://podminky.urs.cz/item/CS_URS_2023_01/763182411"/>
    <hyperlink ref="F655" r:id="rId90" display="https://podminky.urs.cz/item/CS_URS_2023_01/763183112"/>
    <hyperlink ref="F668" r:id="rId91" display="https://podminky.urs.cz/item/CS_URS_2023_01/998763303"/>
    <hyperlink ref="F670" r:id="rId92" display="https://podminky.urs.cz/item/CS_URS_2023_01/998763381"/>
    <hyperlink ref="F673" r:id="rId93" display="https://podminky.urs.cz/item/CS_URS_2023_01/764001811"/>
    <hyperlink ref="F677" r:id="rId94" display="https://podminky.urs.cz/item/CS_URS_2023_01/764002851"/>
    <hyperlink ref="F681" r:id="rId95" display="https://podminky.urs.cz/item/CS_URS_2023_01/764246345"/>
    <hyperlink ref="F686" r:id="rId96" display="https://podminky.urs.cz/item/CS_URS_2023_01/766441821"/>
    <hyperlink ref="F735" r:id="rId97" display="https://podminky.urs.cz/item/CS_URS_2023_01/766660311"/>
    <hyperlink ref="F739" r:id="rId98" display="https://podminky.urs.cz/item/CS_URS_2023_01/766660351"/>
    <hyperlink ref="F749" r:id="rId99" display="https://podminky.urs.cz/item/CS_URS_2023_01/766660720"/>
    <hyperlink ref="F756" r:id="rId100" display="https://podminky.urs.cz/item/CS_URS_2023_01/766682111"/>
    <hyperlink ref="F763" r:id="rId101" display="https://podminky.urs.cz/item/CS_URS_2023_01/766694126"/>
    <hyperlink ref="F863" r:id="rId102" display="https://podminky.urs.cz/item/CS_URS_2023_01/998766103"/>
    <hyperlink ref="F865" r:id="rId103" display="https://podminky.urs.cz/item/CS_URS_2023_01/998766181"/>
    <hyperlink ref="F871" r:id="rId104" display="https://podminky.urs.cz/item/CS_URS_2023_01/767311830"/>
    <hyperlink ref="F884" r:id="rId105" display="https://podminky.urs.cz/item/CS_URS_2023_01/767640111"/>
    <hyperlink ref="F897" r:id="rId106" display="https://podminky.urs.cz/item/CS_URS_2023_01/767640224"/>
    <hyperlink ref="F905" r:id="rId107" display="https://podminky.urs.cz/item/CS_URS_2023_01/998767103"/>
    <hyperlink ref="F907" r:id="rId108" display="https://podminky.urs.cz/item/CS_URS_2023_01/998767181"/>
    <hyperlink ref="F910" r:id="rId109" display="https://podminky.urs.cz/item/CS_URS_2023_01/771474113"/>
    <hyperlink ref="F914" r:id="rId110" display="https://podminky.urs.cz/item/CS_URS_2023_01/771574312"/>
    <hyperlink ref="F924" r:id="rId111" display="https://podminky.urs.cz/item/CS_URS_2023_01/771577111"/>
    <hyperlink ref="F928" r:id="rId112" display="https://podminky.urs.cz/item/CS_URS_2023_01/771577112"/>
    <hyperlink ref="F932" r:id="rId113" display="https://podminky.urs.cz/item/CS_URS_2023_01/771577114"/>
    <hyperlink ref="F936" r:id="rId114" display="https://podminky.urs.cz/item/CS_URS_2023_01/998771103"/>
    <hyperlink ref="F938" r:id="rId115" display="https://podminky.urs.cz/item/CS_URS_2023_01/998771181"/>
    <hyperlink ref="F941" r:id="rId116" display="https://podminky.urs.cz/item/CS_URS_2023_01/776111111"/>
    <hyperlink ref="F945" r:id="rId117" display="https://podminky.urs.cz/item/CS_URS_2023_01/776111311"/>
    <hyperlink ref="F949" r:id="rId118" display="https://podminky.urs.cz/item/CS_URS_2023_01/776121321"/>
    <hyperlink ref="F958" r:id="rId119" display="https://podminky.urs.cz/item/CS_URS_2023_01/776201811"/>
    <hyperlink ref="F962" r:id="rId120" display="https://podminky.urs.cz/item/CS_URS_2023_01/776221111"/>
    <hyperlink ref="F972" r:id="rId121" display="https://podminky.urs.cz/item/CS_URS_2023_01/776221221"/>
    <hyperlink ref="F987" r:id="rId122" display="https://podminky.urs.cz/item/CS_URS_2023_01/776223112"/>
    <hyperlink ref="F991" r:id="rId123" display="https://podminky.urs.cz/item/CS_URS_2023_01/776410811"/>
    <hyperlink ref="F995" r:id="rId124" display="https://podminky.urs.cz/item/CS_URS_2023_01/776411112"/>
    <hyperlink ref="F999" r:id="rId125" display="https://podminky.urs.cz/item/CS_URS_2023_01/776421111"/>
    <hyperlink ref="F1006" r:id="rId126" display="https://podminky.urs.cz/item/CS_URS_2023_01/771591117"/>
    <hyperlink ref="F1010" r:id="rId127" display="https://podminky.urs.cz/item/CS_URS_2023_01/776421312"/>
    <hyperlink ref="F1023" r:id="rId128" display="https://podminky.urs.cz/item/CS_URS_2023_01/998776103"/>
    <hyperlink ref="F1025" r:id="rId129" display="https://podminky.urs.cz/item/CS_URS_2023_01/998776181"/>
    <hyperlink ref="F1028" r:id="rId130" display="https://podminky.urs.cz/item/CS_URS_2023_01/781111011"/>
    <hyperlink ref="F1032" r:id="rId131" display="https://podminky.urs.cz/item/CS_URS_2023_01/781121011"/>
    <hyperlink ref="F1036" r:id="rId132" display="https://podminky.urs.cz/item/CS_URS_2023_01/781471810"/>
    <hyperlink ref="F1040" r:id="rId133" display="https://podminky.urs.cz/item/CS_URS_2023_01/781474114"/>
    <hyperlink ref="F1048" r:id="rId134" display="https://podminky.urs.cz/item/CS_URS_2023_01/781477112"/>
    <hyperlink ref="F1052" r:id="rId135" display="https://podminky.urs.cz/item/CS_URS_2023_01/781479196"/>
    <hyperlink ref="F1056" r:id="rId136" display="https://podminky.urs.cz/item/CS_URS_2023_01/781494111"/>
    <hyperlink ref="F1060" r:id="rId137" display="https://podminky.urs.cz/item/CS_URS_2023_01/998781103"/>
    <hyperlink ref="F1062" r:id="rId138" display="https://podminky.urs.cz/item/CS_URS_2023_01/998781181"/>
    <hyperlink ref="F1065" r:id="rId139" display="https://podminky.urs.cz/item/CS_URS_2023_01/783306805"/>
    <hyperlink ref="F1069" r:id="rId140" display="https://podminky.urs.cz/item/CS_URS_2023_01/783314201"/>
    <hyperlink ref="F1073" r:id="rId141" display="https://podminky.urs.cz/item/CS_URS_2023_01/783315101"/>
    <hyperlink ref="F1077" r:id="rId142" display="https://podminky.urs.cz/item/CS_URS_2023_01/783317101"/>
    <hyperlink ref="F1081" r:id="rId143" display="https://podminky.urs.cz/item/CS_URS_2023_01/783601325"/>
    <hyperlink ref="F1085" r:id="rId144" display="https://podminky.urs.cz/item/CS_URS_2023_01/783601431"/>
    <hyperlink ref="F1089" r:id="rId145" display="https://podminky.urs.cz/item/CS_URS_2023_01/783614111"/>
    <hyperlink ref="F1093" r:id="rId146" display="https://podminky.urs.cz/item/CS_URS_2023_01/783617117"/>
    <hyperlink ref="F1098" r:id="rId147" display="https://podminky.urs.cz/item/CS_URS_2023_01/784121001"/>
    <hyperlink ref="F1102" r:id="rId148" display="https://podminky.urs.cz/item/CS_URS_2023_01/784121011"/>
    <hyperlink ref="F1106" r:id="rId149" display="https://podminky.urs.cz/item/CS_URS_2023_01/784171101"/>
    <hyperlink ref="F1110" r:id="rId150" display="https://podminky.urs.cz/item/CS_URS_2023_01/784171111"/>
    <hyperlink ref="F1118" r:id="rId151" display="https://podminky.urs.cz/item/CS_URS_2023_01/784171121"/>
    <hyperlink ref="F1129" r:id="rId152" display="https://podminky.urs.cz/item/CS_URS_2023_01/784181121"/>
    <hyperlink ref="F1133" r:id="rId153" display="https://podminky.urs.cz/item/CS_URS_2023_01/784221101"/>
    <hyperlink ref="F1137" r:id="rId154" display="https://podminky.urs.cz/item/CS_URS_2023_01/784211101"/>
    <hyperlink ref="F1142" r:id="rId155" display="https://podminky.urs.cz/item/CS_URS_2023_01/787313316"/>
    <hyperlink ref="F1150" r:id="rId156" display="https://podminky.urs.cz/item/CS_URS_2023_01/HZS12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91</v>
      </c>
    </row>
    <row r="4" s="1" customFormat="1" ht="24.96" customHeight="1">
      <c r="B4" s="21"/>
      <c r="D4" s="142" t="s">
        <v>112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Vestavba sociálních zařízení interna 1 a 2 Karviná</v>
      </c>
      <c r="F7" s="144"/>
      <c r="G7" s="144"/>
      <c r="H7" s="144"/>
      <c r="L7" s="21"/>
    </row>
    <row r="8" s="1" customFormat="1" ht="12" customHeight="1">
      <c r="B8" s="21"/>
      <c r="D8" s="144" t="s">
        <v>113</v>
      </c>
      <c r="L8" s="21"/>
    </row>
    <row r="9" s="2" customFormat="1" ht="16.5" customHeight="1">
      <c r="A9" s="40"/>
      <c r="B9" s="46"/>
      <c r="C9" s="40"/>
      <c r="D9" s="40"/>
      <c r="E9" s="145" t="s">
        <v>114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115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1546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44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stavby'!AN8</f>
        <v>28. 3. 2023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30</v>
      </c>
      <c r="E16" s="40"/>
      <c r="F16" s="40"/>
      <c r="G16" s="40"/>
      <c r="H16" s="40"/>
      <c r="I16" s="144" t="s">
        <v>31</v>
      </c>
      <c r="J16" s="135" t="s">
        <v>32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44" t="s">
        <v>34</v>
      </c>
      <c r="J17" s="135" t="s">
        <v>35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36</v>
      </c>
      <c r="E19" s="40"/>
      <c r="F19" s="40"/>
      <c r="G19" s="40"/>
      <c r="H19" s="40"/>
      <c r="I19" s="144" t="s">
        <v>31</v>
      </c>
      <c r="J19" s="34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4" t="s">
        <v>34</v>
      </c>
      <c r="J20" s="34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38</v>
      </c>
      <c r="E22" s="40"/>
      <c r="F22" s="40"/>
      <c r="G22" s="40"/>
      <c r="H22" s="40"/>
      <c r="I22" s="144" t="s">
        <v>31</v>
      </c>
      <c r="J22" s="135" t="s">
        <v>39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40</v>
      </c>
      <c r="F23" s="40"/>
      <c r="G23" s="40"/>
      <c r="H23" s="40"/>
      <c r="I23" s="144" t="s">
        <v>34</v>
      </c>
      <c r="J23" s="135" t="s">
        <v>41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43</v>
      </c>
      <c r="E25" s="40"/>
      <c r="F25" s="40"/>
      <c r="G25" s="40"/>
      <c r="H25" s="40"/>
      <c r="I25" s="144" t="s">
        <v>31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34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44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48</v>
      </c>
      <c r="E32" s="40"/>
      <c r="F32" s="40"/>
      <c r="G32" s="40"/>
      <c r="H32" s="40"/>
      <c r="I32" s="40"/>
      <c r="J32" s="155">
        <f>ROUND(J99,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50</v>
      </c>
      <c r="G34" s="40"/>
      <c r="H34" s="40"/>
      <c r="I34" s="156" t="s">
        <v>49</v>
      </c>
      <c r="J34" s="156" t="s">
        <v>51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52</v>
      </c>
      <c r="E35" s="144" t="s">
        <v>53</v>
      </c>
      <c r="F35" s="158">
        <f>ROUND((SUM(BE99:BE561)),  2)</f>
        <v>0</v>
      </c>
      <c r="G35" s="40"/>
      <c r="H35" s="40"/>
      <c r="I35" s="159">
        <v>0.20999999999999999</v>
      </c>
      <c r="J35" s="158">
        <f>ROUND(((SUM(BE99:BE561))*I35),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54</v>
      </c>
      <c r="F36" s="158">
        <f>ROUND((SUM(BF99:BF561)),  2)</f>
        <v>0</v>
      </c>
      <c r="G36" s="40"/>
      <c r="H36" s="40"/>
      <c r="I36" s="159">
        <v>0.14999999999999999</v>
      </c>
      <c r="J36" s="158">
        <f>ROUND(((SUM(BF99:BF561))*I36),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55</v>
      </c>
      <c r="F37" s="158">
        <f>ROUND((SUM(BG99:BG561)),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56</v>
      </c>
      <c r="F38" s="158">
        <f>ROUND((SUM(BH99:BH561)),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57</v>
      </c>
      <c r="F39" s="158">
        <f>ROUND((SUM(BI99:BI561)),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58</v>
      </c>
      <c r="E41" s="162"/>
      <c r="F41" s="162"/>
      <c r="G41" s="163" t="s">
        <v>59</v>
      </c>
      <c r="H41" s="164" t="s">
        <v>60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Vestavba sociálních zařízení interna 1 a 2 Karviná</v>
      </c>
      <c r="F50" s="33"/>
      <c r="G50" s="33"/>
      <c r="H50" s="33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113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71" t="s">
        <v>114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115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D.1.4 - Zdravotně technické instalace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Vydmuchov 399/5, Karviná</v>
      </c>
      <c r="G56" s="42"/>
      <c r="H56" s="42"/>
      <c r="I56" s="33" t="s">
        <v>24</v>
      </c>
      <c r="J56" s="74" t="str">
        <f>IF(J14="","",J14)</f>
        <v>28. 3. 2023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Nemocnice Karviná - Ráj, příspěvková organizace</v>
      </c>
      <c r="G58" s="42"/>
      <c r="H58" s="42"/>
      <c r="I58" s="33" t="s">
        <v>38</v>
      </c>
      <c r="J58" s="38" t="str">
        <f>E23</f>
        <v>HAMROZI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33" t="s">
        <v>43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118</v>
      </c>
      <c r="D61" s="173"/>
      <c r="E61" s="173"/>
      <c r="F61" s="173"/>
      <c r="G61" s="173"/>
      <c r="H61" s="173"/>
      <c r="I61" s="173"/>
      <c r="J61" s="174" t="s">
        <v>119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80</v>
      </c>
      <c r="D63" s="42"/>
      <c r="E63" s="42"/>
      <c r="F63" s="42"/>
      <c r="G63" s="42"/>
      <c r="H63" s="42"/>
      <c r="I63" s="42"/>
      <c r="J63" s="104">
        <f>J99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120</v>
      </c>
    </row>
    <row r="64" s="9" customFormat="1" ht="24.96" customHeight="1">
      <c r="A64" s="9"/>
      <c r="B64" s="176"/>
      <c r="C64" s="177"/>
      <c r="D64" s="178" t="s">
        <v>121</v>
      </c>
      <c r="E64" s="179"/>
      <c r="F64" s="179"/>
      <c r="G64" s="179"/>
      <c r="H64" s="179"/>
      <c r="I64" s="179"/>
      <c r="J64" s="180">
        <f>J100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122</v>
      </c>
      <c r="E65" s="184"/>
      <c r="F65" s="184"/>
      <c r="G65" s="184"/>
      <c r="H65" s="184"/>
      <c r="I65" s="184"/>
      <c r="J65" s="185">
        <f>J101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123</v>
      </c>
      <c r="E66" s="184"/>
      <c r="F66" s="184"/>
      <c r="G66" s="184"/>
      <c r="H66" s="184"/>
      <c r="I66" s="184"/>
      <c r="J66" s="185">
        <f>J114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124</v>
      </c>
      <c r="E67" s="184"/>
      <c r="F67" s="184"/>
      <c r="G67" s="184"/>
      <c r="H67" s="184"/>
      <c r="I67" s="184"/>
      <c r="J67" s="185">
        <f>J141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125</v>
      </c>
      <c r="E68" s="184"/>
      <c r="F68" s="184"/>
      <c r="G68" s="184"/>
      <c r="H68" s="184"/>
      <c r="I68" s="184"/>
      <c r="J68" s="185">
        <f>J184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126</v>
      </c>
      <c r="E69" s="184"/>
      <c r="F69" s="184"/>
      <c r="G69" s="184"/>
      <c r="H69" s="184"/>
      <c r="I69" s="184"/>
      <c r="J69" s="185">
        <f>J194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127</v>
      </c>
      <c r="E70" s="179"/>
      <c r="F70" s="179"/>
      <c r="G70" s="179"/>
      <c r="H70" s="179"/>
      <c r="I70" s="179"/>
      <c r="J70" s="180">
        <f>J197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7"/>
      <c r="D71" s="183" t="s">
        <v>129</v>
      </c>
      <c r="E71" s="184"/>
      <c r="F71" s="184"/>
      <c r="G71" s="184"/>
      <c r="H71" s="184"/>
      <c r="I71" s="184"/>
      <c r="J71" s="185">
        <f>J198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6"/>
      <c r="C72" s="177"/>
      <c r="D72" s="178" t="s">
        <v>1547</v>
      </c>
      <c r="E72" s="179"/>
      <c r="F72" s="179"/>
      <c r="G72" s="179"/>
      <c r="H72" s="179"/>
      <c r="I72" s="179"/>
      <c r="J72" s="180">
        <f>J227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2"/>
      <c r="C73" s="127"/>
      <c r="D73" s="183" t="s">
        <v>1548</v>
      </c>
      <c r="E73" s="184"/>
      <c r="F73" s="184"/>
      <c r="G73" s="184"/>
      <c r="H73" s="184"/>
      <c r="I73" s="184"/>
      <c r="J73" s="185">
        <f>J228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1549</v>
      </c>
      <c r="E74" s="184"/>
      <c r="F74" s="184"/>
      <c r="G74" s="184"/>
      <c r="H74" s="184"/>
      <c r="I74" s="184"/>
      <c r="J74" s="185">
        <f>J307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130</v>
      </c>
      <c r="E75" s="184"/>
      <c r="F75" s="184"/>
      <c r="G75" s="184"/>
      <c r="H75" s="184"/>
      <c r="I75" s="184"/>
      <c r="J75" s="185">
        <f>J392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1550</v>
      </c>
      <c r="E76" s="184"/>
      <c r="F76" s="184"/>
      <c r="G76" s="184"/>
      <c r="H76" s="184"/>
      <c r="I76" s="184"/>
      <c r="J76" s="185">
        <f>J538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7"/>
      <c r="D77" s="183" t="s">
        <v>1551</v>
      </c>
      <c r="E77" s="184"/>
      <c r="F77" s="184"/>
      <c r="G77" s="184"/>
      <c r="H77" s="184"/>
      <c r="I77" s="184"/>
      <c r="J77" s="185">
        <f>J558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3" s="2" customFormat="1" ht="6.96" customHeight="1">
      <c r="A83" s="40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4.96" customHeight="1">
      <c r="A84" s="40"/>
      <c r="B84" s="41"/>
      <c r="C84" s="24" t="s">
        <v>144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16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171" t="str">
        <f>E7</f>
        <v>Vestavba sociálních zařízení interna 1 a 2 Karviná</v>
      </c>
      <c r="F87" s="33"/>
      <c r="G87" s="33"/>
      <c r="H87" s="33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" customFormat="1" ht="12" customHeight="1">
      <c r="B88" s="22"/>
      <c r="C88" s="33" t="s">
        <v>113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40"/>
      <c r="B89" s="41"/>
      <c r="C89" s="42"/>
      <c r="D89" s="42"/>
      <c r="E89" s="171" t="s">
        <v>114</v>
      </c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3" t="s">
        <v>115</v>
      </c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1" t="str">
        <f>E11</f>
        <v>D.1.4 - Zdravotně technické instalace</v>
      </c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3" t="s">
        <v>22</v>
      </c>
      <c r="D93" s="42"/>
      <c r="E93" s="42"/>
      <c r="F93" s="28" t="str">
        <f>F14</f>
        <v>Vydmuchov 399/5, Karviná</v>
      </c>
      <c r="G93" s="42"/>
      <c r="H93" s="42"/>
      <c r="I93" s="33" t="s">
        <v>24</v>
      </c>
      <c r="J93" s="74" t="str">
        <f>IF(J14="","",J14)</f>
        <v>28. 3. 2023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3" t="s">
        <v>30</v>
      </c>
      <c r="D95" s="42"/>
      <c r="E95" s="42"/>
      <c r="F95" s="28" t="str">
        <f>E17</f>
        <v>Nemocnice Karviná - Ráj, příspěvková organizace</v>
      </c>
      <c r="G95" s="42"/>
      <c r="H95" s="42"/>
      <c r="I95" s="33" t="s">
        <v>38</v>
      </c>
      <c r="J95" s="38" t="str">
        <f>E23</f>
        <v>HAMROZI s.r.o.</v>
      </c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3" t="s">
        <v>36</v>
      </c>
      <c r="D96" s="42"/>
      <c r="E96" s="42"/>
      <c r="F96" s="28" t="str">
        <f>IF(E20="","",E20)</f>
        <v>Vyplň údaj</v>
      </c>
      <c r="G96" s="42"/>
      <c r="H96" s="42"/>
      <c r="I96" s="33" t="s">
        <v>43</v>
      </c>
      <c r="J96" s="38" t="str">
        <f>E26</f>
        <v xml:space="preserve"> </v>
      </c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11" customFormat="1" ht="29.28" customHeight="1">
      <c r="A98" s="187"/>
      <c r="B98" s="188"/>
      <c r="C98" s="189" t="s">
        <v>145</v>
      </c>
      <c r="D98" s="190" t="s">
        <v>67</v>
      </c>
      <c r="E98" s="190" t="s">
        <v>63</v>
      </c>
      <c r="F98" s="190" t="s">
        <v>64</v>
      </c>
      <c r="G98" s="190" t="s">
        <v>146</v>
      </c>
      <c r="H98" s="190" t="s">
        <v>147</v>
      </c>
      <c r="I98" s="190" t="s">
        <v>148</v>
      </c>
      <c r="J98" s="190" t="s">
        <v>119</v>
      </c>
      <c r="K98" s="191" t="s">
        <v>149</v>
      </c>
      <c r="L98" s="192"/>
      <c r="M98" s="94" t="s">
        <v>44</v>
      </c>
      <c r="N98" s="95" t="s">
        <v>52</v>
      </c>
      <c r="O98" s="95" t="s">
        <v>150</v>
      </c>
      <c r="P98" s="95" t="s">
        <v>151</v>
      </c>
      <c r="Q98" s="95" t="s">
        <v>152</v>
      </c>
      <c r="R98" s="95" t="s">
        <v>153</v>
      </c>
      <c r="S98" s="95" t="s">
        <v>154</v>
      </c>
      <c r="T98" s="96" t="s">
        <v>155</v>
      </c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</row>
    <row r="99" s="2" customFormat="1" ht="22.8" customHeight="1">
      <c r="A99" s="40"/>
      <c r="B99" s="41"/>
      <c r="C99" s="101" t="s">
        <v>156</v>
      </c>
      <c r="D99" s="42"/>
      <c r="E99" s="42"/>
      <c r="F99" s="42"/>
      <c r="G99" s="42"/>
      <c r="H99" s="42"/>
      <c r="I99" s="42"/>
      <c r="J99" s="193">
        <f>BK99</f>
        <v>0</v>
      </c>
      <c r="K99" s="42"/>
      <c r="L99" s="46"/>
      <c r="M99" s="97"/>
      <c r="N99" s="194"/>
      <c r="O99" s="98"/>
      <c r="P99" s="195">
        <f>P100+P197+P227</f>
        <v>0</v>
      </c>
      <c r="Q99" s="98"/>
      <c r="R99" s="195">
        <f>R100+R197+R227</f>
        <v>4.3938563099999985</v>
      </c>
      <c r="S99" s="98"/>
      <c r="T99" s="196">
        <f>T100+T197+T227</f>
        <v>6.1984449999999995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81</v>
      </c>
      <c r="AU99" s="18" t="s">
        <v>120</v>
      </c>
      <c r="BK99" s="197">
        <f>BK100+BK197+BK227</f>
        <v>0</v>
      </c>
    </row>
    <row r="100" s="12" customFormat="1" ht="25.92" customHeight="1">
      <c r="A100" s="12"/>
      <c r="B100" s="198"/>
      <c r="C100" s="199"/>
      <c r="D100" s="200" t="s">
        <v>81</v>
      </c>
      <c r="E100" s="201" t="s">
        <v>157</v>
      </c>
      <c r="F100" s="201" t="s">
        <v>158</v>
      </c>
      <c r="G100" s="199"/>
      <c r="H100" s="199"/>
      <c r="I100" s="202"/>
      <c r="J100" s="203">
        <f>BK100</f>
        <v>0</v>
      </c>
      <c r="K100" s="199"/>
      <c r="L100" s="204"/>
      <c r="M100" s="205"/>
      <c r="N100" s="206"/>
      <c r="O100" s="206"/>
      <c r="P100" s="207">
        <f>P101+P114+P141+P184+P194</f>
        <v>0</v>
      </c>
      <c r="Q100" s="206"/>
      <c r="R100" s="207">
        <f>R101+R114+R141+R184+R194</f>
        <v>2.9507413099999993</v>
      </c>
      <c r="S100" s="206"/>
      <c r="T100" s="208">
        <f>T101+T114+T141+T184+T194</f>
        <v>4.5167599999999997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89</v>
      </c>
      <c r="AT100" s="210" t="s">
        <v>81</v>
      </c>
      <c r="AU100" s="210" t="s">
        <v>82</v>
      </c>
      <c r="AY100" s="209" t="s">
        <v>159</v>
      </c>
      <c r="BK100" s="211">
        <f>BK101+BK114+BK141+BK184+BK194</f>
        <v>0</v>
      </c>
    </row>
    <row r="101" s="12" customFormat="1" ht="22.8" customHeight="1">
      <c r="A101" s="12"/>
      <c r="B101" s="198"/>
      <c r="C101" s="199"/>
      <c r="D101" s="200" t="s">
        <v>81</v>
      </c>
      <c r="E101" s="212" t="s">
        <v>160</v>
      </c>
      <c r="F101" s="212" t="s">
        <v>161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SUM(P102:P113)</f>
        <v>0</v>
      </c>
      <c r="Q101" s="206"/>
      <c r="R101" s="207">
        <f>SUM(R102:R113)</f>
        <v>0.43295499999999998</v>
      </c>
      <c r="S101" s="206"/>
      <c r="T101" s="208">
        <f>SUM(T102:T113)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89</v>
      </c>
      <c r="AT101" s="210" t="s">
        <v>81</v>
      </c>
      <c r="AU101" s="210" t="s">
        <v>89</v>
      </c>
      <c r="AY101" s="209" t="s">
        <v>159</v>
      </c>
      <c r="BK101" s="211">
        <f>SUM(BK102:BK113)</f>
        <v>0</v>
      </c>
    </row>
    <row r="102" s="2" customFormat="1" ht="21.75" customHeight="1">
      <c r="A102" s="40"/>
      <c r="B102" s="41"/>
      <c r="C102" s="214" t="s">
        <v>89</v>
      </c>
      <c r="D102" s="214" t="s">
        <v>162</v>
      </c>
      <c r="E102" s="215" t="s">
        <v>1552</v>
      </c>
      <c r="F102" s="216" t="s">
        <v>1553</v>
      </c>
      <c r="G102" s="217" t="s">
        <v>165</v>
      </c>
      <c r="H102" s="218">
        <v>47</v>
      </c>
      <c r="I102" s="219"/>
      <c r="J102" s="220">
        <f>ROUND(I102*H102,2)</f>
        <v>0</v>
      </c>
      <c r="K102" s="216" t="s">
        <v>166</v>
      </c>
      <c r="L102" s="46"/>
      <c r="M102" s="221" t="s">
        <v>44</v>
      </c>
      <c r="N102" s="222" t="s">
        <v>53</v>
      </c>
      <c r="O102" s="86"/>
      <c r="P102" s="223">
        <f>O102*H102</f>
        <v>0</v>
      </c>
      <c r="Q102" s="223">
        <v>0.00249</v>
      </c>
      <c r="R102" s="223">
        <f>Q102*H102</f>
        <v>0.11703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167</v>
      </c>
      <c r="AT102" s="225" t="s">
        <v>162</v>
      </c>
      <c r="AU102" s="225" t="s">
        <v>91</v>
      </c>
      <c r="AY102" s="18" t="s">
        <v>159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89</v>
      </c>
      <c r="BK102" s="226">
        <f>ROUND(I102*H102,2)</f>
        <v>0</v>
      </c>
      <c r="BL102" s="18" t="s">
        <v>167</v>
      </c>
      <c r="BM102" s="225" t="s">
        <v>1554</v>
      </c>
    </row>
    <row r="103" s="2" customFormat="1">
      <c r="A103" s="40"/>
      <c r="B103" s="41"/>
      <c r="C103" s="42"/>
      <c r="D103" s="227" t="s">
        <v>169</v>
      </c>
      <c r="E103" s="42"/>
      <c r="F103" s="228" t="s">
        <v>1555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169</v>
      </c>
      <c r="AU103" s="18" t="s">
        <v>91</v>
      </c>
    </row>
    <row r="104" s="13" customFormat="1">
      <c r="A104" s="13"/>
      <c r="B104" s="232"/>
      <c r="C104" s="233"/>
      <c r="D104" s="234" t="s">
        <v>171</v>
      </c>
      <c r="E104" s="235" t="s">
        <v>44</v>
      </c>
      <c r="F104" s="236" t="s">
        <v>1556</v>
      </c>
      <c r="G104" s="233"/>
      <c r="H104" s="235" t="s">
        <v>44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171</v>
      </c>
      <c r="AU104" s="242" t="s">
        <v>91</v>
      </c>
      <c r="AV104" s="13" t="s">
        <v>89</v>
      </c>
      <c r="AW104" s="13" t="s">
        <v>42</v>
      </c>
      <c r="AX104" s="13" t="s">
        <v>82</v>
      </c>
      <c r="AY104" s="242" t="s">
        <v>159</v>
      </c>
    </row>
    <row r="105" s="14" customFormat="1">
      <c r="A105" s="14"/>
      <c r="B105" s="243"/>
      <c r="C105" s="244"/>
      <c r="D105" s="234" t="s">
        <v>171</v>
      </c>
      <c r="E105" s="245" t="s">
        <v>44</v>
      </c>
      <c r="F105" s="246" t="s">
        <v>1557</v>
      </c>
      <c r="G105" s="244"/>
      <c r="H105" s="247">
        <v>47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171</v>
      </c>
      <c r="AU105" s="253" t="s">
        <v>91</v>
      </c>
      <c r="AV105" s="14" t="s">
        <v>91</v>
      </c>
      <c r="AW105" s="14" t="s">
        <v>42</v>
      </c>
      <c r="AX105" s="14" t="s">
        <v>89</v>
      </c>
      <c r="AY105" s="253" t="s">
        <v>159</v>
      </c>
    </row>
    <row r="106" s="2" customFormat="1" ht="21.75" customHeight="1">
      <c r="A106" s="40"/>
      <c r="B106" s="41"/>
      <c r="C106" s="214" t="s">
        <v>91</v>
      </c>
      <c r="D106" s="214" t="s">
        <v>162</v>
      </c>
      <c r="E106" s="215" t="s">
        <v>199</v>
      </c>
      <c r="F106" s="216" t="s">
        <v>200</v>
      </c>
      <c r="G106" s="217" t="s">
        <v>165</v>
      </c>
      <c r="H106" s="218">
        <v>45</v>
      </c>
      <c r="I106" s="219"/>
      <c r="J106" s="220">
        <f>ROUND(I106*H106,2)</f>
        <v>0</v>
      </c>
      <c r="K106" s="216" t="s">
        <v>166</v>
      </c>
      <c r="L106" s="46"/>
      <c r="M106" s="221" t="s">
        <v>44</v>
      </c>
      <c r="N106" s="222" t="s">
        <v>53</v>
      </c>
      <c r="O106" s="86"/>
      <c r="P106" s="223">
        <f>O106*H106</f>
        <v>0</v>
      </c>
      <c r="Q106" s="223">
        <v>0.0056499999999999996</v>
      </c>
      <c r="R106" s="223">
        <f>Q106*H106</f>
        <v>0.25424999999999998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167</v>
      </c>
      <c r="AT106" s="225" t="s">
        <v>162</v>
      </c>
      <c r="AU106" s="225" t="s">
        <v>91</v>
      </c>
      <c r="AY106" s="18" t="s">
        <v>159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89</v>
      </c>
      <c r="BK106" s="226">
        <f>ROUND(I106*H106,2)</f>
        <v>0</v>
      </c>
      <c r="BL106" s="18" t="s">
        <v>167</v>
      </c>
      <c r="BM106" s="225" t="s">
        <v>1558</v>
      </c>
    </row>
    <row r="107" s="2" customFormat="1">
      <c r="A107" s="40"/>
      <c r="B107" s="41"/>
      <c r="C107" s="42"/>
      <c r="D107" s="227" t="s">
        <v>169</v>
      </c>
      <c r="E107" s="42"/>
      <c r="F107" s="228" t="s">
        <v>202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169</v>
      </c>
      <c r="AU107" s="18" t="s">
        <v>91</v>
      </c>
    </row>
    <row r="108" s="13" customFormat="1">
      <c r="A108" s="13"/>
      <c r="B108" s="232"/>
      <c r="C108" s="233"/>
      <c r="D108" s="234" t="s">
        <v>171</v>
      </c>
      <c r="E108" s="235" t="s">
        <v>44</v>
      </c>
      <c r="F108" s="236" t="s">
        <v>1556</v>
      </c>
      <c r="G108" s="233"/>
      <c r="H108" s="235" t="s">
        <v>44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171</v>
      </c>
      <c r="AU108" s="242" t="s">
        <v>91</v>
      </c>
      <c r="AV108" s="13" t="s">
        <v>89</v>
      </c>
      <c r="AW108" s="13" t="s">
        <v>42</v>
      </c>
      <c r="AX108" s="13" t="s">
        <v>82</v>
      </c>
      <c r="AY108" s="242" t="s">
        <v>159</v>
      </c>
    </row>
    <row r="109" s="14" customFormat="1">
      <c r="A109" s="14"/>
      <c r="B109" s="243"/>
      <c r="C109" s="244"/>
      <c r="D109" s="234" t="s">
        <v>171</v>
      </c>
      <c r="E109" s="245" t="s">
        <v>44</v>
      </c>
      <c r="F109" s="246" t="s">
        <v>1559</v>
      </c>
      <c r="G109" s="244"/>
      <c r="H109" s="247">
        <v>45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171</v>
      </c>
      <c r="AU109" s="253" t="s">
        <v>91</v>
      </c>
      <c r="AV109" s="14" t="s">
        <v>91</v>
      </c>
      <c r="AW109" s="14" t="s">
        <v>42</v>
      </c>
      <c r="AX109" s="14" t="s">
        <v>89</v>
      </c>
      <c r="AY109" s="253" t="s">
        <v>159</v>
      </c>
    </row>
    <row r="110" s="2" customFormat="1" ht="24.15" customHeight="1">
      <c r="A110" s="40"/>
      <c r="B110" s="41"/>
      <c r="C110" s="214" t="s">
        <v>160</v>
      </c>
      <c r="D110" s="214" t="s">
        <v>162</v>
      </c>
      <c r="E110" s="215" t="s">
        <v>1560</v>
      </c>
      <c r="F110" s="216" t="s">
        <v>1561</v>
      </c>
      <c r="G110" s="217" t="s">
        <v>217</v>
      </c>
      <c r="H110" s="218">
        <v>0.5</v>
      </c>
      <c r="I110" s="219"/>
      <c r="J110" s="220">
        <f>ROUND(I110*H110,2)</f>
        <v>0</v>
      </c>
      <c r="K110" s="216" t="s">
        <v>166</v>
      </c>
      <c r="L110" s="46"/>
      <c r="M110" s="221" t="s">
        <v>44</v>
      </c>
      <c r="N110" s="222" t="s">
        <v>53</v>
      </c>
      <c r="O110" s="86"/>
      <c r="P110" s="223">
        <f>O110*H110</f>
        <v>0</v>
      </c>
      <c r="Q110" s="223">
        <v>0.12335</v>
      </c>
      <c r="R110" s="223">
        <f>Q110*H110</f>
        <v>0.061675000000000001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167</v>
      </c>
      <c r="AT110" s="225" t="s">
        <v>162</v>
      </c>
      <c r="AU110" s="225" t="s">
        <v>91</v>
      </c>
      <c r="AY110" s="18" t="s">
        <v>159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89</v>
      </c>
      <c r="BK110" s="226">
        <f>ROUND(I110*H110,2)</f>
        <v>0</v>
      </c>
      <c r="BL110" s="18" t="s">
        <v>167</v>
      </c>
      <c r="BM110" s="225" t="s">
        <v>1562</v>
      </c>
    </row>
    <row r="111" s="2" customFormat="1">
      <c r="A111" s="40"/>
      <c r="B111" s="41"/>
      <c r="C111" s="42"/>
      <c r="D111" s="227" t="s">
        <v>169</v>
      </c>
      <c r="E111" s="42"/>
      <c r="F111" s="228" t="s">
        <v>1563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169</v>
      </c>
      <c r="AU111" s="18" t="s">
        <v>91</v>
      </c>
    </row>
    <row r="112" s="13" customFormat="1">
      <c r="A112" s="13"/>
      <c r="B112" s="232"/>
      <c r="C112" s="233"/>
      <c r="D112" s="234" t="s">
        <v>171</v>
      </c>
      <c r="E112" s="235" t="s">
        <v>44</v>
      </c>
      <c r="F112" s="236" t="s">
        <v>1556</v>
      </c>
      <c r="G112" s="233"/>
      <c r="H112" s="235" t="s">
        <v>44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171</v>
      </c>
      <c r="AU112" s="242" t="s">
        <v>91</v>
      </c>
      <c r="AV112" s="13" t="s">
        <v>89</v>
      </c>
      <c r="AW112" s="13" t="s">
        <v>42</v>
      </c>
      <c r="AX112" s="13" t="s">
        <v>82</v>
      </c>
      <c r="AY112" s="242" t="s">
        <v>159</v>
      </c>
    </row>
    <row r="113" s="14" customFormat="1">
      <c r="A113" s="14"/>
      <c r="B113" s="243"/>
      <c r="C113" s="244"/>
      <c r="D113" s="234" t="s">
        <v>171</v>
      </c>
      <c r="E113" s="245" t="s">
        <v>44</v>
      </c>
      <c r="F113" s="246" t="s">
        <v>1564</v>
      </c>
      <c r="G113" s="244"/>
      <c r="H113" s="247">
        <v>0.5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171</v>
      </c>
      <c r="AU113" s="253" t="s">
        <v>91</v>
      </c>
      <c r="AV113" s="14" t="s">
        <v>91</v>
      </c>
      <c r="AW113" s="14" t="s">
        <v>42</v>
      </c>
      <c r="AX113" s="14" t="s">
        <v>89</v>
      </c>
      <c r="AY113" s="253" t="s">
        <v>159</v>
      </c>
    </row>
    <row r="114" s="12" customFormat="1" ht="22.8" customHeight="1">
      <c r="A114" s="12"/>
      <c r="B114" s="198"/>
      <c r="C114" s="199"/>
      <c r="D114" s="200" t="s">
        <v>81</v>
      </c>
      <c r="E114" s="212" t="s">
        <v>190</v>
      </c>
      <c r="F114" s="212" t="s">
        <v>242</v>
      </c>
      <c r="G114" s="199"/>
      <c r="H114" s="199"/>
      <c r="I114" s="202"/>
      <c r="J114" s="213">
        <f>BK114</f>
        <v>0</v>
      </c>
      <c r="K114" s="199"/>
      <c r="L114" s="204"/>
      <c r="M114" s="205"/>
      <c r="N114" s="206"/>
      <c r="O114" s="206"/>
      <c r="P114" s="207">
        <f>SUM(P115:P140)</f>
        <v>0</v>
      </c>
      <c r="Q114" s="206"/>
      <c r="R114" s="207">
        <f>SUM(R115:R140)</f>
        <v>2.5108313099999995</v>
      </c>
      <c r="S114" s="206"/>
      <c r="T114" s="208">
        <f>SUM(T115:T140)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9" t="s">
        <v>89</v>
      </c>
      <c r="AT114" s="210" t="s">
        <v>81</v>
      </c>
      <c r="AU114" s="210" t="s">
        <v>89</v>
      </c>
      <c r="AY114" s="209" t="s">
        <v>159</v>
      </c>
      <c r="BK114" s="211">
        <f>SUM(BK115:BK140)</f>
        <v>0</v>
      </c>
    </row>
    <row r="115" s="2" customFormat="1" ht="16.5" customHeight="1">
      <c r="A115" s="40"/>
      <c r="B115" s="41"/>
      <c r="C115" s="214" t="s">
        <v>167</v>
      </c>
      <c r="D115" s="214" t="s">
        <v>162</v>
      </c>
      <c r="E115" s="215" t="s">
        <v>309</v>
      </c>
      <c r="F115" s="216" t="s">
        <v>310</v>
      </c>
      <c r="G115" s="217" t="s">
        <v>217</v>
      </c>
      <c r="H115" s="218">
        <v>9.4689999999999994</v>
      </c>
      <c r="I115" s="219"/>
      <c r="J115" s="220">
        <f>ROUND(I115*H115,2)</f>
        <v>0</v>
      </c>
      <c r="K115" s="216" t="s">
        <v>166</v>
      </c>
      <c r="L115" s="46"/>
      <c r="M115" s="221" t="s">
        <v>44</v>
      </c>
      <c r="N115" s="222" t="s">
        <v>53</v>
      </c>
      <c r="O115" s="86"/>
      <c r="P115" s="223">
        <f>O115*H115</f>
        <v>0</v>
      </c>
      <c r="Q115" s="223">
        <v>0.040000000000000001</v>
      </c>
      <c r="R115" s="223">
        <f>Q115*H115</f>
        <v>0.37875999999999999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167</v>
      </c>
      <c r="AT115" s="225" t="s">
        <v>162</v>
      </c>
      <c r="AU115" s="225" t="s">
        <v>91</v>
      </c>
      <c r="AY115" s="18" t="s">
        <v>159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89</v>
      </c>
      <c r="BK115" s="226">
        <f>ROUND(I115*H115,2)</f>
        <v>0</v>
      </c>
      <c r="BL115" s="18" t="s">
        <v>167</v>
      </c>
      <c r="BM115" s="225" t="s">
        <v>1565</v>
      </c>
    </row>
    <row r="116" s="2" customFormat="1">
      <c r="A116" s="40"/>
      <c r="B116" s="41"/>
      <c r="C116" s="42"/>
      <c r="D116" s="227" t="s">
        <v>169</v>
      </c>
      <c r="E116" s="42"/>
      <c r="F116" s="228" t="s">
        <v>312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169</v>
      </c>
      <c r="AU116" s="18" t="s">
        <v>91</v>
      </c>
    </row>
    <row r="117" s="13" customFormat="1">
      <c r="A117" s="13"/>
      <c r="B117" s="232"/>
      <c r="C117" s="233"/>
      <c r="D117" s="234" t="s">
        <v>171</v>
      </c>
      <c r="E117" s="235" t="s">
        <v>44</v>
      </c>
      <c r="F117" s="236" t="s">
        <v>1556</v>
      </c>
      <c r="G117" s="233"/>
      <c r="H117" s="235" t="s">
        <v>44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171</v>
      </c>
      <c r="AU117" s="242" t="s">
        <v>91</v>
      </c>
      <c r="AV117" s="13" t="s">
        <v>89</v>
      </c>
      <c r="AW117" s="13" t="s">
        <v>42</v>
      </c>
      <c r="AX117" s="13" t="s">
        <v>82</v>
      </c>
      <c r="AY117" s="242" t="s">
        <v>159</v>
      </c>
    </row>
    <row r="118" s="14" customFormat="1">
      <c r="A118" s="14"/>
      <c r="B118" s="243"/>
      <c r="C118" s="244"/>
      <c r="D118" s="234" t="s">
        <v>171</v>
      </c>
      <c r="E118" s="245" t="s">
        <v>44</v>
      </c>
      <c r="F118" s="246" t="s">
        <v>1566</v>
      </c>
      <c r="G118" s="244"/>
      <c r="H118" s="247">
        <v>4.4500000000000002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3" t="s">
        <v>171</v>
      </c>
      <c r="AU118" s="253" t="s">
        <v>91</v>
      </c>
      <c r="AV118" s="14" t="s">
        <v>91</v>
      </c>
      <c r="AW118" s="14" t="s">
        <v>42</v>
      </c>
      <c r="AX118" s="14" t="s">
        <v>82</v>
      </c>
      <c r="AY118" s="253" t="s">
        <v>159</v>
      </c>
    </row>
    <row r="119" s="14" customFormat="1">
      <c r="A119" s="14"/>
      <c r="B119" s="243"/>
      <c r="C119" s="244"/>
      <c r="D119" s="234" t="s">
        <v>171</v>
      </c>
      <c r="E119" s="245" t="s">
        <v>44</v>
      </c>
      <c r="F119" s="246" t="s">
        <v>1567</v>
      </c>
      <c r="G119" s="244"/>
      <c r="H119" s="247">
        <v>5.0190000000000001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171</v>
      </c>
      <c r="AU119" s="253" t="s">
        <v>91</v>
      </c>
      <c r="AV119" s="14" t="s">
        <v>91</v>
      </c>
      <c r="AW119" s="14" t="s">
        <v>42</v>
      </c>
      <c r="AX119" s="14" t="s">
        <v>82</v>
      </c>
      <c r="AY119" s="253" t="s">
        <v>159</v>
      </c>
    </row>
    <row r="120" s="15" customFormat="1">
      <c r="A120" s="15"/>
      <c r="B120" s="264"/>
      <c r="C120" s="265"/>
      <c r="D120" s="234" t="s">
        <v>171</v>
      </c>
      <c r="E120" s="266" t="s">
        <v>44</v>
      </c>
      <c r="F120" s="267" t="s">
        <v>234</v>
      </c>
      <c r="G120" s="265"/>
      <c r="H120" s="268">
        <v>9.4690000000000012</v>
      </c>
      <c r="I120" s="269"/>
      <c r="J120" s="265"/>
      <c r="K120" s="265"/>
      <c r="L120" s="270"/>
      <c r="M120" s="271"/>
      <c r="N120" s="272"/>
      <c r="O120" s="272"/>
      <c r="P120" s="272"/>
      <c r="Q120" s="272"/>
      <c r="R120" s="272"/>
      <c r="S120" s="272"/>
      <c r="T120" s="273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74" t="s">
        <v>171</v>
      </c>
      <c r="AU120" s="274" t="s">
        <v>91</v>
      </c>
      <c r="AV120" s="15" t="s">
        <v>167</v>
      </c>
      <c r="AW120" s="15" t="s">
        <v>42</v>
      </c>
      <c r="AX120" s="15" t="s">
        <v>89</v>
      </c>
      <c r="AY120" s="274" t="s">
        <v>159</v>
      </c>
    </row>
    <row r="121" s="2" customFormat="1" ht="16.5" customHeight="1">
      <c r="A121" s="40"/>
      <c r="B121" s="41"/>
      <c r="C121" s="214" t="s">
        <v>186</v>
      </c>
      <c r="D121" s="214" t="s">
        <v>162</v>
      </c>
      <c r="E121" s="215" t="s">
        <v>1568</v>
      </c>
      <c r="F121" s="216" t="s">
        <v>1569</v>
      </c>
      <c r="G121" s="217" t="s">
        <v>217</v>
      </c>
      <c r="H121" s="218">
        <v>9.4689999999999994</v>
      </c>
      <c r="I121" s="219"/>
      <c r="J121" s="220">
        <f>ROUND(I121*H121,2)</f>
        <v>0</v>
      </c>
      <c r="K121" s="216" t="s">
        <v>166</v>
      </c>
      <c r="L121" s="46"/>
      <c r="M121" s="221" t="s">
        <v>44</v>
      </c>
      <c r="N121" s="222" t="s">
        <v>53</v>
      </c>
      <c r="O121" s="86"/>
      <c r="P121" s="223">
        <f>O121*H121</f>
        <v>0</v>
      </c>
      <c r="Q121" s="223">
        <v>0.041529999999999997</v>
      </c>
      <c r="R121" s="223">
        <f>Q121*H121</f>
        <v>0.39324756999999994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167</v>
      </c>
      <c r="AT121" s="225" t="s">
        <v>162</v>
      </c>
      <c r="AU121" s="225" t="s">
        <v>91</v>
      </c>
      <c r="AY121" s="18" t="s">
        <v>159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89</v>
      </c>
      <c r="BK121" s="226">
        <f>ROUND(I121*H121,2)</f>
        <v>0</v>
      </c>
      <c r="BL121" s="18" t="s">
        <v>167</v>
      </c>
      <c r="BM121" s="225" t="s">
        <v>1570</v>
      </c>
    </row>
    <row r="122" s="2" customFormat="1">
      <c r="A122" s="40"/>
      <c r="B122" s="41"/>
      <c r="C122" s="42"/>
      <c r="D122" s="227" t="s">
        <v>169</v>
      </c>
      <c r="E122" s="42"/>
      <c r="F122" s="228" t="s">
        <v>1571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169</v>
      </c>
      <c r="AU122" s="18" t="s">
        <v>91</v>
      </c>
    </row>
    <row r="123" s="13" customFormat="1">
      <c r="A123" s="13"/>
      <c r="B123" s="232"/>
      <c r="C123" s="233"/>
      <c r="D123" s="234" t="s">
        <v>171</v>
      </c>
      <c r="E123" s="235" t="s">
        <v>44</v>
      </c>
      <c r="F123" s="236" t="s">
        <v>1556</v>
      </c>
      <c r="G123" s="233"/>
      <c r="H123" s="235" t="s">
        <v>44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171</v>
      </c>
      <c r="AU123" s="242" t="s">
        <v>91</v>
      </c>
      <c r="AV123" s="13" t="s">
        <v>89</v>
      </c>
      <c r="AW123" s="13" t="s">
        <v>42</v>
      </c>
      <c r="AX123" s="13" t="s">
        <v>82</v>
      </c>
      <c r="AY123" s="242" t="s">
        <v>159</v>
      </c>
    </row>
    <row r="124" s="14" customFormat="1">
      <c r="A124" s="14"/>
      <c r="B124" s="243"/>
      <c r="C124" s="244"/>
      <c r="D124" s="234" t="s">
        <v>171</v>
      </c>
      <c r="E124" s="245" t="s">
        <v>44</v>
      </c>
      <c r="F124" s="246" t="s">
        <v>1566</v>
      </c>
      <c r="G124" s="244"/>
      <c r="H124" s="247">
        <v>4.4500000000000002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171</v>
      </c>
      <c r="AU124" s="253" t="s">
        <v>91</v>
      </c>
      <c r="AV124" s="14" t="s">
        <v>91</v>
      </c>
      <c r="AW124" s="14" t="s">
        <v>42</v>
      </c>
      <c r="AX124" s="14" t="s">
        <v>82</v>
      </c>
      <c r="AY124" s="253" t="s">
        <v>159</v>
      </c>
    </row>
    <row r="125" s="14" customFormat="1">
      <c r="A125" s="14"/>
      <c r="B125" s="243"/>
      <c r="C125" s="244"/>
      <c r="D125" s="234" t="s">
        <v>171</v>
      </c>
      <c r="E125" s="245" t="s">
        <v>44</v>
      </c>
      <c r="F125" s="246" t="s">
        <v>1567</v>
      </c>
      <c r="G125" s="244"/>
      <c r="H125" s="247">
        <v>5.0190000000000001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171</v>
      </c>
      <c r="AU125" s="253" t="s">
        <v>91</v>
      </c>
      <c r="AV125" s="14" t="s">
        <v>91</v>
      </c>
      <c r="AW125" s="14" t="s">
        <v>42</v>
      </c>
      <c r="AX125" s="14" t="s">
        <v>82</v>
      </c>
      <c r="AY125" s="253" t="s">
        <v>159</v>
      </c>
    </row>
    <row r="126" s="15" customFormat="1">
      <c r="A126" s="15"/>
      <c r="B126" s="264"/>
      <c r="C126" s="265"/>
      <c r="D126" s="234" t="s">
        <v>171</v>
      </c>
      <c r="E126" s="266" t="s">
        <v>44</v>
      </c>
      <c r="F126" s="267" t="s">
        <v>234</v>
      </c>
      <c r="G126" s="265"/>
      <c r="H126" s="268">
        <v>9.4690000000000012</v>
      </c>
      <c r="I126" s="269"/>
      <c r="J126" s="265"/>
      <c r="K126" s="265"/>
      <c r="L126" s="270"/>
      <c r="M126" s="271"/>
      <c r="N126" s="272"/>
      <c r="O126" s="272"/>
      <c r="P126" s="272"/>
      <c r="Q126" s="272"/>
      <c r="R126" s="272"/>
      <c r="S126" s="272"/>
      <c r="T126" s="273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74" t="s">
        <v>171</v>
      </c>
      <c r="AU126" s="274" t="s">
        <v>91</v>
      </c>
      <c r="AV126" s="15" t="s">
        <v>167</v>
      </c>
      <c r="AW126" s="15" t="s">
        <v>42</v>
      </c>
      <c r="AX126" s="15" t="s">
        <v>89</v>
      </c>
      <c r="AY126" s="274" t="s">
        <v>159</v>
      </c>
    </row>
    <row r="127" s="2" customFormat="1" ht="21.75" customHeight="1">
      <c r="A127" s="40"/>
      <c r="B127" s="41"/>
      <c r="C127" s="214" t="s">
        <v>190</v>
      </c>
      <c r="D127" s="214" t="s">
        <v>162</v>
      </c>
      <c r="E127" s="215" t="s">
        <v>1572</v>
      </c>
      <c r="F127" s="216" t="s">
        <v>1573</v>
      </c>
      <c r="G127" s="217" t="s">
        <v>165</v>
      </c>
      <c r="H127" s="218">
        <v>92</v>
      </c>
      <c r="I127" s="219"/>
      <c r="J127" s="220">
        <f>ROUND(I127*H127,2)</f>
        <v>0</v>
      </c>
      <c r="K127" s="216" t="s">
        <v>166</v>
      </c>
      <c r="L127" s="46"/>
      <c r="M127" s="221" t="s">
        <v>44</v>
      </c>
      <c r="N127" s="222" t="s">
        <v>53</v>
      </c>
      <c r="O127" s="86"/>
      <c r="P127" s="223">
        <f>O127*H127</f>
        <v>0</v>
      </c>
      <c r="Q127" s="223">
        <v>0.0035000000000000001</v>
      </c>
      <c r="R127" s="223">
        <f>Q127*H127</f>
        <v>0.32200000000000001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167</v>
      </c>
      <c r="AT127" s="225" t="s">
        <v>162</v>
      </c>
      <c r="AU127" s="225" t="s">
        <v>91</v>
      </c>
      <c r="AY127" s="18" t="s">
        <v>159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8" t="s">
        <v>89</v>
      </c>
      <c r="BK127" s="226">
        <f>ROUND(I127*H127,2)</f>
        <v>0</v>
      </c>
      <c r="BL127" s="18" t="s">
        <v>167</v>
      </c>
      <c r="BM127" s="225" t="s">
        <v>1574</v>
      </c>
    </row>
    <row r="128" s="2" customFormat="1">
      <c r="A128" s="40"/>
      <c r="B128" s="41"/>
      <c r="C128" s="42"/>
      <c r="D128" s="227" t="s">
        <v>169</v>
      </c>
      <c r="E128" s="42"/>
      <c r="F128" s="228" t="s">
        <v>1575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169</v>
      </c>
      <c r="AU128" s="18" t="s">
        <v>91</v>
      </c>
    </row>
    <row r="129" s="13" customFormat="1">
      <c r="A129" s="13"/>
      <c r="B129" s="232"/>
      <c r="C129" s="233"/>
      <c r="D129" s="234" t="s">
        <v>171</v>
      </c>
      <c r="E129" s="235" t="s">
        <v>44</v>
      </c>
      <c r="F129" s="236" t="s">
        <v>1556</v>
      </c>
      <c r="G129" s="233"/>
      <c r="H129" s="235" t="s">
        <v>44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171</v>
      </c>
      <c r="AU129" s="242" t="s">
        <v>91</v>
      </c>
      <c r="AV129" s="13" t="s">
        <v>89</v>
      </c>
      <c r="AW129" s="13" t="s">
        <v>42</v>
      </c>
      <c r="AX129" s="13" t="s">
        <v>82</v>
      </c>
      <c r="AY129" s="242" t="s">
        <v>159</v>
      </c>
    </row>
    <row r="130" s="14" customFormat="1">
      <c r="A130" s="14"/>
      <c r="B130" s="243"/>
      <c r="C130" s="244"/>
      <c r="D130" s="234" t="s">
        <v>171</v>
      </c>
      <c r="E130" s="245" t="s">
        <v>44</v>
      </c>
      <c r="F130" s="246" t="s">
        <v>680</v>
      </c>
      <c r="G130" s="244"/>
      <c r="H130" s="247">
        <v>92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171</v>
      </c>
      <c r="AU130" s="253" t="s">
        <v>91</v>
      </c>
      <c r="AV130" s="14" t="s">
        <v>91</v>
      </c>
      <c r="AW130" s="14" t="s">
        <v>42</v>
      </c>
      <c r="AX130" s="14" t="s">
        <v>89</v>
      </c>
      <c r="AY130" s="253" t="s">
        <v>159</v>
      </c>
    </row>
    <row r="131" s="2" customFormat="1" ht="21.75" customHeight="1">
      <c r="A131" s="40"/>
      <c r="B131" s="41"/>
      <c r="C131" s="214" t="s">
        <v>194</v>
      </c>
      <c r="D131" s="214" t="s">
        <v>162</v>
      </c>
      <c r="E131" s="215" t="s">
        <v>1576</v>
      </c>
      <c r="F131" s="216" t="s">
        <v>1577</v>
      </c>
      <c r="G131" s="217" t="s">
        <v>165</v>
      </c>
      <c r="H131" s="218">
        <v>1</v>
      </c>
      <c r="I131" s="219"/>
      <c r="J131" s="220">
        <f>ROUND(I131*H131,2)</f>
        <v>0</v>
      </c>
      <c r="K131" s="216" t="s">
        <v>166</v>
      </c>
      <c r="L131" s="46"/>
      <c r="M131" s="221" t="s">
        <v>44</v>
      </c>
      <c r="N131" s="222" t="s">
        <v>53</v>
      </c>
      <c r="O131" s="86"/>
      <c r="P131" s="223">
        <f>O131*H131</f>
        <v>0</v>
      </c>
      <c r="Q131" s="223">
        <v>0.038199999999999998</v>
      </c>
      <c r="R131" s="223">
        <f>Q131*H131</f>
        <v>0.038199999999999998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167</v>
      </c>
      <c r="AT131" s="225" t="s">
        <v>162</v>
      </c>
      <c r="AU131" s="225" t="s">
        <v>91</v>
      </c>
      <c r="AY131" s="18" t="s">
        <v>159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89</v>
      </c>
      <c r="BK131" s="226">
        <f>ROUND(I131*H131,2)</f>
        <v>0</v>
      </c>
      <c r="BL131" s="18" t="s">
        <v>167</v>
      </c>
      <c r="BM131" s="225" t="s">
        <v>1578</v>
      </c>
    </row>
    <row r="132" s="2" customFormat="1">
      <c r="A132" s="40"/>
      <c r="B132" s="41"/>
      <c r="C132" s="42"/>
      <c r="D132" s="227" t="s">
        <v>169</v>
      </c>
      <c r="E132" s="42"/>
      <c r="F132" s="228" t="s">
        <v>1579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169</v>
      </c>
      <c r="AU132" s="18" t="s">
        <v>91</v>
      </c>
    </row>
    <row r="133" s="13" customFormat="1">
      <c r="A133" s="13"/>
      <c r="B133" s="232"/>
      <c r="C133" s="233"/>
      <c r="D133" s="234" t="s">
        <v>171</v>
      </c>
      <c r="E133" s="235" t="s">
        <v>44</v>
      </c>
      <c r="F133" s="236" t="s">
        <v>1556</v>
      </c>
      <c r="G133" s="233"/>
      <c r="H133" s="235" t="s">
        <v>44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171</v>
      </c>
      <c r="AU133" s="242" t="s">
        <v>91</v>
      </c>
      <c r="AV133" s="13" t="s">
        <v>89</v>
      </c>
      <c r="AW133" s="13" t="s">
        <v>42</v>
      </c>
      <c r="AX133" s="13" t="s">
        <v>82</v>
      </c>
      <c r="AY133" s="242" t="s">
        <v>159</v>
      </c>
    </row>
    <row r="134" s="14" customFormat="1">
      <c r="A134" s="14"/>
      <c r="B134" s="243"/>
      <c r="C134" s="244"/>
      <c r="D134" s="234" t="s">
        <v>171</v>
      </c>
      <c r="E134" s="245" t="s">
        <v>44</v>
      </c>
      <c r="F134" s="246" t="s">
        <v>89</v>
      </c>
      <c r="G134" s="244"/>
      <c r="H134" s="247">
        <v>1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171</v>
      </c>
      <c r="AU134" s="253" t="s">
        <v>91</v>
      </c>
      <c r="AV134" s="14" t="s">
        <v>91</v>
      </c>
      <c r="AW134" s="14" t="s">
        <v>42</v>
      </c>
      <c r="AX134" s="14" t="s">
        <v>89</v>
      </c>
      <c r="AY134" s="253" t="s">
        <v>159</v>
      </c>
    </row>
    <row r="135" s="2" customFormat="1" ht="24.15" customHeight="1">
      <c r="A135" s="40"/>
      <c r="B135" s="41"/>
      <c r="C135" s="214" t="s">
        <v>176</v>
      </c>
      <c r="D135" s="214" t="s">
        <v>162</v>
      </c>
      <c r="E135" s="215" t="s">
        <v>1580</v>
      </c>
      <c r="F135" s="216" t="s">
        <v>1581</v>
      </c>
      <c r="G135" s="217" t="s">
        <v>371</v>
      </c>
      <c r="H135" s="218">
        <v>0.61099999999999999</v>
      </c>
      <c r="I135" s="219"/>
      <c r="J135" s="220">
        <f>ROUND(I135*H135,2)</f>
        <v>0</v>
      </c>
      <c r="K135" s="216" t="s">
        <v>166</v>
      </c>
      <c r="L135" s="46"/>
      <c r="M135" s="221" t="s">
        <v>44</v>
      </c>
      <c r="N135" s="222" t="s">
        <v>53</v>
      </c>
      <c r="O135" s="86"/>
      <c r="P135" s="223">
        <f>O135*H135</f>
        <v>0</v>
      </c>
      <c r="Q135" s="223">
        <v>2.2563399999999998</v>
      </c>
      <c r="R135" s="223">
        <f>Q135*H135</f>
        <v>1.3786237399999999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167</v>
      </c>
      <c r="AT135" s="225" t="s">
        <v>162</v>
      </c>
      <c r="AU135" s="225" t="s">
        <v>91</v>
      </c>
      <c r="AY135" s="18" t="s">
        <v>159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89</v>
      </c>
      <c r="BK135" s="226">
        <f>ROUND(I135*H135,2)</f>
        <v>0</v>
      </c>
      <c r="BL135" s="18" t="s">
        <v>167</v>
      </c>
      <c r="BM135" s="225" t="s">
        <v>1582</v>
      </c>
    </row>
    <row r="136" s="2" customFormat="1">
      <c r="A136" s="40"/>
      <c r="B136" s="41"/>
      <c r="C136" s="42"/>
      <c r="D136" s="227" t="s">
        <v>169</v>
      </c>
      <c r="E136" s="42"/>
      <c r="F136" s="228" t="s">
        <v>1583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169</v>
      </c>
      <c r="AU136" s="18" t="s">
        <v>91</v>
      </c>
    </row>
    <row r="137" s="13" customFormat="1">
      <c r="A137" s="13"/>
      <c r="B137" s="232"/>
      <c r="C137" s="233"/>
      <c r="D137" s="234" t="s">
        <v>171</v>
      </c>
      <c r="E137" s="235" t="s">
        <v>44</v>
      </c>
      <c r="F137" s="236" t="s">
        <v>1556</v>
      </c>
      <c r="G137" s="233"/>
      <c r="H137" s="235" t="s">
        <v>44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171</v>
      </c>
      <c r="AU137" s="242" t="s">
        <v>91</v>
      </c>
      <c r="AV137" s="13" t="s">
        <v>89</v>
      </c>
      <c r="AW137" s="13" t="s">
        <v>42</v>
      </c>
      <c r="AX137" s="13" t="s">
        <v>82</v>
      </c>
      <c r="AY137" s="242" t="s">
        <v>159</v>
      </c>
    </row>
    <row r="138" s="14" customFormat="1">
      <c r="A138" s="14"/>
      <c r="B138" s="243"/>
      <c r="C138" s="244"/>
      <c r="D138" s="234" t="s">
        <v>171</v>
      </c>
      <c r="E138" s="245" t="s">
        <v>44</v>
      </c>
      <c r="F138" s="246" t="s">
        <v>1584</v>
      </c>
      <c r="G138" s="244"/>
      <c r="H138" s="247">
        <v>0.29299999999999998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171</v>
      </c>
      <c r="AU138" s="253" t="s">
        <v>91</v>
      </c>
      <c r="AV138" s="14" t="s">
        <v>91</v>
      </c>
      <c r="AW138" s="14" t="s">
        <v>42</v>
      </c>
      <c r="AX138" s="14" t="s">
        <v>82</v>
      </c>
      <c r="AY138" s="253" t="s">
        <v>159</v>
      </c>
    </row>
    <row r="139" s="14" customFormat="1">
      <c r="A139" s="14"/>
      <c r="B139" s="243"/>
      <c r="C139" s="244"/>
      <c r="D139" s="234" t="s">
        <v>171</v>
      </c>
      <c r="E139" s="245" t="s">
        <v>44</v>
      </c>
      <c r="F139" s="246" t="s">
        <v>1585</v>
      </c>
      <c r="G139" s="244"/>
      <c r="H139" s="247">
        <v>0.318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171</v>
      </c>
      <c r="AU139" s="253" t="s">
        <v>91</v>
      </c>
      <c r="AV139" s="14" t="s">
        <v>91</v>
      </c>
      <c r="AW139" s="14" t="s">
        <v>42</v>
      </c>
      <c r="AX139" s="14" t="s">
        <v>82</v>
      </c>
      <c r="AY139" s="253" t="s">
        <v>159</v>
      </c>
    </row>
    <row r="140" s="15" customFormat="1">
      <c r="A140" s="15"/>
      <c r="B140" s="264"/>
      <c r="C140" s="265"/>
      <c r="D140" s="234" t="s">
        <v>171</v>
      </c>
      <c r="E140" s="266" t="s">
        <v>44</v>
      </c>
      <c r="F140" s="267" t="s">
        <v>234</v>
      </c>
      <c r="G140" s="265"/>
      <c r="H140" s="268">
        <v>0.61099999999999999</v>
      </c>
      <c r="I140" s="269"/>
      <c r="J140" s="265"/>
      <c r="K140" s="265"/>
      <c r="L140" s="270"/>
      <c r="M140" s="271"/>
      <c r="N140" s="272"/>
      <c r="O140" s="272"/>
      <c r="P140" s="272"/>
      <c r="Q140" s="272"/>
      <c r="R140" s="272"/>
      <c r="S140" s="272"/>
      <c r="T140" s="27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4" t="s">
        <v>171</v>
      </c>
      <c r="AU140" s="274" t="s">
        <v>91</v>
      </c>
      <c r="AV140" s="15" t="s">
        <v>167</v>
      </c>
      <c r="AW140" s="15" t="s">
        <v>42</v>
      </c>
      <c r="AX140" s="15" t="s">
        <v>89</v>
      </c>
      <c r="AY140" s="274" t="s">
        <v>159</v>
      </c>
    </row>
    <row r="141" s="12" customFormat="1" ht="22.8" customHeight="1">
      <c r="A141" s="12"/>
      <c r="B141" s="198"/>
      <c r="C141" s="199"/>
      <c r="D141" s="200" t="s">
        <v>81</v>
      </c>
      <c r="E141" s="212" t="s">
        <v>204</v>
      </c>
      <c r="F141" s="212" t="s">
        <v>417</v>
      </c>
      <c r="G141" s="199"/>
      <c r="H141" s="199"/>
      <c r="I141" s="202"/>
      <c r="J141" s="213">
        <f>BK141</f>
        <v>0</v>
      </c>
      <c r="K141" s="199"/>
      <c r="L141" s="204"/>
      <c r="M141" s="205"/>
      <c r="N141" s="206"/>
      <c r="O141" s="206"/>
      <c r="P141" s="207">
        <f>SUM(P142:P183)</f>
        <v>0</v>
      </c>
      <c r="Q141" s="206"/>
      <c r="R141" s="207">
        <f>SUM(R142:R183)</f>
        <v>0.0069549999999999994</v>
      </c>
      <c r="S141" s="206"/>
      <c r="T141" s="208">
        <f>SUM(T142:T183)</f>
        <v>4.5167599999999997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9" t="s">
        <v>89</v>
      </c>
      <c r="AT141" s="210" t="s">
        <v>81</v>
      </c>
      <c r="AU141" s="210" t="s">
        <v>89</v>
      </c>
      <c r="AY141" s="209" t="s">
        <v>159</v>
      </c>
      <c r="BK141" s="211">
        <f>SUM(BK142:BK183)</f>
        <v>0</v>
      </c>
    </row>
    <row r="142" s="2" customFormat="1" ht="16.5" customHeight="1">
      <c r="A142" s="40"/>
      <c r="B142" s="41"/>
      <c r="C142" s="214" t="s">
        <v>204</v>
      </c>
      <c r="D142" s="214" t="s">
        <v>162</v>
      </c>
      <c r="E142" s="215" t="s">
        <v>1586</v>
      </c>
      <c r="F142" s="216" t="s">
        <v>1587</v>
      </c>
      <c r="G142" s="217" t="s">
        <v>217</v>
      </c>
      <c r="H142" s="218">
        <v>6.8380000000000001</v>
      </c>
      <c r="I142" s="219"/>
      <c r="J142" s="220">
        <f>ROUND(I142*H142,2)</f>
        <v>0</v>
      </c>
      <c r="K142" s="216" t="s">
        <v>166</v>
      </c>
      <c r="L142" s="46"/>
      <c r="M142" s="221" t="s">
        <v>44</v>
      </c>
      <c r="N142" s="222" t="s">
        <v>53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0.33000000000000002</v>
      </c>
      <c r="T142" s="224">
        <f>S142*H142</f>
        <v>2.2565400000000002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519</v>
      </c>
      <c r="AT142" s="225" t="s">
        <v>162</v>
      </c>
      <c r="AU142" s="225" t="s">
        <v>91</v>
      </c>
      <c r="AY142" s="18" t="s">
        <v>159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89</v>
      </c>
      <c r="BK142" s="226">
        <f>ROUND(I142*H142,2)</f>
        <v>0</v>
      </c>
      <c r="BL142" s="18" t="s">
        <v>519</v>
      </c>
      <c r="BM142" s="225" t="s">
        <v>1588</v>
      </c>
    </row>
    <row r="143" s="2" customFormat="1">
      <c r="A143" s="40"/>
      <c r="B143" s="41"/>
      <c r="C143" s="42"/>
      <c r="D143" s="227" t="s">
        <v>169</v>
      </c>
      <c r="E143" s="42"/>
      <c r="F143" s="228" t="s">
        <v>1589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169</v>
      </c>
      <c r="AU143" s="18" t="s">
        <v>91</v>
      </c>
    </row>
    <row r="144" s="13" customFormat="1">
      <c r="A144" s="13"/>
      <c r="B144" s="232"/>
      <c r="C144" s="233"/>
      <c r="D144" s="234" t="s">
        <v>171</v>
      </c>
      <c r="E144" s="235" t="s">
        <v>44</v>
      </c>
      <c r="F144" s="236" t="s">
        <v>1556</v>
      </c>
      <c r="G144" s="233"/>
      <c r="H144" s="235" t="s">
        <v>44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171</v>
      </c>
      <c r="AU144" s="242" t="s">
        <v>91</v>
      </c>
      <c r="AV144" s="13" t="s">
        <v>89</v>
      </c>
      <c r="AW144" s="13" t="s">
        <v>42</v>
      </c>
      <c r="AX144" s="13" t="s">
        <v>82</v>
      </c>
      <c r="AY144" s="242" t="s">
        <v>159</v>
      </c>
    </row>
    <row r="145" s="14" customFormat="1">
      <c r="A145" s="14"/>
      <c r="B145" s="243"/>
      <c r="C145" s="244"/>
      <c r="D145" s="234" t="s">
        <v>171</v>
      </c>
      <c r="E145" s="245" t="s">
        <v>44</v>
      </c>
      <c r="F145" s="246" t="s">
        <v>1590</v>
      </c>
      <c r="G145" s="244"/>
      <c r="H145" s="247">
        <v>4.1859999999999999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171</v>
      </c>
      <c r="AU145" s="253" t="s">
        <v>91</v>
      </c>
      <c r="AV145" s="14" t="s">
        <v>91</v>
      </c>
      <c r="AW145" s="14" t="s">
        <v>42</v>
      </c>
      <c r="AX145" s="14" t="s">
        <v>82</v>
      </c>
      <c r="AY145" s="253" t="s">
        <v>159</v>
      </c>
    </row>
    <row r="146" s="14" customFormat="1">
      <c r="A146" s="14"/>
      <c r="B146" s="243"/>
      <c r="C146" s="244"/>
      <c r="D146" s="234" t="s">
        <v>171</v>
      </c>
      <c r="E146" s="245" t="s">
        <v>44</v>
      </c>
      <c r="F146" s="246" t="s">
        <v>1591</v>
      </c>
      <c r="G146" s="244"/>
      <c r="H146" s="247">
        <v>2.6520000000000001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171</v>
      </c>
      <c r="AU146" s="253" t="s">
        <v>91</v>
      </c>
      <c r="AV146" s="14" t="s">
        <v>91</v>
      </c>
      <c r="AW146" s="14" t="s">
        <v>42</v>
      </c>
      <c r="AX146" s="14" t="s">
        <v>82</v>
      </c>
      <c r="AY146" s="253" t="s">
        <v>159</v>
      </c>
    </row>
    <row r="147" s="15" customFormat="1">
      <c r="A147" s="15"/>
      <c r="B147" s="264"/>
      <c r="C147" s="265"/>
      <c r="D147" s="234" t="s">
        <v>171</v>
      </c>
      <c r="E147" s="266" t="s">
        <v>44</v>
      </c>
      <c r="F147" s="267" t="s">
        <v>234</v>
      </c>
      <c r="G147" s="265"/>
      <c r="H147" s="268">
        <v>6.8380000000000001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4" t="s">
        <v>171</v>
      </c>
      <c r="AU147" s="274" t="s">
        <v>91</v>
      </c>
      <c r="AV147" s="15" t="s">
        <v>167</v>
      </c>
      <c r="AW147" s="15" t="s">
        <v>42</v>
      </c>
      <c r="AX147" s="15" t="s">
        <v>89</v>
      </c>
      <c r="AY147" s="274" t="s">
        <v>159</v>
      </c>
    </row>
    <row r="148" s="2" customFormat="1" ht="24.15" customHeight="1">
      <c r="A148" s="40"/>
      <c r="B148" s="41"/>
      <c r="C148" s="214" t="s">
        <v>209</v>
      </c>
      <c r="D148" s="214" t="s">
        <v>162</v>
      </c>
      <c r="E148" s="215" t="s">
        <v>435</v>
      </c>
      <c r="F148" s="216" t="s">
        <v>436</v>
      </c>
      <c r="G148" s="217" t="s">
        <v>217</v>
      </c>
      <c r="H148" s="218">
        <v>53.5</v>
      </c>
      <c r="I148" s="219"/>
      <c r="J148" s="220">
        <f>ROUND(I148*H148,2)</f>
        <v>0</v>
      </c>
      <c r="K148" s="216" t="s">
        <v>166</v>
      </c>
      <c r="L148" s="46"/>
      <c r="M148" s="221" t="s">
        <v>44</v>
      </c>
      <c r="N148" s="222" t="s">
        <v>53</v>
      </c>
      <c r="O148" s="86"/>
      <c r="P148" s="223">
        <f>O148*H148</f>
        <v>0</v>
      </c>
      <c r="Q148" s="223">
        <v>0.00012999999999999999</v>
      </c>
      <c r="R148" s="223">
        <f>Q148*H148</f>
        <v>0.0069549999999999994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167</v>
      </c>
      <c r="AT148" s="225" t="s">
        <v>162</v>
      </c>
      <c r="AU148" s="225" t="s">
        <v>91</v>
      </c>
      <c r="AY148" s="18" t="s">
        <v>159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89</v>
      </c>
      <c r="BK148" s="226">
        <f>ROUND(I148*H148,2)</f>
        <v>0</v>
      </c>
      <c r="BL148" s="18" t="s">
        <v>167</v>
      </c>
      <c r="BM148" s="225" t="s">
        <v>1592</v>
      </c>
    </row>
    <row r="149" s="2" customFormat="1">
      <c r="A149" s="40"/>
      <c r="B149" s="41"/>
      <c r="C149" s="42"/>
      <c r="D149" s="227" t="s">
        <v>169</v>
      </c>
      <c r="E149" s="42"/>
      <c r="F149" s="228" t="s">
        <v>438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169</v>
      </c>
      <c r="AU149" s="18" t="s">
        <v>91</v>
      </c>
    </row>
    <row r="150" s="13" customFormat="1">
      <c r="A150" s="13"/>
      <c r="B150" s="232"/>
      <c r="C150" s="233"/>
      <c r="D150" s="234" t="s">
        <v>171</v>
      </c>
      <c r="E150" s="235" t="s">
        <v>44</v>
      </c>
      <c r="F150" s="236" t="s">
        <v>1556</v>
      </c>
      <c r="G150" s="233"/>
      <c r="H150" s="235" t="s">
        <v>44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171</v>
      </c>
      <c r="AU150" s="242" t="s">
        <v>91</v>
      </c>
      <c r="AV150" s="13" t="s">
        <v>89</v>
      </c>
      <c r="AW150" s="13" t="s">
        <v>42</v>
      </c>
      <c r="AX150" s="13" t="s">
        <v>82</v>
      </c>
      <c r="AY150" s="242" t="s">
        <v>159</v>
      </c>
    </row>
    <row r="151" s="14" customFormat="1">
      <c r="A151" s="14"/>
      <c r="B151" s="243"/>
      <c r="C151" s="244"/>
      <c r="D151" s="234" t="s">
        <v>171</v>
      </c>
      <c r="E151" s="245" t="s">
        <v>44</v>
      </c>
      <c r="F151" s="246" t="s">
        <v>1593</v>
      </c>
      <c r="G151" s="244"/>
      <c r="H151" s="247">
        <v>53.5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171</v>
      </c>
      <c r="AU151" s="253" t="s">
        <v>91</v>
      </c>
      <c r="AV151" s="14" t="s">
        <v>91</v>
      </c>
      <c r="AW151" s="14" t="s">
        <v>42</v>
      </c>
      <c r="AX151" s="14" t="s">
        <v>89</v>
      </c>
      <c r="AY151" s="253" t="s">
        <v>159</v>
      </c>
    </row>
    <row r="152" s="2" customFormat="1" ht="24.15" customHeight="1">
      <c r="A152" s="40"/>
      <c r="B152" s="41"/>
      <c r="C152" s="214" t="s">
        <v>214</v>
      </c>
      <c r="D152" s="214" t="s">
        <v>162</v>
      </c>
      <c r="E152" s="215" t="s">
        <v>1594</v>
      </c>
      <c r="F152" s="216" t="s">
        <v>1595</v>
      </c>
      <c r="G152" s="217" t="s">
        <v>217</v>
      </c>
      <c r="H152" s="218">
        <v>6.8380000000000001</v>
      </c>
      <c r="I152" s="219"/>
      <c r="J152" s="220">
        <f>ROUND(I152*H152,2)</f>
        <v>0</v>
      </c>
      <c r="K152" s="216" t="s">
        <v>166</v>
      </c>
      <c r="L152" s="46"/>
      <c r="M152" s="221" t="s">
        <v>44</v>
      </c>
      <c r="N152" s="222" t="s">
        <v>53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0.089999999999999997</v>
      </c>
      <c r="T152" s="224">
        <f>S152*H152</f>
        <v>0.61541999999999997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167</v>
      </c>
      <c r="AT152" s="225" t="s">
        <v>162</v>
      </c>
      <c r="AU152" s="225" t="s">
        <v>91</v>
      </c>
      <c r="AY152" s="18" t="s">
        <v>159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89</v>
      </c>
      <c r="BK152" s="226">
        <f>ROUND(I152*H152,2)</f>
        <v>0</v>
      </c>
      <c r="BL152" s="18" t="s">
        <v>167</v>
      </c>
      <c r="BM152" s="225" t="s">
        <v>1596</v>
      </c>
    </row>
    <row r="153" s="2" customFormat="1">
      <c r="A153" s="40"/>
      <c r="B153" s="41"/>
      <c r="C153" s="42"/>
      <c r="D153" s="227" t="s">
        <v>169</v>
      </c>
      <c r="E153" s="42"/>
      <c r="F153" s="228" t="s">
        <v>1597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8" t="s">
        <v>169</v>
      </c>
      <c r="AU153" s="18" t="s">
        <v>91</v>
      </c>
    </row>
    <row r="154" s="13" customFormat="1">
      <c r="A154" s="13"/>
      <c r="B154" s="232"/>
      <c r="C154" s="233"/>
      <c r="D154" s="234" t="s">
        <v>171</v>
      </c>
      <c r="E154" s="235" t="s">
        <v>44</v>
      </c>
      <c r="F154" s="236" t="s">
        <v>1556</v>
      </c>
      <c r="G154" s="233"/>
      <c r="H154" s="235" t="s">
        <v>44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171</v>
      </c>
      <c r="AU154" s="242" t="s">
        <v>91</v>
      </c>
      <c r="AV154" s="13" t="s">
        <v>89</v>
      </c>
      <c r="AW154" s="13" t="s">
        <v>42</v>
      </c>
      <c r="AX154" s="13" t="s">
        <v>82</v>
      </c>
      <c r="AY154" s="242" t="s">
        <v>159</v>
      </c>
    </row>
    <row r="155" s="14" customFormat="1">
      <c r="A155" s="14"/>
      <c r="B155" s="243"/>
      <c r="C155" s="244"/>
      <c r="D155" s="234" t="s">
        <v>171</v>
      </c>
      <c r="E155" s="245" t="s">
        <v>44</v>
      </c>
      <c r="F155" s="246" t="s">
        <v>1590</v>
      </c>
      <c r="G155" s="244"/>
      <c r="H155" s="247">
        <v>4.1859999999999999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171</v>
      </c>
      <c r="AU155" s="253" t="s">
        <v>91</v>
      </c>
      <c r="AV155" s="14" t="s">
        <v>91</v>
      </c>
      <c r="AW155" s="14" t="s">
        <v>42</v>
      </c>
      <c r="AX155" s="14" t="s">
        <v>82</v>
      </c>
      <c r="AY155" s="253" t="s">
        <v>159</v>
      </c>
    </row>
    <row r="156" s="14" customFormat="1">
      <c r="A156" s="14"/>
      <c r="B156" s="243"/>
      <c r="C156" s="244"/>
      <c r="D156" s="234" t="s">
        <v>171</v>
      </c>
      <c r="E156" s="245" t="s">
        <v>44</v>
      </c>
      <c r="F156" s="246" t="s">
        <v>1591</v>
      </c>
      <c r="G156" s="244"/>
      <c r="H156" s="247">
        <v>2.6520000000000001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171</v>
      </c>
      <c r="AU156" s="253" t="s">
        <v>91</v>
      </c>
      <c r="AV156" s="14" t="s">
        <v>91</v>
      </c>
      <c r="AW156" s="14" t="s">
        <v>42</v>
      </c>
      <c r="AX156" s="14" t="s">
        <v>82</v>
      </c>
      <c r="AY156" s="253" t="s">
        <v>159</v>
      </c>
    </row>
    <row r="157" s="15" customFormat="1">
      <c r="A157" s="15"/>
      <c r="B157" s="264"/>
      <c r="C157" s="265"/>
      <c r="D157" s="234" t="s">
        <v>171</v>
      </c>
      <c r="E157" s="266" t="s">
        <v>44</v>
      </c>
      <c r="F157" s="267" t="s">
        <v>234</v>
      </c>
      <c r="G157" s="265"/>
      <c r="H157" s="268">
        <v>6.8380000000000001</v>
      </c>
      <c r="I157" s="269"/>
      <c r="J157" s="265"/>
      <c r="K157" s="265"/>
      <c r="L157" s="270"/>
      <c r="M157" s="271"/>
      <c r="N157" s="272"/>
      <c r="O157" s="272"/>
      <c r="P157" s="272"/>
      <c r="Q157" s="272"/>
      <c r="R157" s="272"/>
      <c r="S157" s="272"/>
      <c r="T157" s="27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4" t="s">
        <v>171</v>
      </c>
      <c r="AU157" s="274" t="s">
        <v>91</v>
      </c>
      <c r="AV157" s="15" t="s">
        <v>167</v>
      </c>
      <c r="AW157" s="15" t="s">
        <v>42</v>
      </c>
      <c r="AX157" s="15" t="s">
        <v>89</v>
      </c>
      <c r="AY157" s="274" t="s">
        <v>159</v>
      </c>
    </row>
    <row r="158" s="2" customFormat="1" ht="24.15" customHeight="1">
      <c r="A158" s="40"/>
      <c r="B158" s="41"/>
      <c r="C158" s="214" t="s">
        <v>221</v>
      </c>
      <c r="D158" s="214" t="s">
        <v>162</v>
      </c>
      <c r="E158" s="215" t="s">
        <v>1598</v>
      </c>
      <c r="F158" s="216" t="s">
        <v>1599</v>
      </c>
      <c r="G158" s="217" t="s">
        <v>165</v>
      </c>
      <c r="H158" s="218">
        <v>91</v>
      </c>
      <c r="I158" s="219"/>
      <c r="J158" s="220">
        <f>ROUND(I158*H158,2)</f>
        <v>0</v>
      </c>
      <c r="K158" s="216" t="s">
        <v>166</v>
      </c>
      <c r="L158" s="46"/>
      <c r="M158" s="221" t="s">
        <v>44</v>
      </c>
      <c r="N158" s="222" t="s">
        <v>53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0.0040000000000000001</v>
      </c>
      <c r="T158" s="224">
        <f>S158*H158</f>
        <v>0.36399999999999999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167</v>
      </c>
      <c r="AT158" s="225" t="s">
        <v>162</v>
      </c>
      <c r="AU158" s="225" t="s">
        <v>91</v>
      </c>
      <c r="AY158" s="18" t="s">
        <v>159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8" t="s">
        <v>89</v>
      </c>
      <c r="BK158" s="226">
        <f>ROUND(I158*H158,2)</f>
        <v>0</v>
      </c>
      <c r="BL158" s="18" t="s">
        <v>167</v>
      </c>
      <c r="BM158" s="225" t="s">
        <v>1600</v>
      </c>
    </row>
    <row r="159" s="2" customFormat="1">
      <c r="A159" s="40"/>
      <c r="B159" s="41"/>
      <c r="C159" s="42"/>
      <c r="D159" s="227" t="s">
        <v>169</v>
      </c>
      <c r="E159" s="42"/>
      <c r="F159" s="228" t="s">
        <v>1601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8" t="s">
        <v>169</v>
      </c>
      <c r="AU159" s="18" t="s">
        <v>91</v>
      </c>
    </row>
    <row r="160" s="13" customFormat="1">
      <c r="A160" s="13"/>
      <c r="B160" s="232"/>
      <c r="C160" s="233"/>
      <c r="D160" s="234" t="s">
        <v>171</v>
      </c>
      <c r="E160" s="235" t="s">
        <v>44</v>
      </c>
      <c r="F160" s="236" t="s">
        <v>1556</v>
      </c>
      <c r="G160" s="233"/>
      <c r="H160" s="235" t="s">
        <v>44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171</v>
      </c>
      <c r="AU160" s="242" t="s">
        <v>91</v>
      </c>
      <c r="AV160" s="13" t="s">
        <v>89</v>
      </c>
      <c r="AW160" s="13" t="s">
        <v>42</v>
      </c>
      <c r="AX160" s="13" t="s">
        <v>82</v>
      </c>
      <c r="AY160" s="242" t="s">
        <v>159</v>
      </c>
    </row>
    <row r="161" s="14" customFormat="1">
      <c r="A161" s="14"/>
      <c r="B161" s="243"/>
      <c r="C161" s="244"/>
      <c r="D161" s="234" t="s">
        <v>171</v>
      </c>
      <c r="E161" s="245" t="s">
        <v>44</v>
      </c>
      <c r="F161" s="246" t="s">
        <v>1602</v>
      </c>
      <c r="G161" s="244"/>
      <c r="H161" s="247">
        <v>91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171</v>
      </c>
      <c r="AU161" s="253" t="s">
        <v>91</v>
      </c>
      <c r="AV161" s="14" t="s">
        <v>91</v>
      </c>
      <c r="AW161" s="14" t="s">
        <v>42</v>
      </c>
      <c r="AX161" s="14" t="s">
        <v>89</v>
      </c>
      <c r="AY161" s="253" t="s">
        <v>159</v>
      </c>
    </row>
    <row r="162" s="2" customFormat="1" ht="24.15" customHeight="1">
      <c r="A162" s="40"/>
      <c r="B162" s="41"/>
      <c r="C162" s="214" t="s">
        <v>227</v>
      </c>
      <c r="D162" s="214" t="s">
        <v>162</v>
      </c>
      <c r="E162" s="215" t="s">
        <v>1603</v>
      </c>
      <c r="F162" s="216" t="s">
        <v>1604</v>
      </c>
      <c r="G162" s="217" t="s">
        <v>165</v>
      </c>
      <c r="H162" s="218">
        <v>1</v>
      </c>
      <c r="I162" s="219"/>
      <c r="J162" s="220">
        <f>ROUND(I162*H162,2)</f>
        <v>0</v>
      </c>
      <c r="K162" s="216" t="s">
        <v>166</v>
      </c>
      <c r="L162" s="46"/>
      <c r="M162" s="221" t="s">
        <v>44</v>
      </c>
      <c r="N162" s="222" t="s">
        <v>53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0.0080000000000000002</v>
      </c>
      <c r="T162" s="224">
        <f>S162*H162</f>
        <v>0.0080000000000000002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167</v>
      </c>
      <c r="AT162" s="225" t="s">
        <v>162</v>
      </c>
      <c r="AU162" s="225" t="s">
        <v>91</v>
      </c>
      <c r="AY162" s="18" t="s">
        <v>159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8" t="s">
        <v>89</v>
      </c>
      <c r="BK162" s="226">
        <f>ROUND(I162*H162,2)</f>
        <v>0</v>
      </c>
      <c r="BL162" s="18" t="s">
        <v>167</v>
      </c>
      <c r="BM162" s="225" t="s">
        <v>1605</v>
      </c>
    </row>
    <row r="163" s="2" customFormat="1">
      <c r="A163" s="40"/>
      <c r="B163" s="41"/>
      <c r="C163" s="42"/>
      <c r="D163" s="227" t="s">
        <v>169</v>
      </c>
      <c r="E163" s="42"/>
      <c r="F163" s="228" t="s">
        <v>1606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169</v>
      </c>
      <c r="AU163" s="18" t="s">
        <v>91</v>
      </c>
    </row>
    <row r="164" s="13" customFormat="1">
      <c r="A164" s="13"/>
      <c r="B164" s="232"/>
      <c r="C164" s="233"/>
      <c r="D164" s="234" t="s">
        <v>171</v>
      </c>
      <c r="E164" s="235" t="s">
        <v>44</v>
      </c>
      <c r="F164" s="236" t="s">
        <v>1556</v>
      </c>
      <c r="G164" s="233"/>
      <c r="H164" s="235" t="s">
        <v>44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171</v>
      </c>
      <c r="AU164" s="242" t="s">
        <v>91</v>
      </c>
      <c r="AV164" s="13" t="s">
        <v>89</v>
      </c>
      <c r="AW164" s="13" t="s">
        <v>42</v>
      </c>
      <c r="AX164" s="13" t="s">
        <v>82</v>
      </c>
      <c r="AY164" s="242" t="s">
        <v>159</v>
      </c>
    </row>
    <row r="165" s="14" customFormat="1">
      <c r="A165" s="14"/>
      <c r="B165" s="243"/>
      <c r="C165" s="244"/>
      <c r="D165" s="234" t="s">
        <v>171</v>
      </c>
      <c r="E165" s="245" t="s">
        <v>44</v>
      </c>
      <c r="F165" s="246" t="s">
        <v>89</v>
      </c>
      <c r="G165" s="244"/>
      <c r="H165" s="247">
        <v>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171</v>
      </c>
      <c r="AU165" s="253" t="s">
        <v>91</v>
      </c>
      <c r="AV165" s="14" t="s">
        <v>91</v>
      </c>
      <c r="AW165" s="14" t="s">
        <v>42</v>
      </c>
      <c r="AX165" s="14" t="s">
        <v>89</v>
      </c>
      <c r="AY165" s="253" t="s">
        <v>159</v>
      </c>
    </row>
    <row r="166" s="2" customFormat="1" ht="24.15" customHeight="1">
      <c r="A166" s="40"/>
      <c r="B166" s="41"/>
      <c r="C166" s="214" t="s">
        <v>235</v>
      </c>
      <c r="D166" s="214" t="s">
        <v>162</v>
      </c>
      <c r="E166" s="215" t="s">
        <v>1607</v>
      </c>
      <c r="F166" s="216" t="s">
        <v>1608</v>
      </c>
      <c r="G166" s="217" t="s">
        <v>217</v>
      </c>
      <c r="H166" s="218">
        <v>0.5</v>
      </c>
      <c r="I166" s="219"/>
      <c r="J166" s="220">
        <f>ROUND(I166*H166,2)</f>
        <v>0</v>
      </c>
      <c r="K166" s="216" t="s">
        <v>166</v>
      </c>
      <c r="L166" s="46"/>
      <c r="M166" s="221" t="s">
        <v>44</v>
      </c>
      <c r="N166" s="222" t="s">
        <v>53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0.187</v>
      </c>
      <c r="T166" s="224">
        <f>S166*H166</f>
        <v>0.0935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167</v>
      </c>
      <c r="AT166" s="225" t="s">
        <v>162</v>
      </c>
      <c r="AU166" s="225" t="s">
        <v>91</v>
      </c>
      <c r="AY166" s="18" t="s">
        <v>159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8" t="s">
        <v>89</v>
      </c>
      <c r="BK166" s="226">
        <f>ROUND(I166*H166,2)</f>
        <v>0</v>
      </c>
      <c r="BL166" s="18" t="s">
        <v>167</v>
      </c>
      <c r="BM166" s="225" t="s">
        <v>1609</v>
      </c>
    </row>
    <row r="167" s="2" customFormat="1">
      <c r="A167" s="40"/>
      <c r="B167" s="41"/>
      <c r="C167" s="42"/>
      <c r="D167" s="227" t="s">
        <v>169</v>
      </c>
      <c r="E167" s="42"/>
      <c r="F167" s="228" t="s">
        <v>1610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8" t="s">
        <v>169</v>
      </c>
      <c r="AU167" s="18" t="s">
        <v>91</v>
      </c>
    </row>
    <row r="168" s="13" customFormat="1">
      <c r="A168" s="13"/>
      <c r="B168" s="232"/>
      <c r="C168" s="233"/>
      <c r="D168" s="234" t="s">
        <v>171</v>
      </c>
      <c r="E168" s="235" t="s">
        <v>44</v>
      </c>
      <c r="F168" s="236" t="s">
        <v>1556</v>
      </c>
      <c r="G168" s="233"/>
      <c r="H168" s="235" t="s">
        <v>44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171</v>
      </c>
      <c r="AU168" s="242" t="s">
        <v>91</v>
      </c>
      <c r="AV168" s="13" t="s">
        <v>89</v>
      </c>
      <c r="AW168" s="13" t="s">
        <v>42</v>
      </c>
      <c r="AX168" s="13" t="s">
        <v>82</v>
      </c>
      <c r="AY168" s="242" t="s">
        <v>159</v>
      </c>
    </row>
    <row r="169" s="14" customFormat="1">
      <c r="A169" s="14"/>
      <c r="B169" s="243"/>
      <c r="C169" s="244"/>
      <c r="D169" s="234" t="s">
        <v>171</v>
      </c>
      <c r="E169" s="245" t="s">
        <v>44</v>
      </c>
      <c r="F169" s="246" t="s">
        <v>1564</v>
      </c>
      <c r="G169" s="244"/>
      <c r="H169" s="247">
        <v>0.5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171</v>
      </c>
      <c r="AU169" s="253" t="s">
        <v>91</v>
      </c>
      <c r="AV169" s="14" t="s">
        <v>91</v>
      </c>
      <c r="AW169" s="14" t="s">
        <v>42</v>
      </c>
      <c r="AX169" s="14" t="s">
        <v>89</v>
      </c>
      <c r="AY169" s="253" t="s">
        <v>159</v>
      </c>
    </row>
    <row r="170" s="2" customFormat="1" ht="21.75" customHeight="1">
      <c r="A170" s="40"/>
      <c r="B170" s="41"/>
      <c r="C170" s="214" t="s">
        <v>8</v>
      </c>
      <c r="D170" s="214" t="s">
        <v>162</v>
      </c>
      <c r="E170" s="215" t="s">
        <v>1611</v>
      </c>
      <c r="F170" s="216" t="s">
        <v>1612</v>
      </c>
      <c r="G170" s="217" t="s">
        <v>238</v>
      </c>
      <c r="H170" s="218">
        <v>89</v>
      </c>
      <c r="I170" s="219"/>
      <c r="J170" s="220">
        <f>ROUND(I170*H170,2)</f>
        <v>0</v>
      </c>
      <c r="K170" s="216" t="s">
        <v>166</v>
      </c>
      <c r="L170" s="46"/>
      <c r="M170" s="221" t="s">
        <v>44</v>
      </c>
      <c r="N170" s="222" t="s">
        <v>53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0.0060000000000000001</v>
      </c>
      <c r="T170" s="224">
        <f>S170*H170</f>
        <v>0.53400000000000003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167</v>
      </c>
      <c r="AT170" s="225" t="s">
        <v>162</v>
      </c>
      <c r="AU170" s="225" t="s">
        <v>91</v>
      </c>
      <c r="AY170" s="18" t="s">
        <v>159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8" t="s">
        <v>89</v>
      </c>
      <c r="BK170" s="226">
        <f>ROUND(I170*H170,2)</f>
        <v>0</v>
      </c>
      <c r="BL170" s="18" t="s">
        <v>167</v>
      </c>
      <c r="BM170" s="225" t="s">
        <v>1613</v>
      </c>
    </row>
    <row r="171" s="2" customFormat="1">
      <c r="A171" s="40"/>
      <c r="B171" s="41"/>
      <c r="C171" s="42"/>
      <c r="D171" s="227" t="s">
        <v>169</v>
      </c>
      <c r="E171" s="42"/>
      <c r="F171" s="228" t="s">
        <v>1614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8" t="s">
        <v>169</v>
      </c>
      <c r="AU171" s="18" t="s">
        <v>91</v>
      </c>
    </row>
    <row r="172" s="13" customFormat="1">
      <c r="A172" s="13"/>
      <c r="B172" s="232"/>
      <c r="C172" s="233"/>
      <c r="D172" s="234" t="s">
        <v>171</v>
      </c>
      <c r="E172" s="235" t="s">
        <v>44</v>
      </c>
      <c r="F172" s="236" t="s">
        <v>1556</v>
      </c>
      <c r="G172" s="233"/>
      <c r="H172" s="235" t="s">
        <v>44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171</v>
      </c>
      <c r="AU172" s="242" t="s">
        <v>91</v>
      </c>
      <c r="AV172" s="13" t="s">
        <v>89</v>
      </c>
      <c r="AW172" s="13" t="s">
        <v>42</v>
      </c>
      <c r="AX172" s="13" t="s">
        <v>82</v>
      </c>
      <c r="AY172" s="242" t="s">
        <v>159</v>
      </c>
    </row>
    <row r="173" s="14" customFormat="1">
      <c r="A173" s="14"/>
      <c r="B173" s="243"/>
      <c r="C173" s="244"/>
      <c r="D173" s="234" t="s">
        <v>171</v>
      </c>
      <c r="E173" s="245" t="s">
        <v>44</v>
      </c>
      <c r="F173" s="246" t="s">
        <v>1615</v>
      </c>
      <c r="G173" s="244"/>
      <c r="H173" s="247">
        <v>89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171</v>
      </c>
      <c r="AU173" s="253" t="s">
        <v>91</v>
      </c>
      <c r="AV173" s="14" t="s">
        <v>91</v>
      </c>
      <c r="AW173" s="14" t="s">
        <v>42</v>
      </c>
      <c r="AX173" s="14" t="s">
        <v>89</v>
      </c>
      <c r="AY173" s="253" t="s">
        <v>159</v>
      </c>
    </row>
    <row r="174" s="2" customFormat="1" ht="21.75" customHeight="1">
      <c r="A174" s="40"/>
      <c r="B174" s="41"/>
      <c r="C174" s="214" t="s">
        <v>251</v>
      </c>
      <c r="D174" s="214" t="s">
        <v>162</v>
      </c>
      <c r="E174" s="215" t="s">
        <v>1616</v>
      </c>
      <c r="F174" s="216" t="s">
        <v>1617</v>
      </c>
      <c r="G174" s="217" t="s">
        <v>238</v>
      </c>
      <c r="H174" s="218">
        <v>71.700000000000003</v>
      </c>
      <c r="I174" s="219"/>
      <c r="J174" s="220">
        <f>ROUND(I174*H174,2)</f>
        <v>0</v>
      </c>
      <c r="K174" s="216" t="s">
        <v>166</v>
      </c>
      <c r="L174" s="46"/>
      <c r="M174" s="221" t="s">
        <v>44</v>
      </c>
      <c r="N174" s="222" t="s">
        <v>53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0.0089999999999999993</v>
      </c>
      <c r="T174" s="224">
        <f>S174*H174</f>
        <v>0.64529999999999998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167</v>
      </c>
      <c r="AT174" s="225" t="s">
        <v>162</v>
      </c>
      <c r="AU174" s="225" t="s">
        <v>91</v>
      </c>
      <c r="AY174" s="18" t="s">
        <v>159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8" t="s">
        <v>89</v>
      </c>
      <c r="BK174" s="226">
        <f>ROUND(I174*H174,2)</f>
        <v>0</v>
      </c>
      <c r="BL174" s="18" t="s">
        <v>167</v>
      </c>
      <c r="BM174" s="225" t="s">
        <v>1618</v>
      </c>
    </row>
    <row r="175" s="2" customFormat="1">
      <c r="A175" s="40"/>
      <c r="B175" s="41"/>
      <c r="C175" s="42"/>
      <c r="D175" s="227" t="s">
        <v>169</v>
      </c>
      <c r="E175" s="42"/>
      <c r="F175" s="228" t="s">
        <v>1619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8" t="s">
        <v>169</v>
      </c>
      <c r="AU175" s="18" t="s">
        <v>91</v>
      </c>
    </row>
    <row r="176" s="13" customFormat="1">
      <c r="A176" s="13"/>
      <c r="B176" s="232"/>
      <c r="C176" s="233"/>
      <c r="D176" s="234" t="s">
        <v>171</v>
      </c>
      <c r="E176" s="235" t="s">
        <v>44</v>
      </c>
      <c r="F176" s="236" t="s">
        <v>1556</v>
      </c>
      <c r="G176" s="233"/>
      <c r="H176" s="235" t="s">
        <v>44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171</v>
      </c>
      <c r="AU176" s="242" t="s">
        <v>91</v>
      </c>
      <c r="AV176" s="13" t="s">
        <v>89</v>
      </c>
      <c r="AW176" s="13" t="s">
        <v>42</v>
      </c>
      <c r="AX176" s="13" t="s">
        <v>82</v>
      </c>
      <c r="AY176" s="242" t="s">
        <v>159</v>
      </c>
    </row>
    <row r="177" s="14" customFormat="1">
      <c r="A177" s="14"/>
      <c r="B177" s="243"/>
      <c r="C177" s="244"/>
      <c r="D177" s="234" t="s">
        <v>171</v>
      </c>
      <c r="E177" s="245" t="s">
        <v>44</v>
      </c>
      <c r="F177" s="246" t="s">
        <v>1620</v>
      </c>
      <c r="G177" s="244"/>
      <c r="H177" s="247">
        <v>71.700000000000003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171</v>
      </c>
      <c r="AU177" s="253" t="s">
        <v>91</v>
      </c>
      <c r="AV177" s="14" t="s">
        <v>91</v>
      </c>
      <c r="AW177" s="14" t="s">
        <v>42</v>
      </c>
      <c r="AX177" s="14" t="s">
        <v>89</v>
      </c>
      <c r="AY177" s="253" t="s">
        <v>159</v>
      </c>
    </row>
    <row r="178" s="2" customFormat="1" ht="16.5" customHeight="1">
      <c r="A178" s="40"/>
      <c r="B178" s="41"/>
      <c r="C178" s="214" t="s">
        <v>257</v>
      </c>
      <c r="D178" s="214" t="s">
        <v>162</v>
      </c>
      <c r="E178" s="215" t="s">
        <v>1621</v>
      </c>
      <c r="F178" s="216" t="s">
        <v>1622</v>
      </c>
      <c r="G178" s="217" t="s">
        <v>238</v>
      </c>
      <c r="H178" s="218">
        <v>163.80000000000001</v>
      </c>
      <c r="I178" s="219"/>
      <c r="J178" s="220">
        <f>ROUND(I178*H178,2)</f>
        <v>0</v>
      </c>
      <c r="K178" s="216" t="s">
        <v>166</v>
      </c>
      <c r="L178" s="46"/>
      <c r="M178" s="221" t="s">
        <v>44</v>
      </c>
      <c r="N178" s="222" t="s">
        <v>53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167</v>
      </c>
      <c r="AT178" s="225" t="s">
        <v>162</v>
      </c>
      <c r="AU178" s="225" t="s">
        <v>91</v>
      </c>
      <c r="AY178" s="18" t="s">
        <v>159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8" t="s">
        <v>89</v>
      </c>
      <c r="BK178" s="226">
        <f>ROUND(I178*H178,2)</f>
        <v>0</v>
      </c>
      <c r="BL178" s="18" t="s">
        <v>167</v>
      </c>
      <c r="BM178" s="225" t="s">
        <v>1623</v>
      </c>
    </row>
    <row r="179" s="2" customFormat="1">
      <c r="A179" s="40"/>
      <c r="B179" s="41"/>
      <c r="C179" s="42"/>
      <c r="D179" s="227" t="s">
        <v>169</v>
      </c>
      <c r="E179" s="42"/>
      <c r="F179" s="228" t="s">
        <v>1624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8" t="s">
        <v>169</v>
      </c>
      <c r="AU179" s="18" t="s">
        <v>91</v>
      </c>
    </row>
    <row r="180" s="13" customFormat="1">
      <c r="A180" s="13"/>
      <c r="B180" s="232"/>
      <c r="C180" s="233"/>
      <c r="D180" s="234" t="s">
        <v>171</v>
      </c>
      <c r="E180" s="235" t="s">
        <v>44</v>
      </c>
      <c r="F180" s="236" t="s">
        <v>1556</v>
      </c>
      <c r="G180" s="233"/>
      <c r="H180" s="235" t="s">
        <v>44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171</v>
      </c>
      <c r="AU180" s="242" t="s">
        <v>91</v>
      </c>
      <c r="AV180" s="13" t="s">
        <v>89</v>
      </c>
      <c r="AW180" s="13" t="s">
        <v>42</v>
      </c>
      <c r="AX180" s="13" t="s">
        <v>82</v>
      </c>
      <c r="AY180" s="242" t="s">
        <v>159</v>
      </c>
    </row>
    <row r="181" s="14" customFormat="1">
      <c r="A181" s="14"/>
      <c r="B181" s="243"/>
      <c r="C181" s="244"/>
      <c r="D181" s="234" t="s">
        <v>171</v>
      </c>
      <c r="E181" s="245" t="s">
        <v>44</v>
      </c>
      <c r="F181" s="246" t="s">
        <v>1625</v>
      </c>
      <c r="G181" s="244"/>
      <c r="H181" s="247">
        <v>119.59999999999999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171</v>
      </c>
      <c r="AU181" s="253" t="s">
        <v>91</v>
      </c>
      <c r="AV181" s="14" t="s">
        <v>91</v>
      </c>
      <c r="AW181" s="14" t="s">
        <v>42</v>
      </c>
      <c r="AX181" s="14" t="s">
        <v>82</v>
      </c>
      <c r="AY181" s="253" t="s">
        <v>159</v>
      </c>
    </row>
    <row r="182" s="14" customFormat="1">
      <c r="A182" s="14"/>
      <c r="B182" s="243"/>
      <c r="C182" s="244"/>
      <c r="D182" s="234" t="s">
        <v>171</v>
      </c>
      <c r="E182" s="245" t="s">
        <v>44</v>
      </c>
      <c r="F182" s="246" t="s">
        <v>1626</v>
      </c>
      <c r="G182" s="244"/>
      <c r="H182" s="247">
        <v>44.200000000000003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171</v>
      </c>
      <c r="AU182" s="253" t="s">
        <v>91</v>
      </c>
      <c r="AV182" s="14" t="s">
        <v>91</v>
      </c>
      <c r="AW182" s="14" t="s">
        <v>42</v>
      </c>
      <c r="AX182" s="14" t="s">
        <v>82</v>
      </c>
      <c r="AY182" s="253" t="s">
        <v>159</v>
      </c>
    </row>
    <row r="183" s="15" customFormat="1">
      <c r="A183" s="15"/>
      <c r="B183" s="264"/>
      <c r="C183" s="265"/>
      <c r="D183" s="234" t="s">
        <v>171</v>
      </c>
      <c r="E183" s="266" t="s">
        <v>44</v>
      </c>
      <c r="F183" s="267" t="s">
        <v>234</v>
      </c>
      <c r="G183" s="265"/>
      <c r="H183" s="268">
        <v>163.80000000000001</v>
      </c>
      <c r="I183" s="269"/>
      <c r="J183" s="265"/>
      <c r="K183" s="265"/>
      <c r="L183" s="270"/>
      <c r="M183" s="271"/>
      <c r="N183" s="272"/>
      <c r="O183" s="272"/>
      <c r="P183" s="272"/>
      <c r="Q183" s="272"/>
      <c r="R183" s="272"/>
      <c r="S183" s="272"/>
      <c r="T183" s="27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4" t="s">
        <v>171</v>
      </c>
      <c r="AU183" s="274" t="s">
        <v>91</v>
      </c>
      <c r="AV183" s="15" t="s">
        <v>167</v>
      </c>
      <c r="AW183" s="15" t="s">
        <v>42</v>
      </c>
      <c r="AX183" s="15" t="s">
        <v>89</v>
      </c>
      <c r="AY183" s="274" t="s">
        <v>159</v>
      </c>
    </row>
    <row r="184" s="12" customFormat="1" ht="22.8" customHeight="1">
      <c r="A184" s="12"/>
      <c r="B184" s="198"/>
      <c r="C184" s="199"/>
      <c r="D184" s="200" t="s">
        <v>81</v>
      </c>
      <c r="E184" s="212" t="s">
        <v>577</v>
      </c>
      <c r="F184" s="212" t="s">
        <v>578</v>
      </c>
      <c r="G184" s="199"/>
      <c r="H184" s="199"/>
      <c r="I184" s="202"/>
      <c r="J184" s="213">
        <f>BK184</f>
        <v>0</v>
      </c>
      <c r="K184" s="199"/>
      <c r="L184" s="204"/>
      <c r="M184" s="205"/>
      <c r="N184" s="206"/>
      <c r="O184" s="206"/>
      <c r="P184" s="207">
        <f>SUM(P185:P193)</f>
        <v>0</v>
      </c>
      <c r="Q184" s="206"/>
      <c r="R184" s="207">
        <f>SUM(R185:R193)</f>
        <v>0</v>
      </c>
      <c r="S184" s="206"/>
      <c r="T184" s="208">
        <f>SUM(T185:T193)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9" t="s">
        <v>89</v>
      </c>
      <c r="AT184" s="210" t="s">
        <v>81</v>
      </c>
      <c r="AU184" s="210" t="s">
        <v>89</v>
      </c>
      <c r="AY184" s="209" t="s">
        <v>159</v>
      </c>
      <c r="BK184" s="211">
        <f>SUM(BK185:BK193)</f>
        <v>0</v>
      </c>
    </row>
    <row r="185" s="2" customFormat="1" ht="24.15" customHeight="1">
      <c r="A185" s="40"/>
      <c r="B185" s="41"/>
      <c r="C185" s="214" t="s">
        <v>261</v>
      </c>
      <c r="D185" s="214" t="s">
        <v>162</v>
      </c>
      <c r="E185" s="215" t="s">
        <v>580</v>
      </c>
      <c r="F185" s="216" t="s">
        <v>581</v>
      </c>
      <c r="G185" s="217" t="s">
        <v>379</v>
      </c>
      <c r="H185" s="218">
        <v>3.9420000000000002</v>
      </c>
      <c r="I185" s="219"/>
      <c r="J185" s="220">
        <f>ROUND(I185*H185,2)</f>
        <v>0</v>
      </c>
      <c r="K185" s="216" t="s">
        <v>166</v>
      </c>
      <c r="L185" s="46"/>
      <c r="M185" s="221" t="s">
        <v>44</v>
      </c>
      <c r="N185" s="222" t="s">
        <v>53</v>
      </c>
      <c r="O185" s="86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167</v>
      </c>
      <c r="AT185" s="225" t="s">
        <v>162</v>
      </c>
      <c r="AU185" s="225" t="s">
        <v>91</v>
      </c>
      <c r="AY185" s="18" t="s">
        <v>159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8" t="s">
        <v>89</v>
      </c>
      <c r="BK185" s="226">
        <f>ROUND(I185*H185,2)</f>
        <v>0</v>
      </c>
      <c r="BL185" s="18" t="s">
        <v>167</v>
      </c>
      <c r="BM185" s="225" t="s">
        <v>1627</v>
      </c>
    </row>
    <row r="186" s="2" customFormat="1">
      <c r="A186" s="40"/>
      <c r="B186" s="41"/>
      <c r="C186" s="42"/>
      <c r="D186" s="227" t="s">
        <v>169</v>
      </c>
      <c r="E186" s="42"/>
      <c r="F186" s="228" t="s">
        <v>583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8" t="s">
        <v>169</v>
      </c>
      <c r="AU186" s="18" t="s">
        <v>91</v>
      </c>
    </row>
    <row r="187" s="2" customFormat="1" ht="21.75" customHeight="1">
      <c r="A187" s="40"/>
      <c r="B187" s="41"/>
      <c r="C187" s="214" t="s">
        <v>271</v>
      </c>
      <c r="D187" s="214" t="s">
        <v>162</v>
      </c>
      <c r="E187" s="215" t="s">
        <v>585</v>
      </c>
      <c r="F187" s="216" t="s">
        <v>586</v>
      </c>
      <c r="G187" s="217" t="s">
        <v>379</v>
      </c>
      <c r="H187" s="218">
        <v>3.9420000000000002</v>
      </c>
      <c r="I187" s="219"/>
      <c r="J187" s="220">
        <f>ROUND(I187*H187,2)</f>
        <v>0</v>
      </c>
      <c r="K187" s="216" t="s">
        <v>166</v>
      </c>
      <c r="L187" s="46"/>
      <c r="M187" s="221" t="s">
        <v>44</v>
      </c>
      <c r="N187" s="222" t="s">
        <v>53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167</v>
      </c>
      <c r="AT187" s="225" t="s">
        <v>162</v>
      </c>
      <c r="AU187" s="225" t="s">
        <v>91</v>
      </c>
      <c r="AY187" s="18" t="s">
        <v>159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8" t="s">
        <v>89</v>
      </c>
      <c r="BK187" s="226">
        <f>ROUND(I187*H187,2)</f>
        <v>0</v>
      </c>
      <c r="BL187" s="18" t="s">
        <v>167</v>
      </c>
      <c r="BM187" s="225" t="s">
        <v>1628</v>
      </c>
    </row>
    <row r="188" s="2" customFormat="1">
      <c r="A188" s="40"/>
      <c r="B188" s="41"/>
      <c r="C188" s="42"/>
      <c r="D188" s="227" t="s">
        <v>169</v>
      </c>
      <c r="E188" s="42"/>
      <c r="F188" s="228" t="s">
        <v>588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169</v>
      </c>
      <c r="AU188" s="18" t="s">
        <v>91</v>
      </c>
    </row>
    <row r="189" s="2" customFormat="1" ht="24.15" customHeight="1">
      <c r="A189" s="40"/>
      <c r="B189" s="41"/>
      <c r="C189" s="214" t="s">
        <v>277</v>
      </c>
      <c r="D189" s="214" t="s">
        <v>162</v>
      </c>
      <c r="E189" s="215" t="s">
        <v>590</v>
      </c>
      <c r="F189" s="216" t="s">
        <v>591</v>
      </c>
      <c r="G189" s="217" t="s">
        <v>379</v>
      </c>
      <c r="H189" s="218">
        <v>35.478000000000002</v>
      </c>
      <c r="I189" s="219"/>
      <c r="J189" s="220">
        <f>ROUND(I189*H189,2)</f>
        <v>0</v>
      </c>
      <c r="K189" s="216" t="s">
        <v>166</v>
      </c>
      <c r="L189" s="46"/>
      <c r="M189" s="221" t="s">
        <v>44</v>
      </c>
      <c r="N189" s="222" t="s">
        <v>53</v>
      </c>
      <c r="O189" s="86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167</v>
      </c>
      <c r="AT189" s="225" t="s">
        <v>162</v>
      </c>
      <c r="AU189" s="225" t="s">
        <v>91</v>
      </c>
      <c r="AY189" s="18" t="s">
        <v>159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8" t="s">
        <v>89</v>
      </c>
      <c r="BK189" s="226">
        <f>ROUND(I189*H189,2)</f>
        <v>0</v>
      </c>
      <c r="BL189" s="18" t="s">
        <v>167</v>
      </c>
      <c r="BM189" s="225" t="s">
        <v>1629</v>
      </c>
    </row>
    <row r="190" s="2" customFormat="1">
      <c r="A190" s="40"/>
      <c r="B190" s="41"/>
      <c r="C190" s="42"/>
      <c r="D190" s="227" t="s">
        <v>169</v>
      </c>
      <c r="E190" s="42"/>
      <c r="F190" s="228" t="s">
        <v>593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8" t="s">
        <v>169</v>
      </c>
      <c r="AU190" s="18" t="s">
        <v>91</v>
      </c>
    </row>
    <row r="191" s="14" customFormat="1">
      <c r="A191" s="14"/>
      <c r="B191" s="243"/>
      <c r="C191" s="244"/>
      <c r="D191" s="234" t="s">
        <v>171</v>
      </c>
      <c r="E191" s="244"/>
      <c r="F191" s="246" t="s">
        <v>1630</v>
      </c>
      <c r="G191" s="244"/>
      <c r="H191" s="247">
        <v>35.478000000000002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171</v>
      </c>
      <c r="AU191" s="253" t="s">
        <v>91</v>
      </c>
      <c r="AV191" s="14" t="s">
        <v>91</v>
      </c>
      <c r="AW191" s="14" t="s">
        <v>4</v>
      </c>
      <c r="AX191" s="14" t="s">
        <v>89</v>
      </c>
      <c r="AY191" s="253" t="s">
        <v>159</v>
      </c>
    </row>
    <row r="192" s="2" customFormat="1" ht="24.15" customHeight="1">
      <c r="A192" s="40"/>
      <c r="B192" s="41"/>
      <c r="C192" s="214" t="s">
        <v>7</v>
      </c>
      <c r="D192" s="214" t="s">
        <v>162</v>
      </c>
      <c r="E192" s="215" t="s">
        <v>596</v>
      </c>
      <c r="F192" s="216" t="s">
        <v>597</v>
      </c>
      <c r="G192" s="217" t="s">
        <v>379</v>
      </c>
      <c r="H192" s="218">
        <v>3.9420000000000002</v>
      </c>
      <c r="I192" s="219"/>
      <c r="J192" s="220">
        <f>ROUND(I192*H192,2)</f>
        <v>0</v>
      </c>
      <c r="K192" s="216" t="s">
        <v>166</v>
      </c>
      <c r="L192" s="46"/>
      <c r="M192" s="221" t="s">
        <v>44</v>
      </c>
      <c r="N192" s="222" t="s">
        <v>53</v>
      </c>
      <c r="O192" s="86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167</v>
      </c>
      <c r="AT192" s="225" t="s">
        <v>162</v>
      </c>
      <c r="AU192" s="225" t="s">
        <v>91</v>
      </c>
      <c r="AY192" s="18" t="s">
        <v>159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8" t="s">
        <v>89</v>
      </c>
      <c r="BK192" s="226">
        <f>ROUND(I192*H192,2)</f>
        <v>0</v>
      </c>
      <c r="BL192" s="18" t="s">
        <v>167</v>
      </c>
      <c r="BM192" s="225" t="s">
        <v>1631</v>
      </c>
    </row>
    <row r="193" s="2" customFormat="1">
      <c r="A193" s="40"/>
      <c r="B193" s="41"/>
      <c r="C193" s="42"/>
      <c r="D193" s="227" t="s">
        <v>169</v>
      </c>
      <c r="E193" s="42"/>
      <c r="F193" s="228" t="s">
        <v>599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8" t="s">
        <v>169</v>
      </c>
      <c r="AU193" s="18" t="s">
        <v>91</v>
      </c>
    </row>
    <row r="194" s="12" customFormat="1" ht="22.8" customHeight="1">
      <c r="A194" s="12"/>
      <c r="B194" s="198"/>
      <c r="C194" s="199"/>
      <c r="D194" s="200" t="s">
        <v>81</v>
      </c>
      <c r="E194" s="212" t="s">
        <v>600</v>
      </c>
      <c r="F194" s="212" t="s">
        <v>601</v>
      </c>
      <c r="G194" s="199"/>
      <c r="H194" s="199"/>
      <c r="I194" s="202"/>
      <c r="J194" s="213">
        <f>BK194</f>
        <v>0</v>
      </c>
      <c r="K194" s="199"/>
      <c r="L194" s="204"/>
      <c r="M194" s="205"/>
      <c r="N194" s="206"/>
      <c r="O194" s="206"/>
      <c r="P194" s="207">
        <f>SUM(P195:P196)</f>
        <v>0</v>
      </c>
      <c r="Q194" s="206"/>
      <c r="R194" s="207">
        <f>SUM(R195:R196)</f>
        <v>0</v>
      </c>
      <c r="S194" s="206"/>
      <c r="T194" s="208">
        <f>SUM(T195:T196)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9" t="s">
        <v>89</v>
      </c>
      <c r="AT194" s="210" t="s">
        <v>81</v>
      </c>
      <c r="AU194" s="210" t="s">
        <v>89</v>
      </c>
      <c r="AY194" s="209" t="s">
        <v>159</v>
      </c>
      <c r="BK194" s="211">
        <f>SUM(BK195:BK196)</f>
        <v>0</v>
      </c>
    </row>
    <row r="195" s="2" customFormat="1" ht="33" customHeight="1">
      <c r="A195" s="40"/>
      <c r="B195" s="41"/>
      <c r="C195" s="214" t="s">
        <v>287</v>
      </c>
      <c r="D195" s="214" t="s">
        <v>162</v>
      </c>
      <c r="E195" s="215" t="s">
        <v>603</v>
      </c>
      <c r="F195" s="216" t="s">
        <v>604</v>
      </c>
      <c r="G195" s="217" t="s">
        <v>379</v>
      </c>
      <c r="H195" s="218">
        <v>2.9510000000000001</v>
      </c>
      <c r="I195" s="219"/>
      <c r="J195" s="220">
        <f>ROUND(I195*H195,2)</f>
        <v>0</v>
      </c>
      <c r="K195" s="216" t="s">
        <v>166</v>
      </c>
      <c r="L195" s="46"/>
      <c r="M195" s="221" t="s">
        <v>44</v>
      </c>
      <c r="N195" s="222" t="s">
        <v>53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167</v>
      </c>
      <c r="AT195" s="225" t="s">
        <v>162</v>
      </c>
      <c r="AU195" s="225" t="s">
        <v>91</v>
      </c>
      <c r="AY195" s="18" t="s">
        <v>159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8" t="s">
        <v>89</v>
      </c>
      <c r="BK195" s="226">
        <f>ROUND(I195*H195,2)</f>
        <v>0</v>
      </c>
      <c r="BL195" s="18" t="s">
        <v>167</v>
      </c>
      <c r="BM195" s="225" t="s">
        <v>1632</v>
      </c>
    </row>
    <row r="196" s="2" customFormat="1">
      <c r="A196" s="40"/>
      <c r="B196" s="41"/>
      <c r="C196" s="42"/>
      <c r="D196" s="227" t="s">
        <v>169</v>
      </c>
      <c r="E196" s="42"/>
      <c r="F196" s="228" t="s">
        <v>606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8" t="s">
        <v>169</v>
      </c>
      <c r="AU196" s="18" t="s">
        <v>91</v>
      </c>
    </row>
    <row r="197" s="12" customFormat="1" ht="25.92" customHeight="1">
      <c r="A197" s="12"/>
      <c r="B197" s="198"/>
      <c r="C197" s="199"/>
      <c r="D197" s="200" t="s">
        <v>81</v>
      </c>
      <c r="E197" s="201" t="s">
        <v>607</v>
      </c>
      <c r="F197" s="201" t="s">
        <v>608</v>
      </c>
      <c r="G197" s="199"/>
      <c r="H197" s="199"/>
      <c r="I197" s="202"/>
      <c r="J197" s="203">
        <f>BK197</f>
        <v>0</v>
      </c>
      <c r="K197" s="199"/>
      <c r="L197" s="204"/>
      <c r="M197" s="205"/>
      <c r="N197" s="206"/>
      <c r="O197" s="206"/>
      <c r="P197" s="207">
        <f>P198</f>
        <v>0</v>
      </c>
      <c r="Q197" s="206"/>
      <c r="R197" s="207">
        <f>R198</f>
        <v>0.057453999999999998</v>
      </c>
      <c r="S197" s="206"/>
      <c r="T197" s="208">
        <f>T198</f>
        <v>0.13010399999999997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9" t="s">
        <v>91</v>
      </c>
      <c r="AT197" s="210" t="s">
        <v>81</v>
      </c>
      <c r="AU197" s="210" t="s">
        <v>82</v>
      </c>
      <c r="AY197" s="209" t="s">
        <v>159</v>
      </c>
      <c r="BK197" s="211">
        <f>BK198</f>
        <v>0</v>
      </c>
    </row>
    <row r="198" s="12" customFormat="1" ht="22.8" customHeight="1">
      <c r="A198" s="12"/>
      <c r="B198" s="198"/>
      <c r="C198" s="199"/>
      <c r="D198" s="200" t="s">
        <v>81</v>
      </c>
      <c r="E198" s="212" t="s">
        <v>632</v>
      </c>
      <c r="F198" s="212" t="s">
        <v>633</v>
      </c>
      <c r="G198" s="199"/>
      <c r="H198" s="199"/>
      <c r="I198" s="202"/>
      <c r="J198" s="213">
        <f>BK198</f>
        <v>0</v>
      </c>
      <c r="K198" s="199"/>
      <c r="L198" s="204"/>
      <c r="M198" s="205"/>
      <c r="N198" s="206"/>
      <c r="O198" s="206"/>
      <c r="P198" s="207">
        <f>SUM(P199:P226)</f>
        <v>0</v>
      </c>
      <c r="Q198" s="206"/>
      <c r="R198" s="207">
        <f>SUM(R199:R226)</f>
        <v>0.057453999999999998</v>
      </c>
      <c r="S198" s="206"/>
      <c r="T198" s="208">
        <f>SUM(T199:T226)</f>
        <v>0.13010399999999997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9" t="s">
        <v>91</v>
      </c>
      <c r="AT198" s="210" t="s">
        <v>81</v>
      </c>
      <c r="AU198" s="210" t="s">
        <v>89</v>
      </c>
      <c r="AY198" s="209" t="s">
        <v>159</v>
      </c>
      <c r="BK198" s="211">
        <f>SUM(BK199:BK226)</f>
        <v>0</v>
      </c>
    </row>
    <row r="199" s="2" customFormat="1" ht="24.15" customHeight="1">
      <c r="A199" s="40"/>
      <c r="B199" s="41"/>
      <c r="C199" s="214" t="s">
        <v>292</v>
      </c>
      <c r="D199" s="214" t="s">
        <v>162</v>
      </c>
      <c r="E199" s="215" t="s">
        <v>1633</v>
      </c>
      <c r="F199" s="216" t="s">
        <v>1634</v>
      </c>
      <c r="G199" s="217" t="s">
        <v>238</v>
      </c>
      <c r="H199" s="218">
        <v>250.19999999999999</v>
      </c>
      <c r="I199" s="219"/>
      <c r="J199" s="220">
        <f>ROUND(I199*H199,2)</f>
        <v>0</v>
      </c>
      <c r="K199" s="216" t="s">
        <v>166</v>
      </c>
      <c r="L199" s="46"/>
      <c r="M199" s="221" t="s">
        <v>44</v>
      </c>
      <c r="N199" s="222" t="s">
        <v>53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0.00051999999999999995</v>
      </c>
      <c r="T199" s="224">
        <f>S199*H199</f>
        <v>0.13010399999999997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251</v>
      </c>
      <c r="AT199" s="225" t="s">
        <v>162</v>
      </c>
      <c r="AU199" s="225" t="s">
        <v>91</v>
      </c>
      <c r="AY199" s="18" t="s">
        <v>159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8" t="s">
        <v>89</v>
      </c>
      <c r="BK199" s="226">
        <f>ROUND(I199*H199,2)</f>
        <v>0</v>
      </c>
      <c r="BL199" s="18" t="s">
        <v>251</v>
      </c>
      <c r="BM199" s="225" t="s">
        <v>1635</v>
      </c>
    </row>
    <row r="200" s="2" customFormat="1">
      <c r="A200" s="40"/>
      <c r="B200" s="41"/>
      <c r="C200" s="42"/>
      <c r="D200" s="227" t="s">
        <v>169</v>
      </c>
      <c r="E200" s="42"/>
      <c r="F200" s="228" t="s">
        <v>1636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8" t="s">
        <v>169</v>
      </c>
      <c r="AU200" s="18" t="s">
        <v>91</v>
      </c>
    </row>
    <row r="201" s="13" customFormat="1">
      <c r="A201" s="13"/>
      <c r="B201" s="232"/>
      <c r="C201" s="233"/>
      <c r="D201" s="234" t="s">
        <v>171</v>
      </c>
      <c r="E201" s="235" t="s">
        <v>44</v>
      </c>
      <c r="F201" s="236" t="s">
        <v>1556</v>
      </c>
      <c r="G201" s="233"/>
      <c r="H201" s="235" t="s">
        <v>44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171</v>
      </c>
      <c r="AU201" s="242" t="s">
        <v>91</v>
      </c>
      <c r="AV201" s="13" t="s">
        <v>89</v>
      </c>
      <c r="AW201" s="13" t="s">
        <v>42</v>
      </c>
      <c r="AX201" s="13" t="s">
        <v>82</v>
      </c>
      <c r="AY201" s="242" t="s">
        <v>159</v>
      </c>
    </row>
    <row r="202" s="14" customFormat="1">
      <c r="A202" s="14"/>
      <c r="B202" s="243"/>
      <c r="C202" s="244"/>
      <c r="D202" s="234" t="s">
        <v>171</v>
      </c>
      <c r="E202" s="245" t="s">
        <v>44</v>
      </c>
      <c r="F202" s="246" t="s">
        <v>1637</v>
      </c>
      <c r="G202" s="244"/>
      <c r="H202" s="247">
        <v>250.19999999999999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171</v>
      </c>
      <c r="AU202" s="253" t="s">
        <v>91</v>
      </c>
      <c r="AV202" s="14" t="s">
        <v>91</v>
      </c>
      <c r="AW202" s="14" t="s">
        <v>42</v>
      </c>
      <c r="AX202" s="14" t="s">
        <v>89</v>
      </c>
      <c r="AY202" s="253" t="s">
        <v>159</v>
      </c>
    </row>
    <row r="203" s="2" customFormat="1" ht="24.15" customHeight="1">
      <c r="A203" s="40"/>
      <c r="B203" s="41"/>
      <c r="C203" s="214" t="s">
        <v>298</v>
      </c>
      <c r="D203" s="214" t="s">
        <v>162</v>
      </c>
      <c r="E203" s="215" t="s">
        <v>1638</v>
      </c>
      <c r="F203" s="216" t="s">
        <v>1639</v>
      </c>
      <c r="G203" s="217" t="s">
        <v>238</v>
      </c>
      <c r="H203" s="218">
        <v>131.59999999999999</v>
      </c>
      <c r="I203" s="219"/>
      <c r="J203" s="220">
        <f>ROUND(I203*H203,2)</f>
        <v>0</v>
      </c>
      <c r="K203" s="216" t="s">
        <v>166</v>
      </c>
      <c r="L203" s="46"/>
      <c r="M203" s="221" t="s">
        <v>44</v>
      </c>
      <c r="N203" s="222" t="s">
        <v>53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251</v>
      </c>
      <c r="AT203" s="225" t="s">
        <v>162</v>
      </c>
      <c r="AU203" s="225" t="s">
        <v>91</v>
      </c>
      <c r="AY203" s="18" t="s">
        <v>159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8" t="s">
        <v>89</v>
      </c>
      <c r="BK203" s="226">
        <f>ROUND(I203*H203,2)</f>
        <v>0</v>
      </c>
      <c r="BL203" s="18" t="s">
        <v>251</v>
      </c>
      <c r="BM203" s="225" t="s">
        <v>1640</v>
      </c>
    </row>
    <row r="204" s="2" customFormat="1">
      <c r="A204" s="40"/>
      <c r="B204" s="41"/>
      <c r="C204" s="42"/>
      <c r="D204" s="227" t="s">
        <v>169</v>
      </c>
      <c r="E204" s="42"/>
      <c r="F204" s="228" t="s">
        <v>1641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8" t="s">
        <v>169</v>
      </c>
      <c r="AU204" s="18" t="s">
        <v>91</v>
      </c>
    </row>
    <row r="205" s="13" customFormat="1">
      <c r="A205" s="13"/>
      <c r="B205" s="232"/>
      <c r="C205" s="233"/>
      <c r="D205" s="234" t="s">
        <v>171</v>
      </c>
      <c r="E205" s="235" t="s">
        <v>44</v>
      </c>
      <c r="F205" s="236" t="s">
        <v>1556</v>
      </c>
      <c r="G205" s="233"/>
      <c r="H205" s="235" t="s">
        <v>44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171</v>
      </c>
      <c r="AU205" s="242" t="s">
        <v>91</v>
      </c>
      <c r="AV205" s="13" t="s">
        <v>89</v>
      </c>
      <c r="AW205" s="13" t="s">
        <v>42</v>
      </c>
      <c r="AX205" s="13" t="s">
        <v>82</v>
      </c>
      <c r="AY205" s="242" t="s">
        <v>159</v>
      </c>
    </row>
    <row r="206" s="14" customFormat="1">
      <c r="A206" s="14"/>
      <c r="B206" s="243"/>
      <c r="C206" s="244"/>
      <c r="D206" s="234" t="s">
        <v>171</v>
      </c>
      <c r="E206" s="245" t="s">
        <v>44</v>
      </c>
      <c r="F206" s="246" t="s">
        <v>1642</v>
      </c>
      <c r="G206" s="244"/>
      <c r="H206" s="247">
        <v>131.59999999999999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171</v>
      </c>
      <c r="AU206" s="253" t="s">
        <v>91</v>
      </c>
      <c r="AV206" s="14" t="s">
        <v>91</v>
      </c>
      <c r="AW206" s="14" t="s">
        <v>42</v>
      </c>
      <c r="AX206" s="14" t="s">
        <v>89</v>
      </c>
      <c r="AY206" s="253" t="s">
        <v>159</v>
      </c>
    </row>
    <row r="207" s="2" customFormat="1" ht="16.5" customHeight="1">
      <c r="A207" s="40"/>
      <c r="B207" s="41"/>
      <c r="C207" s="254" t="s">
        <v>303</v>
      </c>
      <c r="D207" s="254" t="s">
        <v>173</v>
      </c>
      <c r="E207" s="255" t="s">
        <v>1643</v>
      </c>
      <c r="F207" s="256" t="s">
        <v>1644</v>
      </c>
      <c r="G207" s="257" t="s">
        <v>238</v>
      </c>
      <c r="H207" s="258">
        <v>116.3</v>
      </c>
      <c r="I207" s="259"/>
      <c r="J207" s="260">
        <f>ROUND(I207*H207,2)</f>
        <v>0</v>
      </c>
      <c r="K207" s="256" t="s">
        <v>166</v>
      </c>
      <c r="L207" s="261"/>
      <c r="M207" s="262" t="s">
        <v>44</v>
      </c>
      <c r="N207" s="263" t="s">
        <v>53</v>
      </c>
      <c r="O207" s="86"/>
      <c r="P207" s="223">
        <f>O207*H207</f>
        <v>0</v>
      </c>
      <c r="Q207" s="223">
        <v>2.0000000000000002E-05</v>
      </c>
      <c r="R207" s="223">
        <f>Q207*H207</f>
        <v>0.0023259999999999999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341</v>
      </c>
      <c r="AT207" s="225" t="s">
        <v>173</v>
      </c>
      <c r="AU207" s="225" t="s">
        <v>91</v>
      </c>
      <c r="AY207" s="18" t="s">
        <v>159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8" t="s">
        <v>89</v>
      </c>
      <c r="BK207" s="226">
        <f>ROUND(I207*H207,2)</f>
        <v>0</v>
      </c>
      <c r="BL207" s="18" t="s">
        <v>251</v>
      </c>
      <c r="BM207" s="225" t="s">
        <v>1645</v>
      </c>
    </row>
    <row r="208" s="13" customFormat="1">
      <c r="A208" s="13"/>
      <c r="B208" s="232"/>
      <c r="C208" s="233"/>
      <c r="D208" s="234" t="s">
        <v>171</v>
      </c>
      <c r="E208" s="235" t="s">
        <v>44</v>
      </c>
      <c r="F208" s="236" t="s">
        <v>1556</v>
      </c>
      <c r="G208" s="233"/>
      <c r="H208" s="235" t="s">
        <v>44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171</v>
      </c>
      <c r="AU208" s="242" t="s">
        <v>91</v>
      </c>
      <c r="AV208" s="13" t="s">
        <v>89</v>
      </c>
      <c r="AW208" s="13" t="s">
        <v>42</v>
      </c>
      <c r="AX208" s="13" t="s">
        <v>82</v>
      </c>
      <c r="AY208" s="242" t="s">
        <v>159</v>
      </c>
    </row>
    <row r="209" s="14" customFormat="1">
      <c r="A209" s="14"/>
      <c r="B209" s="243"/>
      <c r="C209" s="244"/>
      <c r="D209" s="234" t="s">
        <v>171</v>
      </c>
      <c r="E209" s="245" t="s">
        <v>44</v>
      </c>
      <c r="F209" s="246" t="s">
        <v>1646</v>
      </c>
      <c r="G209" s="244"/>
      <c r="H209" s="247">
        <v>116.3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171</v>
      </c>
      <c r="AU209" s="253" t="s">
        <v>91</v>
      </c>
      <c r="AV209" s="14" t="s">
        <v>91</v>
      </c>
      <c r="AW209" s="14" t="s">
        <v>42</v>
      </c>
      <c r="AX209" s="14" t="s">
        <v>89</v>
      </c>
      <c r="AY209" s="253" t="s">
        <v>159</v>
      </c>
    </row>
    <row r="210" s="2" customFormat="1" ht="16.5" customHeight="1">
      <c r="A210" s="40"/>
      <c r="B210" s="41"/>
      <c r="C210" s="254" t="s">
        <v>308</v>
      </c>
      <c r="D210" s="254" t="s">
        <v>173</v>
      </c>
      <c r="E210" s="255" t="s">
        <v>1647</v>
      </c>
      <c r="F210" s="256" t="s">
        <v>1648</v>
      </c>
      <c r="G210" s="257" t="s">
        <v>238</v>
      </c>
      <c r="H210" s="258">
        <v>4</v>
      </c>
      <c r="I210" s="259"/>
      <c r="J210" s="260">
        <f>ROUND(I210*H210,2)</f>
        <v>0</v>
      </c>
      <c r="K210" s="256" t="s">
        <v>166</v>
      </c>
      <c r="L210" s="261"/>
      <c r="M210" s="262" t="s">
        <v>44</v>
      </c>
      <c r="N210" s="263" t="s">
        <v>53</v>
      </c>
      <c r="O210" s="86"/>
      <c r="P210" s="223">
        <f>O210*H210</f>
        <v>0</v>
      </c>
      <c r="Q210" s="223">
        <v>3.0000000000000001E-05</v>
      </c>
      <c r="R210" s="223">
        <f>Q210*H210</f>
        <v>0.00012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341</v>
      </c>
      <c r="AT210" s="225" t="s">
        <v>173</v>
      </c>
      <c r="AU210" s="225" t="s">
        <v>91</v>
      </c>
      <c r="AY210" s="18" t="s">
        <v>159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8" t="s">
        <v>89</v>
      </c>
      <c r="BK210" s="226">
        <f>ROUND(I210*H210,2)</f>
        <v>0</v>
      </c>
      <c r="BL210" s="18" t="s">
        <v>251</v>
      </c>
      <c r="BM210" s="225" t="s">
        <v>1649</v>
      </c>
    </row>
    <row r="211" s="13" customFormat="1">
      <c r="A211" s="13"/>
      <c r="B211" s="232"/>
      <c r="C211" s="233"/>
      <c r="D211" s="234" t="s">
        <v>171</v>
      </c>
      <c r="E211" s="235" t="s">
        <v>44</v>
      </c>
      <c r="F211" s="236" t="s">
        <v>1556</v>
      </c>
      <c r="G211" s="233"/>
      <c r="H211" s="235" t="s">
        <v>44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171</v>
      </c>
      <c r="AU211" s="242" t="s">
        <v>91</v>
      </c>
      <c r="AV211" s="13" t="s">
        <v>89</v>
      </c>
      <c r="AW211" s="13" t="s">
        <v>42</v>
      </c>
      <c r="AX211" s="13" t="s">
        <v>82</v>
      </c>
      <c r="AY211" s="242" t="s">
        <v>159</v>
      </c>
    </row>
    <row r="212" s="14" customFormat="1">
      <c r="A212" s="14"/>
      <c r="B212" s="243"/>
      <c r="C212" s="244"/>
      <c r="D212" s="234" t="s">
        <v>171</v>
      </c>
      <c r="E212" s="245" t="s">
        <v>44</v>
      </c>
      <c r="F212" s="246" t="s">
        <v>167</v>
      </c>
      <c r="G212" s="244"/>
      <c r="H212" s="247">
        <v>4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171</v>
      </c>
      <c r="AU212" s="253" t="s">
        <v>91</v>
      </c>
      <c r="AV212" s="14" t="s">
        <v>91</v>
      </c>
      <c r="AW212" s="14" t="s">
        <v>42</v>
      </c>
      <c r="AX212" s="14" t="s">
        <v>89</v>
      </c>
      <c r="AY212" s="253" t="s">
        <v>159</v>
      </c>
    </row>
    <row r="213" s="2" customFormat="1" ht="16.5" customHeight="1">
      <c r="A213" s="40"/>
      <c r="B213" s="41"/>
      <c r="C213" s="254" t="s">
        <v>315</v>
      </c>
      <c r="D213" s="254" t="s">
        <v>173</v>
      </c>
      <c r="E213" s="255" t="s">
        <v>1650</v>
      </c>
      <c r="F213" s="256" t="s">
        <v>1651</v>
      </c>
      <c r="G213" s="257" t="s">
        <v>238</v>
      </c>
      <c r="H213" s="258">
        <v>11.300000000000001</v>
      </c>
      <c r="I213" s="259"/>
      <c r="J213" s="260">
        <f>ROUND(I213*H213,2)</f>
        <v>0</v>
      </c>
      <c r="K213" s="256" t="s">
        <v>166</v>
      </c>
      <c r="L213" s="261"/>
      <c r="M213" s="262" t="s">
        <v>44</v>
      </c>
      <c r="N213" s="263" t="s">
        <v>53</v>
      </c>
      <c r="O213" s="86"/>
      <c r="P213" s="223">
        <f>O213*H213</f>
        <v>0</v>
      </c>
      <c r="Q213" s="223">
        <v>4.0000000000000003E-05</v>
      </c>
      <c r="R213" s="223">
        <f>Q213*H213</f>
        <v>0.00045200000000000009</v>
      </c>
      <c r="S213" s="223">
        <v>0</v>
      </c>
      <c r="T213" s="22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341</v>
      </c>
      <c r="AT213" s="225" t="s">
        <v>173</v>
      </c>
      <c r="AU213" s="225" t="s">
        <v>91</v>
      </c>
      <c r="AY213" s="18" t="s">
        <v>159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8" t="s">
        <v>89</v>
      </c>
      <c r="BK213" s="226">
        <f>ROUND(I213*H213,2)</f>
        <v>0</v>
      </c>
      <c r="BL213" s="18" t="s">
        <v>251</v>
      </c>
      <c r="BM213" s="225" t="s">
        <v>1652</v>
      </c>
    </row>
    <row r="214" s="13" customFormat="1">
      <c r="A214" s="13"/>
      <c r="B214" s="232"/>
      <c r="C214" s="233"/>
      <c r="D214" s="234" t="s">
        <v>171</v>
      </c>
      <c r="E214" s="235" t="s">
        <v>44</v>
      </c>
      <c r="F214" s="236" t="s">
        <v>1556</v>
      </c>
      <c r="G214" s="233"/>
      <c r="H214" s="235" t="s">
        <v>44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171</v>
      </c>
      <c r="AU214" s="242" t="s">
        <v>91</v>
      </c>
      <c r="AV214" s="13" t="s">
        <v>89</v>
      </c>
      <c r="AW214" s="13" t="s">
        <v>42</v>
      </c>
      <c r="AX214" s="13" t="s">
        <v>82</v>
      </c>
      <c r="AY214" s="242" t="s">
        <v>159</v>
      </c>
    </row>
    <row r="215" s="14" customFormat="1">
      <c r="A215" s="14"/>
      <c r="B215" s="243"/>
      <c r="C215" s="244"/>
      <c r="D215" s="234" t="s">
        <v>171</v>
      </c>
      <c r="E215" s="245" t="s">
        <v>44</v>
      </c>
      <c r="F215" s="246" t="s">
        <v>1653</v>
      </c>
      <c r="G215" s="244"/>
      <c r="H215" s="247">
        <v>11.300000000000001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171</v>
      </c>
      <c r="AU215" s="253" t="s">
        <v>91</v>
      </c>
      <c r="AV215" s="14" t="s">
        <v>91</v>
      </c>
      <c r="AW215" s="14" t="s">
        <v>42</v>
      </c>
      <c r="AX215" s="14" t="s">
        <v>89</v>
      </c>
      <c r="AY215" s="253" t="s">
        <v>159</v>
      </c>
    </row>
    <row r="216" s="2" customFormat="1" ht="37.8" customHeight="1">
      <c r="A216" s="40"/>
      <c r="B216" s="41"/>
      <c r="C216" s="214" t="s">
        <v>320</v>
      </c>
      <c r="D216" s="214" t="s">
        <v>162</v>
      </c>
      <c r="E216" s="215" t="s">
        <v>1654</v>
      </c>
      <c r="F216" s="216" t="s">
        <v>1655</v>
      </c>
      <c r="G216" s="217" t="s">
        <v>238</v>
      </c>
      <c r="H216" s="218">
        <v>118.59999999999999</v>
      </c>
      <c r="I216" s="219"/>
      <c r="J216" s="220">
        <f>ROUND(I216*H216,2)</f>
        <v>0</v>
      </c>
      <c r="K216" s="216" t="s">
        <v>166</v>
      </c>
      <c r="L216" s="46"/>
      <c r="M216" s="221" t="s">
        <v>44</v>
      </c>
      <c r="N216" s="222" t="s">
        <v>53</v>
      </c>
      <c r="O216" s="86"/>
      <c r="P216" s="223">
        <f>O216*H216</f>
        <v>0</v>
      </c>
      <c r="Q216" s="223">
        <v>0.00019000000000000001</v>
      </c>
      <c r="R216" s="223">
        <f>Q216*H216</f>
        <v>0.022533999999999998</v>
      </c>
      <c r="S216" s="223">
        <v>0</v>
      </c>
      <c r="T216" s="224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5" t="s">
        <v>251</v>
      </c>
      <c r="AT216" s="225" t="s">
        <v>162</v>
      </c>
      <c r="AU216" s="225" t="s">
        <v>91</v>
      </c>
      <c r="AY216" s="18" t="s">
        <v>159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8" t="s">
        <v>89</v>
      </c>
      <c r="BK216" s="226">
        <f>ROUND(I216*H216,2)</f>
        <v>0</v>
      </c>
      <c r="BL216" s="18" t="s">
        <v>251</v>
      </c>
      <c r="BM216" s="225" t="s">
        <v>1656</v>
      </c>
    </row>
    <row r="217" s="2" customFormat="1">
      <c r="A217" s="40"/>
      <c r="B217" s="41"/>
      <c r="C217" s="42"/>
      <c r="D217" s="227" t="s">
        <v>169</v>
      </c>
      <c r="E217" s="42"/>
      <c r="F217" s="228" t="s">
        <v>1657</v>
      </c>
      <c r="G217" s="42"/>
      <c r="H217" s="42"/>
      <c r="I217" s="229"/>
      <c r="J217" s="42"/>
      <c r="K217" s="42"/>
      <c r="L217" s="46"/>
      <c r="M217" s="230"/>
      <c r="N217" s="231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169</v>
      </c>
      <c r="AU217" s="18" t="s">
        <v>91</v>
      </c>
    </row>
    <row r="218" s="13" customFormat="1">
      <c r="A218" s="13"/>
      <c r="B218" s="232"/>
      <c r="C218" s="233"/>
      <c r="D218" s="234" t="s">
        <v>171</v>
      </c>
      <c r="E218" s="235" t="s">
        <v>44</v>
      </c>
      <c r="F218" s="236" t="s">
        <v>1556</v>
      </c>
      <c r="G218" s="233"/>
      <c r="H218" s="235" t="s">
        <v>44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171</v>
      </c>
      <c r="AU218" s="242" t="s">
        <v>91</v>
      </c>
      <c r="AV218" s="13" t="s">
        <v>89</v>
      </c>
      <c r="AW218" s="13" t="s">
        <v>42</v>
      </c>
      <c r="AX218" s="13" t="s">
        <v>82</v>
      </c>
      <c r="AY218" s="242" t="s">
        <v>159</v>
      </c>
    </row>
    <row r="219" s="14" customFormat="1">
      <c r="A219" s="14"/>
      <c r="B219" s="243"/>
      <c r="C219" s="244"/>
      <c r="D219" s="234" t="s">
        <v>171</v>
      </c>
      <c r="E219" s="245" t="s">
        <v>44</v>
      </c>
      <c r="F219" s="246" t="s">
        <v>1658</v>
      </c>
      <c r="G219" s="244"/>
      <c r="H219" s="247">
        <v>118.59999999999999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171</v>
      </c>
      <c r="AU219" s="253" t="s">
        <v>91</v>
      </c>
      <c r="AV219" s="14" t="s">
        <v>91</v>
      </c>
      <c r="AW219" s="14" t="s">
        <v>42</v>
      </c>
      <c r="AX219" s="14" t="s">
        <v>89</v>
      </c>
      <c r="AY219" s="253" t="s">
        <v>159</v>
      </c>
    </row>
    <row r="220" s="2" customFormat="1" ht="16.5" customHeight="1">
      <c r="A220" s="40"/>
      <c r="B220" s="41"/>
      <c r="C220" s="254" t="s">
        <v>326</v>
      </c>
      <c r="D220" s="254" t="s">
        <v>173</v>
      </c>
      <c r="E220" s="255" t="s">
        <v>1659</v>
      </c>
      <c r="F220" s="256" t="s">
        <v>1660</v>
      </c>
      <c r="G220" s="257" t="s">
        <v>238</v>
      </c>
      <c r="H220" s="258">
        <v>118.59999999999999</v>
      </c>
      <c r="I220" s="259"/>
      <c r="J220" s="260">
        <f>ROUND(I220*H220,2)</f>
        <v>0</v>
      </c>
      <c r="K220" s="256" t="s">
        <v>166</v>
      </c>
      <c r="L220" s="261"/>
      <c r="M220" s="262" t="s">
        <v>44</v>
      </c>
      <c r="N220" s="263" t="s">
        <v>53</v>
      </c>
      <c r="O220" s="86"/>
      <c r="P220" s="223">
        <f>O220*H220</f>
        <v>0</v>
      </c>
      <c r="Q220" s="223">
        <v>0.00027</v>
      </c>
      <c r="R220" s="223">
        <f>Q220*H220</f>
        <v>0.032022000000000002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341</v>
      </c>
      <c r="AT220" s="225" t="s">
        <v>173</v>
      </c>
      <c r="AU220" s="225" t="s">
        <v>91</v>
      </c>
      <c r="AY220" s="18" t="s">
        <v>159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8" t="s">
        <v>89</v>
      </c>
      <c r="BK220" s="226">
        <f>ROUND(I220*H220,2)</f>
        <v>0</v>
      </c>
      <c r="BL220" s="18" t="s">
        <v>251</v>
      </c>
      <c r="BM220" s="225" t="s">
        <v>1661</v>
      </c>
    </row>
    <row r="221" s="13" customFormat="1">
      <c r="A221" s="13"/>
      <c r="B221" s="232"/>
      <c r="C221" s="233"/>
      <c r="D221" s="234" t="s">
        <v>171</v>
      </c>
      <c r="E221" s="235" t="s">
        <v>44</v>
      </c>
      <c r="F221" s="236" t="s">
        <v>1556</v>
      </c>
      <c r="G221" s="233"/>
      <c r="H221" s="235" t="s">
        <v>44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171</v>
      </c>
      <c r="AU221" s="242" t="s">
        <v>91</v>
      </c>
      <c r="AV221" s="13" t="s">
        <v>89</v>
      </c>
      <c r="AW221" s="13" t="s">
        <v>42</v>
      </c>
      <c r="AX221" s="13" t="s">
        <v>82</v>
      </c>
      <c r="AY221" s="242" t="s">
        <v>159</v>
      </c>
    </row>
    <row r="222" s="14" customFormat="1">
      <c r="A222" s="14"/>
      <c r="B222" s="243"/>
      <c r="C222" s="244"/>
      <c r="D222" s="234" t="s">
        <v>171</v>
      </c>
      <c r="E222" s="245" t="s">
        <v>44</v>
      </c>
      <c r="F222" s="246" t="s">
        <v>1658</v>
      </c>
      <c r="G222" s="244"/>
      <c r="H222" s="247">
        <v>118.59999999999999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171</v>
      </c>
      <c r="AU222" s="253" t="s">
        <v>91</v>
      </c>
      <c r="AV222" s="14" t="s">
        <v>91</v>
      </c>
      <c r="AW222" s="14" t="s">
        <v>42</v>
      </c>
      <c r="AX222" s="14" t="s">
        <v>89</v>
      </c>
      <c r="AY222" s="253" t="s">
        <v>159</v>
      </c>
    </row>
    <row r="223" s="2" customFormat="1" ht="24.15" customHeight="1">
      <c r="A223" s="40"/>
      <c r="B223" s="41"/>
      <c r="C223" s="214" t="s">
        <v>331</v>
      </c>
      <c r="D223" s="214" t="s">
        <v>162</v>
      </c>
      <c r="E223" s="215" t="s">
        <v>1662</v>
      </c>
      <c r="F223" s="216" t="s">
        <v>1663</v>
      </c>
      <c r="G223" s="217" t="s">
        <v>379</v>
      </c>
      <c r="H223" s="218">
        <v>0.057000000000000002</v>
      </c>
      <c r="I223" s="219"/>
      <c r="J223" s="220">
        <f>ROUND(I223*H223,2)</f>
        <v>0</v>
      </c>
      <c r="K223" s="216" t="s">
        <v>166</v>
      </c>
      <c r="L223" s="46"/>
      <c r="M223" s="221" t="s">
        <v>44</v>
      </c>
      <c r="N223" s="222" t="s">
        <v>53</v>
      </c>
      <c r="O223" s="86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251</v>
      </c>
      <c r="AT223" s="225" t="s">
        <v>162</v>
      </c>
      <c r="AU223" s="225" t="s">
        <v>91</v>
      </c>
      <c r="AY223" s="18" t="s">
        <v>159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8" t="s">
        <v>89</v>
      </c>
      <c r="BK223" s="226">
        <f>ROUND(I223*H223,2)</f>
        <v>0</v>
      </c>
      <c r="BL223" s="18" t="s">
        <v>251</v>
      </c>
      <c r="BM223" s="225" t="s">
        <v>1664</v>
      </c>
    </row>
    <row r="224" s="2" customFormat="1">
      <c r="A224" s="40"/>
      <c r="B224" s="41"/>
      <c r="C224" s="42"/>
      <c r="D224" s="227" t="s">
        <v>169</v>
      </c>
      <c r="E224" s="42"/>
      <c r="F224" s="228" t="s">
        <v>1665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8" t="s">
        <v>169</v>
      </c>
      <c r="AU224" s="18" t="s">
        <v>91</v>
      </c>
    </row>
    <row r="225" s="2" customFormat="1" ht="24.15" customHeight="1">
      <c r="A225" s="40"/>
      <c r="B225" s="41"/>
      <c r="C225" s="214" t="s">
        <v>336</v>
      </c>
      <c r="D225" s="214" t="s">
        <v>162</v>
      </c>
      <c r="E225" s="215" t="s">
        <v>1666</v>
      </c>
      <c r="F225" s="216" t="s">
        <v>1667</v>
      </c>
      <c r="G225" s="217" t="s">
        <v>379</v>
      </c>
      <c r="H225" s="218">
        <v>0.057000000000000002</v>
      </c>
      <c r="I225" s="219"/>
      <c r="J225" s="220">
        <f>ROUND(I225*H225,2)</f>
        <v>0</v>
      </c>
      <c r="K225" s="216" t="s">
        <v>166</v>
      </c>
      <c r="L225" s="46"/>
      <c r="M225" s="221" t="s">
        <v>44</v>
      </c>
      <c r="N225" s="222" t="s">
        <v>53</v>
      </c>
      <c r="O225" s="86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251</v>
      </c>
      <c r="AT225" s="225" t="s">
        <v>162</v>
      </c>
      <c r="AU225" s="225" t="s">
        <v>91</v>
      </c>
      <c r="AY225" s="18" t="s">
        <v>159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8" t="s">
        <v>89</v>
      </c>
      <c r="BK225" s="226">
        <f>ROUND(I225*H225,2)</f>
        <v>0</v>
      </c>
      <c r="BL225" s="18" t="s">
        <v>251</v>
      </c>
      <c r="BM225" s="225" t="s">
        <v>1668</v>
      </c>
    </row>
    <row r="226" s="2" customFormat="1">
      <c r="A226" s="40"/>
      <c r="B226" s="41"/>
      <c r="C226" s="42"/>
      <c r="D226" s="227" t="s">
        <v>169</v>
      </c>
      <c r="E226" s="42"/>
      <c r="F226" s="228" t="s">
        <v>1669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8" t="s">
        <v>169</v>
      </c>
      <c r="AU226" s="18" t="s">
        <v>91</v>
      </c>
    </row>
    <row r="227" s="12" customFormat="1" ht="25.92" customHeight="1">
      <c r="A227" s="12"/>
      <c r="B227" s="198"/>
      <c r="C227" s="199"/>
      <c r="D227" s="200" t="s">
        <v>81</v>
      </c>
      <c r="E227" s="201" t="s">
        <v>173</v>
      </c>
      <c r="F227" s="201" t="s">
        <v>1670</v>
      </c>
      <c r="G227" s="199"/>
      <c r="H227" s="199"/>
      <c r="I227" s="202"/>
      <c r="J227" s="203">
        <f>BK227</f>
        <v>0</v>
      </c>
      <c r="K227" s="199"/>
      <c r="L227" s="204"/>
      <c r="M227" s="205"/>
      <c r="N227" s="206"/>
      <c r="O227" s="206"/>
      <c r="P227" s="207">
        <f>P228+P307+P392+P538+P558</f>
        <v>0</v>
      </c>
      <c r="Q227" s="206"/>
      <c r="R227" s="207">
        <f>R228+R307+R392+R538+R558</f>
        <v>1.3856609999999998</v>
      </c>
      <c r="S227" s="206"/>
      <c r="T227" s="208">
        <f>T228+T307+T392+T538+T558</f>
        <v>1.5515809999999999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9" t="s">
        <v>160</v>
      </c>
      <c r="AT227" s="210" t="s">
        <v>81</v>
      </c>
      <c r="AU227" s="210" t="s">
        <v>82</v>
      </c>
      <c r="AY227" s="209" t="s">
        <v>159</v>
      </c>
      <c r="BK227" s="211">
        <f>BK228+BK307+BK392+BK538+BK558</f>
        <v>0</v>
      </c>
    </row>
    <row r="228" s="12" customFormat="1" ht="22.8" customHeight="1">
      <c r="A228" s="12"/>
      <c r="B228" s="198"/>
      <c r="C228" s="199"/>
      <c r="D228" s="200" t="s">
        <v>81</v>
      </c>
      <c r="E228" s="212" t="s">
        <v>1671</v>
      </c>
      <c r="F228" s="212" t="s">
        <v>1672</v>
      </c>
      <c r="G228" s="199"/>
      <c r="H228" s="199"/>
      <c r="I228" s="202"/>
      <c r="J228" s="213">
        <f>BK228</f>
        <v>0</v>
      </c>
      <c r="K228" s="199"/>
      <c r="L228" s="204"/>
      <c r="M228" s="205"/>
      <c r="N228" s="206"/>
      <c r="O228" s="206"/>
      <c r="P228" s="207">
        <f>SUM(P229:P306)</f>
        <v>0</v>
      </c>
      <c r="Q228" s="206"/>
      <c r="R228" s="207">
        <f>SUM(R229:R306)</f>
        <v>0.11299499999999998</v>
      </c>
      <c r="S228" s="206"/>
      <c r="T228" s="208">
        <f>SUM(T229:T306)</f>
        <v>0.6705359999999998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9" t="s">
        <v>91</v>
      </c>
      <c r="AT228" s="210" t="s">
        <v>81</v>
      </c>
      <c r="AU228" s="210" t="s">
        <v>89</v>
      </c>
      <c r="AY228" s="209" t="s">
        <v>159</v>
      </c>
      <c r="BK228" s="211">
        <f>SUM(BK229:BK306)</f>
        <v>0</v>
      </c>
    </row>
    <row r="229" s="2" customFormat="1" ht="16.5" customHeight="1">
      <c r="A229" s="40"/>
      <c r="B229" s="41"/>
      <c r="C229" s="214" t="s">
        <v>341</v>
      </c>
      <c r="D229" s="214" t="s">
        <v>162</v>
      </c>
      <c r="E229" s="215" t="s">
        <v>1673</v>
      </c>
      <c r="F229" s="216" t="s">
        <v>1674</v>
      </c>
      <c r="G229" s="217" t="s">
        <v>165</v>
      </c>
      <c r="H229" s="218">
        <v>3</v>
      </c>
      <c r="I229" s="219"/>
      <c r="J229" s="220">
        <f>ROUND(I229*H229,2)</f>
        <v>0</v>
      </c>
      <c r="K229" s="216" t="s">
        <v>166</v>
      </c>
      <c r="L229" s="46"/>
      <c r="M229" s="221" t="s">
        <v>44</v>
      </c>
      <c r="N229" s="222" t="s">
        <v>53</v>
      </c>
      <c r="O229" s="86"/>
      <c r="P229" s="223">
        <f>O229*H229</f>
        <v>0</v>
      </c>
      <c r="Q229" s="223">
        <v>0.0018400000000000001</v>
      </c>
      <c r="R229" s="223">
        <f>Q229*H229</f>
        <v>0.0055200000000000006</v>
      </c>
      <c r="S229" s="223">
        <v>0</v>
      </c>
      <c r="T229" s="22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5" t="s">
        <v>251</v>
      </c>
      <c r="AT229" s="225" t="s">
        <v>162</v>
      </c>
      <c r="AU229" s="225" t="s">
        <v>91</v>
      </c>
      <c r="AY229" s="18" t="s">
        <v>159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8" t="s">
        <v>89</v>
      </c>
      <c r="BK229" s="226">
        <f>ROUND(I229*H229,2)</f>
        <v>0</v>
      </c>
      <c r="BL229" s="18" t="s">
        <v>251</v>
      </c>
      <c r="BM229" s="225" t="s">
        <v>1675</v>
      </c>
    </row>
    <row r="230" s="2" customFormat="1">
      <c r="A230" s="40"/>
      <c r="B230" s="41"/>
      <c r="C230" s="42"/>
      <c r="D230" s="227" t="s">
        <v>169</v>
      </c>
      <c r="E230" s="42"/>
      <c r="F230" s="228" t="s">
        <v>1676</v>
      </c>
      <c r="G230" s="42"/>
      <c r="H230" s="42"/>
      <c r="I230" s="229"/>
      <c r="J230" s="42"/>
      <c r="K230" s="42"/>
      <c r="L230" s="46"/>
      <c r="M230" s="230"/>
      <c r="N230" s="231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8" t="s">
        <v>169</v>
      </c>
      <c r="AU230" s="18" t="s">
        <v>91</v>
      </c>
    </row>
    <row r="231" s="13" customFormat="1">
      <c r="A231" s="13"/>
      <c r="B231" s="232"/>
      <c r="C231" s="233"/>
      <c r="D231" s="234" t="s">
        <v>171</v>
      </c>
      <c r="E231" s="235" t="s">
        <v>44</v>
      </c>
      <c r="F231" s="236" t="s">
        <v>1556</v>
      </c>
      <c r="G231" s="233"/>
      <c r="H231" s="235" t="s">
        <v>44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171</v>
      </c>
      <c r="AU231" s="242" t="s">
        <v>91</v>
      </c>
      <c r="AV231" s="13" t="s">
        <v>89</v>
      </c>
      <c r="AW231" s="13" t="s">
        <v>42</v>
      </c>
      <c r="AX231" s="13" t="s">
        <v>82</v>
      </c>
      <c r="AY231" s="242" t="s">
        <v>159</v>
      </c>
    </row>
    <row r="232" s="14" customFormat="1">
      <c r="A232" s="14"/>
      <c r="B232" s="243"/>
      <c r="C232" s="244"/>
      <c r="D232" s="234" t="s">
        <v>171</v>
      </c>
      <c r="E232" s="245" t="s">
        <v>44</v>
      </c>
      <c r="F232" s="246" t="s">
        <v>160</v>
      </c>
      <c r="G232" s="244"/>
      <c r="H232" s="247">
        <v>3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171</v>
      </c>
      <c r="AU232" s="253" t="s">
        <v>91</v>
      </c>
      <c r="AV232" s="14" t="s">
        <v>91</v>
      </c>
      <c r="AW232" s="14" t="s">
        <v>42</v>
      </c>
      <c r="AX232" s="14" t="s">
        <v>89</v>
      </c>
      <c r="AY232" s="253" t="s">
        <v>159</v>
      </c>
    </row>
    <row r="233" s="2" customFormat="1" ht="16.5" customHeight="1">
      <c r="A233" s="40"/>
      <c r="B233" s="41"/>
      <c r="C233" s="214" t="s">
        <v>347</v>
      </c>
      <c r="D233" s="214" t="s">
        <v>162</v>
      </c>
      <c r="E233" s="215" t="s">
        <v>1677</v>
      </c>
      <c r="F233" s="216" t="s">
        <v>1678</v>
      </c>
      <c r="G233" s="217" t="s">
        <v>238</v>
      </c>
      <c r="H233" s="218">
        <v>37.299999999999997</v>
      </c>
      <c r="I233" s="219"/>
      <c r="J233" s="220">
        <f>ROUND(I233*H233,2)</f>
        <v>0</v>
      </c>
      <c r="K233" s="216" t="s">
        <v>166</v>
      </c>
      <c r="L233" s="46"/>
      <c r="M233" s="221" t="s">
        <v>44</v>
      </c>
      <c r="N233" s="222" t="s">
        <v>53</v>
      </c>
      <c r="O233" s="86"/>
      <c r="P233" s="223">
        <f>O233*H233</f>
        <v>0</v>
      </c>
      <c r="Q233" s="223">
        <v>0</v>
      </c>
      <c r="R233" s="223">
        <f>Q233*H233</f>
        <v>0</v>
      </c>
      <c r="S233" s="223">
        <v>0.014919999999999999</v>
      </c>
      <c r="T233" s="224">
        <f>S233*H233</f>
        <v>0.5565159999999999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251</v>
      </c>
      <c r="AT233" s="225" t="s">
        <v>162</v>
      </c>
      <c r="AU233" s="225" t="s">
        <v>91</v>
      </c>
      <c r="AY233" s="18" t="s">
        <v>159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8" t="s">
        <v>89</v>
      </c>
      <c r="BK233" s="226">
        <f>ROUND(I233*H233,2)</f>
        <v>0</v>
      </c>
      <c r="BL233" s="18" t="s">
        <v>251</v>
      </c>
      <c r="BM233" s="225" t="s">
        <v>1679</v>
      </c>
    </row>
    <row r="234" s="2" customFormat="1">
      <c r="A234" s="40"/>
      <c r="B234" s="41"/>
      <c r="C234" s="42"/>
      <c r="D234" s="227" t="s">
        <v>169</v>
      </c>
      <c r="E234" s="42"/>
      <c r="F234" s="228" t="s">
        <v>1680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8" t="s">
        <v>169</v>
      </c>
      <c r="AU234" s="18" t="s">
        <v>91</v>
      </c>
    </row>
    <row r="235" s="13" customFormat="1">
      <c r="A235" s="13"/>
      <c r="B235" s="232"/>
      <c r="C235" s="233"/>
      <c r="D235" s="234" t="s">
        <v>171</v>
      </c>
      <c r="E235" s="235" t="s">
        <v>44</v>
      </c>
      <c r="F235" s="236" t="s">
        <v>1556</v>
      </c>
      <c r="G235" s="233"/>
      <c r="H235" s="235" t="s">
        <v>44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171</v>
      </c>
      <c r="AU235" s="242" t="s">
        <v>91</v>
      </c>
      <c r="AV235" s="13" t="s">
        <v>89</v>
      </c>
      <c r="AW235" s="13" t="s">
        <v>42</v>
      </c>
      <c r="AX235" s="13" t="s">
        <v>82</v>
      </c>
      <c r="AY235" s="242" t="s">
        <v>159</v>
      </c>
    </row>
    <row r="236" s="14" customFormat="1">
      <c r="A236" s="14"/>
      <c r="B236" s="243"/>
      <c r="C236" s="244"/>
      <c r="D236" s="234" t="s">
        <v>171</v>
      </c>
      <c r="E236" s="245" t="s">
        <v>44</v>
      </c>
      <c r="F236" s="246" t="s">
        <v>1681</v>
      </c>
      <c r="G236" s="244"/>
      <c r="H236" s="247">
        <v>37.299999999999997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171</v>
      </c>
      <c r="AU236" s="253" t="s">
        <v>91</v>
      </c>
      <c r="AV236" s="14" t="s">
        <v>91</v>
      </c>
      <c r="AW236" s="14" t="s">
        <v>42</v>
      </c>
      <c r="AX236" s="14" t="s">
        <v>89</v>
      </c>
      <c r="AY236" s="253" t="s">
        <v>159</v>
      </c>
    </row>
    <row r="237" s="2" customFormat="1" ht="16.5" customHeight="1">
      <c r="A237" s="40"/>
      <c r="B237" s="41"/>
      <c r="C237" s="214" t="s">
        <v>351</v>
      </c>
      <c r="D237" s="214" t="s">
        <v>162</v>
      </c>
      <c r="E237" s="215" t="s">
        <v>1682</v>
      </c>
      <c r="F237" s="216" t="s">
        <v>1683</v>
      </c>
      <c r="G237" s="217" t="s">
        <v>165</v>
      </c>
      <c r="H237" s="218">
        <v>3</v>
      </c>
      <c r="I237" s="219"/>
      <c r="J237" s="220">
        <f>ROUND(I237*H237,2)</f>
        <v>0</v>
      </c>
      <c r="K237" s="216" t="s">
        <v>166</v>
      </c>
      <c r="L237" s="46"/>
      <c r="M237" s="221" t="s">
        <v>44</v>
      </c>
      <c r="N237" s="222" t="s">
        <v>53</v>
      </c>
      <c r="O237" s="86"/>
      <c r="P237" s="223">
        <f>O237*H237</f>
        <v>0</v>
      </c>
      <c r="Q237" s="223">
        <v>0.00088999999999999995</v>
      </c>
      <c r="R237" s="223">
        <f>Q237*H237</f>
        <v>0.0026699999999999996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251</v>
      </c>
      <c r="AT237" s="225" t="s">
        <v>162</v>
      </c>
      <c r="AU237" s="225" t="s">
        <v>91</v>
      </c>
      <c r="AY237" s="18" t="s">
        <v>159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8" t="s">
        <v>89</v>
      </c>
      <c r="BK237" s="226">
        <f>ROUND(I237*H237,2)</f>
        <v>0</v>
      </c>
      <c r="BL237" s="18" t="s">
        <v>251</v>
      </c>
      <c r="BM237" s="225" t="s">
        <v>1684</v>
      </c>
    </row>
    <row r="238" s="2" customFormat="1">
      <c r="A238" s="40"/>
      <c r="B238" s="41"/>
      <c r="C238" s="42"/>
      <c r="D238" s="227" t="s">
        <v>169</v>
      </c>
      <c r="E238" s="42"/>
      <c r="F238" s="228" t="s">
        <v>1685</v>
      </c>
      <c r="G238" s="42"/>
      <c r="H238" s="42"/>
      <c r="I238" s="229"/>
      <c r="J238" s="42"/>
      <c r="K238" s="42"/>
      <c r="L238" s="46"/>
      <c r="M238" s="230"/>
      <c r="N238" s="231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8" t="s">
        <v>169</v>
      </c>
      <c r="AU238" s="18" t="s">
        <v>91</v>
      </c>
    </row>
    <row r="239" s="13" customFormat="1">
      <c r="A239" s="13"/>
      <c r="B239" s="232"/>
      <c r="C239" s="233"/>
      <c r="D239" s="234" t="s">
        <v>171</v>
      </c>
      <c r="E239" s="235" t="s">
        <v>44</v>
      </c>
      <c r="F239" s="236" t="s">
        <v>1556</v>
      </c>
      <c r="G239" s="233"/>
      <c r="H239" s="235" t="s">
        <v>44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171</v>
      </c>
      <c r="AU239" s="242" t="s">
        <v>91</v>
      </c>
      <c r="AV239" s="13" t="s">
        <v>89</v>
      </c>
      <c r="AW239" s="13" t="s">
        <v>42</v>
      </c>
      <c r="AX239" s="13" t="s">
        <v>82</v>
      </c>
      <c r="AY239" s="242" t="s">
        <v>159</v>
      </c>
    </row>
    <row r="240" s="14" customFormat="1">
      <c r="A240" s="14"/>
      <c r="B240" s="243"/>
      <c r="C240" s="244"/>
      <c r="D240" s="234" t="s">
        <v>171</v>
      </c>
      <c r="E240" s="245" t="s">
        <v>44</v>
      </c>
      <c r="F240" s="246" t="s">
        <v>160</v>
      </c>
      <c r="G240" s="244"/>
      <c r="H240" s="247">
        <v>3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171</v>
      </c>
      <c r="AU240" s="253" t="s">
        <v>91</v>
      </c>
      <c r="AV240" s="14" t="s">
        <v>91</v>
      </c>
      <c r="AW240" s="14" t="s">
        <v>42</v>
      </c>
      <c r="AX240" s="14" t="s">
        <v>89</v>
      </c>
      <c r="AY240" s="253" t="s">
        <v>159</v>
      </c>
    </row>
    <row r="241" s="2" customFormat="1" ht="16.5" customHeight="1">
      <c r="A241" s="40"/>
      <c r="B241" s="41"/>
      <c r="C241" s="214" t="s">
        <v>357</v>
      </c>
      <c r="D241" s="214" t="s">
        <v>162</v>
      </c>
      <c r="E241" s="215" t="s">
        <v>1686</v>
      </c>
      <c r="F241" s="216" t="s">
        <v>1687</v>
      </c>
      <c r="G241" s="217" t="s">
        <v>165</v>
      </c>
      <c r="H241" s="218">
        <v>20</v>
      </c>
      <c r="I241" s="219"/>
      <c r="J241" s="220">
        <f>ROUND(I241*H241,2)</f>
        <v>0</v>
      </c>
      <c r="K241" s="216" t="s">
        <v>166</v>
      </c>
      <c r="L241" s="46"/>
      <c r="M241" s="221" t="s">
        <v>44</v>
      </c>
      <c r="N241" s="222" t="s">
        <v>53</v>
      </c>
      <c r="O241" s="86"/>
      <c r="P241" s="223">
        <f>O241*H241</f>
        <v>0</v>
      </c>
      <c r="Q241" s="223">
        <v>0.0018</v>
      </c>
      <c r="R241" s="223">
        <f>Q241*H241</f>
        <v>0.035999999999999997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251</v>
      </c>
      <c r="AT241" s="225" t="s">
        <v>162</v>
      </c>
      <c r="AU241" s="225" t="s">
        <v>91</v>
      </c>
      <c r="AY241" s="18" t="s">
        <v>159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8" t="s">
        <v>89</v>
      </c>
      <c r="BK241" s="226">
        <f>ROUND(I241*H241,2)</f>
        <v>0</v>
      </c>
      <c r="BL241" s="18" t="s">
        <v>251</v>
      </c>
      <c r="BM241" s="225" t="s">
        <v>1688</v>
      </c>
    </row>
    <row r="242" s="2" customFormat="1">
      <c r="A242" s="40"/>
      <c r="B242" s="41"/>
      <c r="C242" s="42"/>
      <c r="D242" s="227" t="s">
        <v>169</v>
      </c>
      <c r="E242" s="42"/>
      <c r="F242" s="228" t="s">
        <v>1689</v>
      </c>
      <c r="G242" s="42"/>
      <c r="H242" s="42"/>
      <c r="I242" s="229"/>
      <c r="J242" s="42"/>
      <c r="K242" s="42"/>
      <c r="L242" s="46"/>
      <c r="M242" s="230"/>
      <c r="N242" s="231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8" t="s">
        <v>169</v>
      </c>
      <c r="AU242" s="18" t="s">
        <v>91</v>
      </c>
    </row>
    <row r="243" s="13" customFormat="1">
      <c r="A243" s="13"/>
      <c r="B243" s="232"/>
      <c r="C243" s="233"/>
      <c r="D243" s="234" t="s">
        <v>171</v>
      </c>
      <c r="E243" s="235" t="s">
        <v>44</v>
      </c>
      <c r="F243" s="236" t="s">
        <v>1556</v>
      </c>
      <c r="G243" s="233"/>
      <c r="H243" s="235" t="s">
        <v>44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171</v>
      </c>
      <c r="AU243" s="242" t="s">
        <v>91</v>
      </c>
      <c r="AV243" s="13" t="s">
        <v>89</v>
      </c>
      <c r="AW243" s="13" t="s">
        <v>42</v>
      </c>
      <c r="AX243" s="13" t="s">
        <v>82</v>
      </c>
      <c r="AY243" s="242" t="s">
        <v>159</v>
      </c>
    </row>
    <row r="244" s="14" customFormat="1">
      <c r="A244" s="14"/>
      <c r="B244" s="243"/>
      <c r="C244" s="244"/>
      <c r="D244" s="234" t="s">
        <v>171</v>
      </c>
      <c r="E244" s="245" t="s">
        <v>44</v>
      </c>
      <c r="F244" s="246" t="s">
        <v>1690</v>
      </c>
      <c r="G244" s="244"/>
      <c r="H244" s="247">
        <v>20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171</v>
      </c>
      <c r="AU244" s="253" t="s">
        <v>91</v>
      </c>
      <c r="AV244" s="14" t="s">
        <v>91</v>
      </c>
      <c r="AW244" s="14" t="s">
        <v>42</v>
      </c>
      <c r="AX244" s="14" t="s">
        <v>89</v>
      </c>
      <c r="AY244" s="253" t="s">
        <v>159</v>
      </c>
    </row>
    <row r="245" s="2" customFormat="1" ht="16.5" customHeight="1">
      <c r="A245" s="40"/>
      <c r="B245" s="41"/>
      <c r="C245" s="254" t="s">
        <v>362</v>
      </c>
      <c r="D245" s="254" t="s">
        <v>173</v>
      </c>
      <c r="E245" s="255" t="s">
        <v>1691</v>
      </c>
      <c r="F245" s="256" t="s">
        <v>1692</v>
      </c>
      <c r="G245" s="257" t="s">
        <v>165</v>
      </c>
      <c r="H245" s="258">
        <v>4</v>
      </c>
      <c r="I245" s="259"/>
      <c r="J245" s="260">
        <f>ROUND(I245*H245,2)</f>
        <v>0</v>
      </c>
      <c r="K245" s="256" t="s">
        <v>166</v>
      </c>
      <c r="L245" s="261"/>
      <c r="M245" s="262" t="s">
        <v>44</v>
      </c>
      <c r="N245" s="263" t="s">
        <v>53</v>
      </c>
      <c r="O245" s="86"/>
      <c r="P245" s="223">
        <f>O245*H245</f>
        <v>0</v>
      </c>
      <c r="Q245" s="223">
        <v>8.0000000000000007E-05</v>
      </c>
      <c r="R245" s="223">
        <f>Q245*H245</f>
        <v>0.00032000000000000003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341</v>
      </c>
      <c r="AT245" s="225" t="s">
        <v>173</v>
      </c>
      <c r="AU245" s="225" t="s">
        <v>91</v>
      </c>
      <c r="AY245" s="18" t="s">
        <v>159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8" t="s">
        <v>89</v>
      </c>
      <c r="BK245" s="226">
        <f>ROUND(I245*H245,2)</f>
        <v>0</v>
      </c>
      <c r="BL245" s="18" t="s">
        <v>251</v>
      </c>
      <c r="BM245" s="225" t="s">
        <v>1693</v>
      </c>
    </row>
    <row r="246" s="13" customFormat="1">
      <c r="A246" s="13"/>
      <c r="B246" s="232"/>
      <c r="C246" s="233"/>
      <c r="D246" s="234" t="s">
        <v>171</v>
      </c>
      <c r="E246" s="235" t="s">
        <v>44</v>
      </c>
      <c r="F246" s="236" t="s">
        <v>1556</v>
      </c>
      <c r="G246" s="233"/>
      <c r="H246" s="235" t="s">
        <v>44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171</v>
      </c>
      <c r="AU246" s="242" t="s">
        <v>91</v>
      </c>
      <c r="AV246" s="13" t="s">
        <v>89</v>
      </c>
      <c r="AW246" s="13" t="s">
        <v>42</v>
      </c>
      <c r="AX246" s="13" t="s">
        <v>82</v>
      </c>
      <c r="AY246" s="242" t="s">
        <v>159</v>
      </c>
    </row>
    <row r="247" s="14" customFormat="1">
      <c r="A247" s="14"/>
      <c r="B247" s="243"/>
      <c r="C247" s="244"/>
      <c r="D247" s="234" t="s">
        <v>171</v>
      </c>
      <c r="E247" s="245" t="s">
        <v>44</v>
      </c>
      <c r="F247" s="246" t="s">
        <v>167</v>
      </c>
      <c r="G247" s="244"/>
      <c r="H247" s="247">
        <v>4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171</v>
      </c>
      <c r="AU247" s="253" t="s">
        <v>91</v>
      </c>
      <c r="AV247" s="14" t="s">
        <v>91</v>
      </c>
      <c r="AW247" s="14" t="s">
        <v>42</v>
      </c>
      <c r="AX247" s="14" t="s">
        <v>89</v>
      </c>
      <c r="AY247" s="253" t="s">
        <v>159</v>
      </c>
    </row>
    <row r="248" s="2" customFormat="1" ht="16.5" customHeight="1">
      <c r="A248" s="40"/>
      <c r="B248" s="41"/>
      <c r="C248" s="214" t="s">
        <v>368</v>
      </c>
      <c r="D248" s="214" t="s">
        <v>162</v>
      </c>
      <c r="E248" s="215" t="s">
        <v>1694</v>
      </c>
      <c r="F248" s="216" t="s">
        <v>1695</v>
      </c>
      <c r="G248" s="217" t="s">
        <v>238</v>
      </c>
      <c r="H248" s="218">
        <v>7.7000000000000002</v>
      </c>
      <c r="I248" s="219"/>
      <c r="J248" s="220">
        <f>ROUND(I248*H248,2)</f>
        <v>0</v>
      </c>
      <c r="K248" s="216" t="s">
        <v>166</v>
      </c>
      <c r="L248" s="46"/>
      <c r="M248" s="221" t="s">
        <v>44</v>
      </c>
      <c r="N248" s="222" t="s">
        <v>53</v>
      </c>
      <c r="O248" s="86"/>
      <c r="P248" s="223">
        <f>O248*H248</f>
        <v>0</v>
      </c>
      <c r="Q248" s="223">
        <v>0.00029</v>
      </c>
      <c r="R248" s="223">
        <f>Q248*H248</f>
        <v>0.0022330000000000002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251</v>
      </c>
      <c r="AT248" s="225" t="s">
        <v>162</v>
      </c>
      <c r="AU248" s="225" t="s">
        <v>91</v>
      </c>
      <c r="AY248" s="18" t="s">
        <v>159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8" t="s">
        <v>89</v>
      </c>
      <c r="BK248" s="226">
        <f>ROUND(I248*H248,2)</f>
        <v>0</v>
      </c>
      <c r="BL248" s="18" t="s">
        <v>251</v>
      </c>
      <c r="BM248" s="225" t="s">
        <v>1696</v>
      </c>
    </row>
    <row r="249" s="2" customFormat="1">
      <c r="A249" s="40"/>
      <c r="B249" s="41"/>
      <c r="C249" s="42"/>
      <c r="D249" s="227" t="s">
        <v>169</v>
      </c>
      <c r="E249" s="42"/>
      <c r="F249" s="228" t="s">
        <v>1697</v>
      </c>
      <c r="G249" s="42"/>
      <c r="H249" s="42"/>
      <c r="I249" s="229"/>
      <c r="J249" s="42"/>
      <c r="K249" s="42"/>
      <c r="L249" s="46"/>
      <c r="M249" s="230"/>
      <c r="N249" s="231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8" t="s">
        <v>169</v>
      </c>
      <c r="AU249" s="18" t="s">
        <v>91</v>
      </c>
    </row>
    <row r="250" s="13" customFormat="1">
      <c r="A250" s="13"/>
      <c r="B250" s="232"/>
      <c r="C250" s="233"/>
      <c r="D250" s="234" t="s">
        <v>171</v>
      </c>
      <c r="E250" s="235" t="s">
        <v>44</v>
      </c>
      <c r="F250" s="236" t="s">
        <v>1556</v>
      </c>
      <c r="G250" s="233"/>
      <c r="H250" s="235" t="s">
        <v>44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171</v>
      </c>
      <c r="AU250" s="242" t="s">
        <v>91</v>
      </c>
      <c r="AV250" s="13" t="s">
        <v>89</v>
      </c>
      <c r="AW250" s="13" t="s">
        <v>42</v>
      </c>
      <c r="AX250" s="13" t="s">
        <v>82</v>
      </c>
      <c r="AY250" s="242" t="s">
        <v>159</v>
      </c>
    </row>
    <row r="251" s="14" customFormat="1">
      <c r="A251" s="14"/>
      <c r="B251" s="243"/>
      <c r="C251" s="244"/>
      <c r="D251" s="234" t="s">
        <v>171</v>
      </c>
      <c r="E251" s="245" t="s">
        <v>44</v>
      </c>
      <c r="F251" s="246" t="s">
        <v>1698</v>
      </c>
      <c r="G251" s="244"/>
      <c r="H251" s="247">
        <v>7.7000000000000002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171</v>
      </c>
      <c r="AU251" s="253" t="s">
        <v>91</v>
      </c>
      <c r="AV251" s="14" t="s">
        <v>91</v>
      </c>
      <c r="AW251" s="14" t="s">
        <v>42</v>
      </c>
      <c r="AX251" s="14" t="s">
        <v>89</v>
      </c>
      <c r="AY251" s="253" t="s">
        <v>159</v>
      </c>
    </row>
    <row r="252" s="2" customFormat="1" ht="16.5" customHeight="1">
      <c r="A252" s="40"/>
      <c r="B252" s="41"/>
      <c r="C252" s="214" t="s">
        <v>376</v>
      </c>
      <c r="D252" s="214" t="s">
        <v>162</v>
      </c>
      <c r="E252" s="215" t="s">
        <v>1699</v>
      </c>
      <c r="F252" s="216" t="s">
        <v>1700</v>
      </c>
      <c r="G252" s="217" t="s">
        <v>238</v>
      </c>
      <c r="H252" s="218">
        <v>48.600000000000001</v>
      </c>
      <c r="I252" s="219"/>
      <c r="J252" s="220">
        <f>ROUND(I252*H252,2)</f>
        <v>0</v>
      </c>
      <c r="K252" s="216" t="s">
        <v>166</v>
      </c>
      <c r="L252" s="46"/>
      <c r="M252" s="221" t="s">
        <v>44</v>
      </c>
      <c r="N252" s="222" t="s">
        <v>53</v>
      </c>
      <c r="O252" s="86"/>
      <c r="P252" s="223">
        <f>O252*H252</f>
        <v>0</v>
      </c>
      <c r="Q252" s="223">
        <v>0.00035</v>
      </c>
      <c r="R252" s="223">
        <f>Q252*H252</f>
        <v>0.017010000000000001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251</v>
      </c>
      <c r="AT252" s="225" t="s">
        <v>162</v>
      </c>
      <c r="AU252" s="225" t="s">
        <v>91</v>
      </c>
      <c r="AY252" s="18" t="s">
        <v>159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8" t="s">
        <v>89</v>
      </c>
      <c r="BK252" s="226">
        <f>ROUND(I252*H252,2)</f>
        <v>0</v>
      </c>
      <c r="BL252" s="18" t="s">
        <v>251</v>
      </c>
      <c r="BM252" s="225" t="s">
        <v>1701</v>
      </c>
    </row>
    <row r="253" s="2" customFormat="1">
      <c r="A253" s="40"/>
      <c r="B253" s="41"/>
      <c r="C253" s="42"/>
      <c r="D253" s="227" t="s">
        <v>169</v>
      </c>
      <c r="E253" s="42"/>
      <c r="F253" s="228" t="s">
        <v>1702</v>
      </c>
      <c r="G253" s="42"/>
      <c r="H253" s="42"/>
      <c r="I253" s="229"/>
      <c r="J253" s="42"/>
      <c r="K253" s="42"/>
      <c r="L253" s="46"/>
      <c r="M253" s="230"/>
      <c r="N253" s="231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8" t="s">
        <v>169</v>
      </c>
      <c r="AU253" s="18" t="s">
        <v>91</v>
      </c>
    </row>
    <row r="254" s="13" customFormat="1">
      <c r="A254" s="13"/>
      <c r="B254" s="232"/>
      <c r="C254" s="233"/>
      <c r="D254" s="234" t="s">
        <v>171</v>
      </c>
      <c r="E254" s="235" t="s">
        <v>44</v>
      </c>
      <c r="F254" s="236" t="s">
        <v>1556</v>
      </c>
      <c r="G254" s="233"/>
      <c r="H254" s="235" t="s">
        <v>44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171</v>
      </c>
      <c r="AU254" s="242" t="s">
        <v>91</v>
      </c>
      <c r="AV254" s="13" t="s">
        <v>89</v>
      </c>
      <c r="AW254" s="13" t="s">
        <v>42</v>
      </c>
      <c r="AX254" s="13" t="s">
        <v>82</v>
      </c>
      <c r="AY254" s="242" t="s">
        <v>159</v>
      </c>
    </row>
    <row r="255" s="14" customFormat="1">
      <c r="A255" s="14"/>
      <c r="B255" s="243"/>
      <c r="C255" s="244"/>
      <c r="D255" s="234" t="s">
        <v>171</v>
      </c>
      <c r="E255" s="245" t="s">
        <v>44</v>
      </c>
      <c r="F255" s="246" t="s">
        <v>1703</v>
      </c>
      <c r="G255" s="244"/>
      <c r="H255" s="247">
        <v>48.600000000000001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171</v>
      </c>
      <c r="AU255" s="253" t="s">
        <v>91</v>
      </c>
      <c r="AV255" s="14" t="s">
        <v>91</v>
      </c>
      <c r="AW255" s="14" t="s">
        <v>42</v>
      </c>
      <c r="AX255" s="14" t="s">
        <v>89</v>
      </c>
      <c r="AY255" s="253" t="s">
        <v>159</v>
      </c>
    </row>
    <row r="256" s="2" customFormat="1" ht="16.5" customHeight="1">
      <c r="A256" s="40"/>
      <c r="B256" s="41"/>
      <c r="C256" s="214" t="s">
        <v>383</v>
      </c>
      <c r="D256" s="214" t="s">
        <v>162</v>
      </c>
      <c r="E256" s="215" t="s">
        <v>1704</v>
      </c>
      <c r="F256" s="216" t="s">
        <v>1705</v>
      </c>
      <c r="G256" s="217" t="s">
        <v>238</v>
      </c>
      <c r="H256" s="218">
        <v>0.59999999999999998</v>
      </c>
      <c r="I256" s="219"/>
      <c r="J256" s="220">
        <f>ROUND(I256*H256,2)</f>
        <v>0</v>
      </c>
      <c r="K256" s="216" t="s">
        <v>166</v>
      </c>
      <c r="L256" s="46"/>
      <c r="M256" s="221" t="s">
        <v>44</v>
      </c>
      <c r="N256" s="222" t="s">
        <v>53</v>
      </c>
      <c r="O256" s="86"/>
      <c r="P256" s="223">
        <f>O256*H256</f>
        <v>0</v>
      </c>
      <c r="Q256" s="223">
        <v>0.00071000000000000002</v>
      </c>
      <c r="R256" s="223">
        <f>Q256*H256</f>
        <v>0.000426</v>
      </c>
      <c r="S256" s="223">
        <v>0</v>
      </c>
      <c r="T256" s="22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5" t="s">
        <v>251</v>
      </c>
      <c r="AT256" s="225" t="s">
        <v>162</v>
      </c>
      <c r="AU256" s="225" t="s">
        <v>91</v>
      </c>
      <c r="AY256" s="18" t="s">
        <v>159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8" t="s">
        <v>89</v>
      </c>
      <c r="BK256" s="226">
        <f>ROUND(I256*H256,2)</f>
        <v>0</v>
      </c>
      <c r="BL256" s="18" t="s">
        <v>251</v>
      </c>
      <c r="BM256" s="225" t="s">
        <v>1706</v>
      </c>
    </row>
    <row r="257" s="2" customFormat="1">
      <c r="A257" s="40"/>
      <c r="B257" s="41"/>
      <c r="C257" s="42"/>
      <c r="D257" s="227" t="s">
        <v>169</v>
      </c>
      <c r="E257" s="42"/>
      <c r="F257" s="228" t="s">
        <v>1707</v>
      </c>
      <c r="G257" s="42"/>
      <c r="H257" s="42"/>
      <c r="I257" s="229"/>
      <c r="J257" s="42"/>
      <c r="K257" s="42"/>
      <c r="L257" s="46"/>
      <c r="M257" s="230"/>
      <c r="N257" s="231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8" t="s">
        <v>169</v>
      </c>
      <c r="AU257" s="18" t="s">
        <v>91</v>
      </c>
    </row>
    <row r="258" s="13" customFormat="1">
      <c r="A258" s="13"/>
      <c r="B258" s="232"/>
      <c r="C258" s="233"/>
      <c r="D258" s="234" t="s">
        <v>171</v>
      </c>
      <c r="E258" s="235" t="s">
        <v>44</v>
      </c>
      <c r="F258" s="236" t="s">
        <v>1556</v>
      </c>
      <c r="G258" s="233"/>
      <c r="H258" s="235" t="s">
        <v>44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171</v>
      </c>
      <c r="AU258" s="242" t="s">
        <v>91</v>
      </c>
      <c r="AV258" s="13" t="s">
        <v>89</v>
      </c>
      <c r="AW258" s="13" t="s">
        <v>42</v>
      </c>
      <c r="AX258" s="13" t="s">
        <v>82</v>
      </c>
      <c r="AY258" s="242" t="s">
        <v>159</v>
      </c>
    </row>
    <row r="259" s="14" customFormat="1">
      <c r="A259" s="14"/>
      <c r="B259" s="243"/>
      <c r="C259" s="244"/>
      <c r="D259" s="234" t="s">
        <v>171</v>
      </c>
      <c r="E259" s="245" t="s">
        <v>44</v>
      </c>
      <c r="F259" s="246" t="s">
        <v>1708</v>
      </c>
      <c r="G259" s="244"/>
      <c r="H259" s="247">
        <v>0.59999999999999998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171</v>
      </c>
      <c r="AU259" s="253" t="s">
        <v>91</v>
      </c>
      <c r="AV259" s="14" t="s">
        <v>91</v>
      </c>
      <c r="AW259" s="14" t="s">
        <v>42</v>
      </c>
      <c r="AX259" s="14" t="s">
        <v>89</v>
      </c>
      <c r="AY259" s="253" t="s">
        <v>159</v>
      </c>
    </row>
    <row r="260" s="2" customFormat="1" ht="16.5" customHeight="1">
      <c r="A260" s="40"/>
      <c r="B260" s="41"/>
      <c r="C260" s="214" t="s">
        <v>389</v>
      </c>
      <c r="D260" s="214" t="s">
        <v>162</v>
      </c>
      <c r="E260" s="215" t="s">
        <v>1709</v>
      </c>
      <c r="F260" s="216" t="s">
        <v>1710</v>
      </c>
      <c r="G260" s="217" t="s">
        <v>238</v>
      </c>
      <c r="H260" s="218">
        <v>15.4</v>
      </c>
      <c r="I260" s="219"/>
      <c r="J260" s="220">
        <f>ROUND(I260*H260,2)</f>
        <v>0</v>
      </c>
      <c r="K260" s="216" t="s">
        <v>166</v>
      </c>
      <c r="L260" s="46"/>
      <c r="M260" s="221" t="s">
        <v>44</v>
      </c>
      <c r="N260" s="222" t="s">
        <v>53</v>
      </c>
      <c r="O260" s="86"/>
      <c r="P260" s="223">
        <f>O260*H260</f>
        <v>0</v>
      </c>
      <c r="Q260" s="223">
        <v>0.0022399999999999998</v>
      </c>
      <c r="R260" s="223">
        <f>Q260*H260</f>
        <v>0.034495999999999999</v>
      </c>
      <c r="S260" s="223">
        <v>0</v>
      </c>
      <c r="T260" s="224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5" t="s">
        <v>251</v>
      </c>
      <c r="AT260" s="225" t="s">
        <v>162</v>
      </c>
      <c r="AU260" s="225" t="s">
        <v>91</v>
      </c>
      <c r="AY260" s="18" t="s">
        <v>159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8" t="s">
        <v>89</v>
      </c>
      <c r="BK260" s="226">
        <f>ROUND(I260*H260,2)</f>
        <v>0</v>
      </c>
      <c r="BL260" s="18" t="s">
        <v>251</v>
      </c>
      <c r="BM260" s="225" t="s">
        <v>1711</v>
      </c>
    </row>
    <row r="261" s="2" customFormat="1">
      <c r="A261" s="40"/>
      <c r="B261" s="41"/>
      <c r="C261" s="42"/>
      <c r="D261" s="227" t="s">
        <v>169</v>
      </c>
      <c r="E261" s="42"/>
      <c r="F261" s="228" t="s">
        <v>1712</v>
      </c>
      <c r="G261" s="42"/>
      <c r="H261" s="42"/>
      <c r="I261" s="229"/>
      <c r="J261" s="42"/>
      <c r="K261" s="42"/>
      <c r="L261" s="46"/>
      <c r="M261" s="230"/>
      <c r="N261" s="231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8" t="s">
        <v>169</v>
      </c>
      <c r="AU261" s="18" t="s">
        <v>91</v>
      </c>
    </row>
    <row r="262" s="13" customFormat="1">
      <c r="A262" s="13"/>
      <c r="B262" s="232"/>
      <c r="C262" s="233"/>
      <c r="D262" s="234" t="s">
        <v>171</v>
      </c>
      <c r="E262" s="235" t="s">
        <v>44</v>
      </c>
      <c r="F262" s="236" t="s">
        <v>1556</v>
      </c>
      <c r="G262" s="233"/>
      <c r="H262" s="235" t="s">
        <v>44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171</v>
      </c>
      <c r="AU262" s="242" t="s">
        <v>91</v>
      </c>
      <c r="AV262" s="13" t="s">
        <v>89</v>
      </c>
      <c r="AW262" s="13" t="s">
        <v>42</v>
      </c>
      <c r="AX262" s="13" t="s">
        <v>82</v>
      </c>
      <c r="AY262" s="242" t="s">
        <v>159</v>
      </c>
    </row>
    <row r="263" s="14" customFormat="1">
      <c r="A263" s="14"/>
      <c r="B263" s="243"/>
      <c r="C263" s="244"/>
      <c r="D263" s="234" t="s">
        <v>171</v>
      </c>
      <c r="E263" s="245" t="s">
        <v>44</v>
      </c>
      <c r="F263" s="246" t="s">
        <v>1713</v>
      </c>
      <c r="G263" s="244"/>
      <c r="H263" s="247">
        <v>15.4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171</v>
      </c>
      <c r="AU263" s="253" t="s">
        <v>91</v>
      </c>
      <c r="AV263" s="14" t="s">
        <v>91</v>
      </c>
      <c r="AW263" s="14" t="s">
        <v>42</v>
      </c>
      <c r="AX263" s="14" t="s">
        <v>89</v>
      </c>
      <c r="AY263" s="253" t="s">
        <v>159</v>
      </c>
    </row>
    <row r="264" s="2" customFormat="1" ht="16.5" customHeight="1">
      <c r="A264" s="40"/>
      <c r="B264" s="41"/>
      <c r="C264" s="214" t="s">
        <v>394</v>
      </c>
      <c r="D264" s="214" t="s">
        <v>162</v>
      </c>
      <c r="E264" s="215" t="s">
        <v>1714</v>
      </c>
      <c r="F264" s="216" t="s">
        <v>1715</v>
      </c>
      <c r="G264" s="217" t="s">
        <v>165</v>
      </c>
      <c r="H264" s="218">
        <v>14</v>
      </c>
      <c r="I264" s="219"/>
      <c r="J264" s="220">
        <f>ROUND(I264*H264,2)</f>
        <v>0</v>
      </c>
      <c r="K264" s="216" t="s">
        <v>166</v>
      </c>
      <c r="L264" s="46"/>
      <c r="M264" s="221" t="s">
        <v>44</v>
      </c>
      <c r="N264" s="222" t="s">
        <v>53</v>
      </c>
      <c r="O264" s="86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251</v>
      </c>
      <c r="AT264" s="225" t="s">
        <v>162</v>
      </c>
      <c r="AU264" s="225" t="s">
        <v>91</v>
      </c>
      <c r="AY264" s="18" t="s">
        <v>159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8" t="s">
        <v>89</v>
      </c>
      <c r="BK264" s="226">
        <f>ROUND(I264*H264,2)</f>
        <v>0</v>
      </c>
      <c r="BL264" s="18" t="s">
        <v>251</v>
      </c>
      <c r="BM264" s="225" t="s">
        <v>1716</v>
      </c>
    </row>
    <row r="265" s="2" customFormat="1">
      <c r="A265" s="40"/>
      <c r="B265" s="41"/>
      <c r="C265" s="42"/>
      <c r="D265" s="227" t="s">
        <v>169</v>
      </c>
      <c r="E265" s="42"/>
      <c r="F265" s="228" t="s">
        <v>1717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8" t="s">
        <v>169</v>
      </c>
      <c r="AU265" s="18" t="s">
        <v>91</v>
      </c>
    </row>
    <row r="266" s="13" customFormat="1">
      <c r="A266" s="13"/>
      <c r="B266" s="232"/>
      <c r="C266" s="233"/>
      <c r="D266" s="234" t="s">
        <v>171</v>
      </c>
      <c r="E266" s="235" t="s">
        <v>44</v>
      </c>
      <c r="F266" s="236" t="s">
        <v>1556</v>
      </c>
      <c r="G266" s="233"/>
      <c r="H266" s="235" t="s">
        <v>44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171</v>
      </c>
      <c r="AU266" s="242" t="s">
        <v>91</v>
      </c>
      <c r="AV266" s="13" t="s">
        <v>89</v>
      </c>
      <c r="AW266" s="13" t="s">
        <v>42</v>
      </c>
      <c r="AX266" s="13" t="s">
        <v>82</v>
      </c>
      <c r="AY266" s="242" t="s">
        <v>159</v>
      </c>
    </row>
    <row r="267" s="14" customFormat="1">
      <c r="A267" s="14"/>
      <c r="B267" s="243"/>
      <c r="C267" s="244"/>
      <c r="D267" s="234" t="s">
        <v>171</v>
      </c>
      <c r="E267" s="245" t="s">
        <v>44</v>
      </c>
      <c r="F267" s="246" t="s">
        <v>235</v>
      </c>
      <c r="G267" s="244"/>
      <c r="H267" s="247">
        <v>14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171</v>
      </c>
      <c r="AU267" s="253" t="s">
        <v>91</v>
      </c>
      <c r="AV267" s="14" t="s">
        <v>91</v>
      </c>
      <c r="AW267" s="14" t="s">
        <v>42</v>
      </c>
      <c r="AX267" s="14" t="s">
        <v>89</v>
      </c>
      <c r="AY267" s="253" t="s">
        <v>159</v>
      </c>
    </row>
    <row r="268" s="2" customFormat="1" ht="16.5" customHeight="1">
      <c r="A268" s="40"/>
      <c r="B268" s="41"/>
      <c r="C268" s="214" t="s">
        <v>400</v>
      </c>
      <c r="D268" s="214" t="s">
        <v>162</v>
      </c>
      <c r="E268" s="215" t="s">
        <v>1718</v>
      </c>
      <c r="F268" s="216" t="s">
        <v>1719</v>
      </c>
      <c r="G268" s="217" t="s">
        <v>165</v>
      </c>
      <c r="H268" s="218">
        <v>16</v>
      </c>
      <c r="I268" s="219"/>
      <c r="J268" s="220">
        <f>ROUND(I268*H268,2)</f>
        <v>0</v>
      </c>
      <c r="K268" s="216" t="s">
        <v>166</v>
      </c>
      <c r="L268" s="46"/>
      <c r="M268" s="221" t="s">
        <v>44</v>
      </c>
      <c r="N268" s="222" t="s">
        <v>53</v>
      </c>
      <c r="O268" s="86"/>
      <c r="P268" s="223">
        <f>O268*H268</f>
        <v>0</v>
      </c>
      <c r="Q268" s="223">
        <v>0</v>
      </c>
      <c r="R268" s="223">
        <f>Q268*H268</f>
        <v>0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251</v>
      </c>
      <c r="AT268" s="225" t="s">
        <v>162</v>
      </c>
      <c r="AU268" s="225" t="s">
        <v>91</v>
      </c>
      <c r="AY268" s="18" t="s">
        <v>159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8" t="s">
        <v>89</v>
      </c>
      <c r="BK268" s="226">
        <f>ROUND(I268*H268,2)</f>
        <v>0</v>
      </c>
      <c r="BL268" s="18" t="s">
        <v>251</v>
      </c>
      <c r="BM268" s="225" t="s">
        <v>1720</v>
      </c>
    </row>
    <row r="269" s="2" customFormat="1">
      <c r="A269" s="40"/>
      <c r="B269" s="41"/>
      <c r="C269" s="42"/>
      <c r="D269" s="227" t="s">
        <v>169</v>
      </c>
      <c r="E269" s="42"/>
      <c r="F269" s="228" t="s">
        <v>1721</v>
      </c>
      <c r="G269" s="42"/>
      <c r="H269" s="42"/>
      <c r="I269" s="229"/>
      <c r="J269" s="42"/>
      <c r="K269" s="42"/>
      <c r="L269" s="46"/>
      <c r="M269" s="230"/>
      <c r="N269" s="231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8" t="s">
        <v>169</v>
      </c>
      <c r="AU269" s="18" t="s">
        <v>91</v>
      </c>
    </row>
    <row r="270" s="13" customFormat="1">
      <c r="A270" s="13"/>
      <c r="B270" s="232"/>
      <c r="C270" s="233"/>
      <c r="D270" s="234" t="s">
        <v>171</v>
      </c>
      <c r="E270" s="235" t="s">
        <v>44</v>
      </c>
      <c r="F270" s="236" t="s">
        <v>1556</v>
      </c>
      <c r="G270" s="233"/>
      <c r="H270" s="235" t="s">
        <v>44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171</v>
      </c>
      <c r="AU270" s="242" t="s">
        <v>91</v>
      </c>
      <c r="AV270" s="13" t="s">
        <v>89</v>
      </c>
      <c r="AW270" s="13" t="s">
        <v>42</v>
      </c>
      <c r="AX270" s="13" t="s">
        <v>82</v>
      </c>
      <c r="AY270" s="242" t="s">
        <v>159</v>
      </c>
    </row>
    <row r="271" s="14" customFormat="1">
      <c r="A271" s="14"/>
      <c r="B271" s="243"/>
      <c r="C271" s="244"/>
      <c r="D271" s="234" t="s">
        <v>171</v>
      </c>
      <c r="E271" s="245" t="s">
        <v>44</v>
      </c>
      <c r="F271" s="246" t="s">
        <v>251</v>
      </c>
      <c r="G271" s="244"/>
      <c r="H271" s="247">
        <v>16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171</v>
      </c>
      <c r="AU271" s="253" t="s">
        <v>91</v>
      </c>
      <c r="AV271" s="14" t="s">
        <v>91</v>
      </c>
      <c r="AW271" s="14" t="s">
        <v>42</v>
      </c>
      <c r="AX271" s="14" t="s">
        <v>89</v>
      </c>
      <c r="AY271" s="253" t="s">
        <v>159</v>
      </c>
    </row>
    <row r="272" s="2" customFormat="1" ht="16.5" customHeight="1">
      <c r="A272" s="40"/>
      <c r="B272" s="41"/>
      <c r="C272" s="214" t="s">
        <v>406</v>
      </c>
      <c r="D272" s="214" t="s">
        <v>162</v>
      </c>
      <c r="E272" s="215" t="s">
        <v>1722</v>
      </c>
      <c r="F272" s="216" t="s">
        <v>1723</v>
      </c>
      <c r="G272" s="217" t="s">
        <v>165</v>
      </c>
      <c r="H272" s="218">
        <v>13</v>
      </c>
      <c r="I272" s="219"/>
      <c r="J272" s="220">
        <f>ROUND(I272*H272,2)</f>
        <v>0</v>
      </c>
      <c r="K272" s="216" t="s">
        <v>166</v>
      </c>
      <c r="L272" s="46"/>
      <c r="M272" s="221" t="s">
        <v>44</v>
      </c>
      <c r="N272" s="222" t="s">
        <v>53</v>
      </c>
      <c r="O272" s="86"/>
      <c r="P272" s="223">
        <f>O272*H272</f>
        <v>0</v>
      </c>
      <c r="Q272" s="223">
        <v>0</v>
      </c>
      <c r="R272" s="223">
        <f>Q272*H272</f>
        <v>0</v>
      </c>
      <c r="S272" s="223">
        <v>0</v>
      </c>
      <c r="T272" s="224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5" t="s">
        <v>251</v>
      </c>
      <c r="AT272" s="225" t="s">
        <v>162</v>
      </c>
      <c r="AU272" s="225" t="s">
        <v>91</v>
      </c>
      <c r="AY272" s="18" t="s">
        <v>159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8" t="s">
        <v>89</v>
      </c>
      <c r="BK272" s="226">
        <f>ROUND(I272*H272,2)</f>
        <v>0</v>
      </c>
      <c r="BL272" s="18" t="s">
        <v>251</v>
      </c>
      <c r="BM272" s="225" t="s">
        <v>1724</v>
      </c>
    </row>
    <row r="273" s="2" customFormat="1">
      <c r="A273" s="40"/>
      <c r="B273" s="41"/>
      <c r="C273" s="42"/>
      <c r="D273" s="227" t="s">
        <v>169</v>
      </c>
      <c r="E273" s="42"/>
      <c r="F273" s="228" t="s">
        <v>1725</v>
      </c>
      <c r="G273" s="42"/>
      <c r="H273" s="42"/>
      <c r="I273" s="229"/>
      <c r="J273" s="42"/>
      <c r="K273" s="42"/>
      <c r="L273" s="46"/>
      <c r="M273" s="230"/>
      <c r="N273" s="231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8" t="s">
        <v>169</v>
      </c>
      <c r="AU273" s="18" t="s">
        <v>91</v>
      </c>
    </row>
    <row r="274" s="13" customFormat="1">
      <c r="A274" s="13"/>
      <c r="B274" s="232"/>
      <c r="C274" s="233"/>
      <c r="D274" s="234" t="s">
        <v>171</v>
      </c>
      <c r="E274" s="235" t="s">
        <v>44</v>
      </c>
      <c r="F274" s="236" t="s">
        <v>1556</v>
      </c>
      <c r="G274" s="233"/>
      <c r="H274" s="235" t="s">
        <v>44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171</v>
      </c>
      <c r="AU274" s="242" t="s">
        <v>91</v>
      </c>
      <c r="AV274" s="13" t="s">
        <v>89</v>
      </c>
      <c r="AW274" s="13" t="s">
        <v>42</v>
      </c>
      <c r="AX274" s="13" t="s">
        <v>82</v>
      </c>
      <c r="AY274" s="242" t="s">
        <v>159</v>
      </c>
    </row>
    <row r="275" s="14" customFormat="1">
      <c r="A275" s="14"/>
      <c r="B275" s="243"/>
      <c r="C275" s="244"/>
      <c r="D275" s="234" t="s">
        <v>171</v>
      </c>
      <c r="E275" s="245" t="s">
        <v>44</v>
      </c>
      <c r="F275" s="246" t="s">
        <v>227</v>
      </c>
      <c r="G275" s="244"/>
      <c r="H275" s="247">
        <v>13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171</v>
      </c>
      <c r="AU275" s="253" t="s">
        <v>91</v>
      </c>
      <c r="AV275" s="14" t="s">
        <v>91</v>
      </c>
      <c r="AW275" s="14" t="s">
        <v>42</v>
      </c>
      <c r="AX275" s="14" t="s">
        <v>89</v>
      </c>
      <c r="AY275" s="253" t="s">
        <v>159</v>
      </c>
    </row>
    <row r="276" s="2" customFormat="1" ht="16.5" customHeight="1">
      <c r="A276" s="40"/>
      <c r="B276" s="41"/>
      <c r="C276" s="214" t="s">
        <v>411</v>
      </c>
      <c r="D276" s="214" t="s">
        <v>162</v>
      </c>
      <c r="E276" s="215" t="s">
        <v>1726</v>
      </c>
      <c r="F276" s="216" t="s">
        <v>1727</v>
      </c>
      <c r="G276" s="217" t="s">
        <v>165</v>
      </c>
      <c r="H276" s="218">
        <v>2</v>
      </c>
      <c r="I276" s="219"/>
      <c r="J276" s="220">
        <f>ROUND(I276*H276,2)</f>
        <v>0</v>
      </c>
      <c r="K276" s="216" t="s">
        <v>166</v>
      </c>
      <c r="L276" s="46"/>
      <c r="M276" s="221" t="s">
        <v>44</v>
      </c>
      <c r="N276" s="222" t="s">
        <v>53</v>
      </c>
      <c r="O276" s="86"/>
      <c r="P276" s="223">
        <f>O276*H276</f>
        <v>0</v>
      </c>
      <c r="Q276" s="223">
        <v>0</v>
      </c>
      <c r="R276" s="223">
        <f>Q276*H276</f>
        <v>0</v>
      </c>
      <c r="S276" s="223">
        <v>0.027560000000000001</v>
      </c>
      <c r="T276" s="224">
        <f>S276*H276</f>
        <v>0.055120000000000002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251</v>
      </c>
      <c r="AT276" s="225" t="s">
        <v>162</v>
      </c>
      <c r="AU276" s="225" t="s">
        <v>91</v>
      </c>
      <c r="AY276" s="18" t="s">
        <v>159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8" t="s">
        <v>89</v>
      </c>
      <c r="BK276" s="226">
        <f>ROUND(I276*H276,2)</f>
        <v>0</v>
      </c>
      <c r="BL276" s="18" t="s">
        <v>251</v>
      </c>
      <c r="BM276" s="225" t="s">
        <v>1728</v>
      </c>
    </row>
    <row r="277" s="2" customFormat="1">
      <c r="A277" s="40"/>
      <c r="B277" s="41"/>
      <c r="C277" s="42"/>
      <c r="D277" s="227" t="s">
        <v>169</v>
      </c>
      <c r="E277" s="42"/>
      <c r="F277" s="228" t="s">
        <v>1729</v>
      </c>
      <c r="G277" s="42"/>
      <c r="H277" s="42"/>
      <c r="I277" s="229"/>
      <c r="J277" s="42"/>
      <c r="K277" s="42"/>
      <c r="L277" s="46"/>
      <c r="M277" s="230"/>
      <c r="N277" s="231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8" t="s">
        <v>169</v>
      </c>
      <c r="AU277" s="18" t="s">
        <v>91</v>
      </c>
    </row>
    <row r="278" s="13" customFormat="1">
      <c r="A278" s="13"/>
      <c r="B278" s="232"/>
      <c r="C278" s="233"/>
      <c r="D278" s="234" t="s">
        <v>171</v>
      </c>
      <c r="E278" s="235" t="s">
        <v>44</v>
      </c>
      <c r="F278" s="236" t="s">
        <v>1556</v>
      </c>
      <c r="G278" s="233"/>
      <c r="H278" s="235" t="s">
        <v>44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171</v>
      </c>
      <c r="AU278" s="242" t="s">
        <v>91</v>
      </c>
      <c r="AV278" s="13" t="s">
        <v>89</v>
      </c>
      <c r="AW278" s="13" t="s">
        <v>42</v>
      </c>
      <c r="AX278" s="13" t="s">
        <v>82</v>
      </c>
      <c r="AY278" s="242" t="s">
        <v>159</v>
      </c>
    </row>
    <row r="279" s="14" customFormat="1">
      <c r="A279" s="14"/>
      <c r="B279" s="243"/>
      <c r="C279" s="244"/>
      <c r="D279" s="234" t="s">
        <v>171</v>
      </c>
      <c r="E279" s="245" t="s">
        <v>44</v>
      </c>
      <c r="F279" s="246" t="s">
        <v>91</v>
      </c>
      <c r="G279" s="244"/>
      <c r="H279" s="247">
        <v>2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171</v>
      </c>
      <c r="AU279" s="253" t="s">
        <v>91</v>
      </c>
      <c r="AV279" s="14" t="s">
        <v>91</v>
      </c>
      <c r="AW279" s="14" t="s">
        <v>42</v>
      </c>
      <c r="AX279" s="14" t="s">
        <v>89</v>
      </c>
      <c r="AY279" s="253" t="s">
        <v>159</v>
      </c>
    </row>
    <row r="280" s="2" customFormat="1" ht="16.5" customHeight="1">
      <c r="A280" s="40"/>
      <c r="B280" s="41"/>
      <c r="C280" s="214" t="s">
        <v>418</v>
      </c>
      <c r="D280" s="214" t="s">
        <v>162</v>
      </c>
      <c r="E280" s="215" t="s">
        <v>1730</v>
      </c>
      <c r="F280" s="216" t="s">
        <v>1731</v>
      </c>
      <c r="G280" s="217" t="s">
        <v>165</v>
      </c>
      <c r="H280" s="218">
        <v>8</v>
      </c>
      <c r="I280" s="219"/>
      <c r="J280" s="220">
        <f>ROUND(I280*H280,2)</f>
        <v>0</v>
      </c>
      <c r="K280" s="216" t="s">
        <v>166</v>
      </c>
      <c r="L280" s="46"/>
      <c r="M280" s="221" t="s">
        <v>44</v>
      </c>
      <c r="N280" s="222" t="s">
        <v>53</v>
      </c>
      <c r="O280" s="86"/>
      <c r="P280" s="223">
        <f>O280*H280</f>
        <v>0</v>
      </c>
      <c r="Q280" s="223">
        <v>0.0011199999999999999</v>
      </c>
      <c r="R280" s="223">
        <f>Q280*H280</f>
        <v>0.0089599999999999992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251</v>
      </c>
      <c r="AT280" s="225" t="s">
        <v>162</v>
      </c>
      <c r="AU280" s="225" t="s">
        <v>91</v>
      </c>
      <c r="AY280" s="18" t="s">
        <v>159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8" t="s">
        <v>89</v>
      </c>
      <c r="BK280" s="226">
        <f>ROUND(I280*H280,2)</f>
        <v>0</v>
      </c>
      <c r="BL280" s="18" t="s">
        <v>251</v>
      </c>
      <c r="BM280" s="225" t="s">
        <v>1732</v>
      </c>
    </row>
    <row r="281" s="2" customFormat="1">
      <c r="A281" s="40"/>
      <c r="B281" s="41"/>
      <c r="C281" s="42"/>
      <c r="D281" s="227" t="s">
        <v>169</v>
      </c>
      <c r="E281" s="42"/>
      <c r="F281" s="228" t="s">
        <v>1733</v>
      </c>
      <c r="G281" s="42"/>
      <c r="H281" s="42"/>
      <c r="I281" s="229"/>
      <c r="J281" s="42"/>
      <c r="K281" s="42"/>
      <c r="L281" s="46"/>
      <c r="M281" s="230"/>
      <c r="N281" s="231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8" t="s">
        <v>169</v>
      </c>
      <c r="AU281" s="18" t="s">
        <v>91</v>
      </c>
    </row>
    <row r="282" s="13" customFormat="1">
      <c r="A282" s="13"/>
      <c r="B282" s="232"/>
      <c r="C282" s="233"/>
      <c r="D282" s="234" t="s">
        <v>171</v>
      </c>
      <c r="E282" s="235" t="s">
        <v>44</v>
      </c>
      <c r="F282" s="236" t="s">
        <v>1556</v>
      </c>
      <c r="G282" s="233"/>
      <c r="H282" s="235" t="s">
        <v>44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171</v>
      </c>
      <c r="AU282" s="242" t="s">
        <v>91</v>
      </c>
      <c r="AV282" s="13" t="s">
        <v>89</v>
      </c>
      <c r="AW282" s="13" t="s">
        <v>42</v>
      </c>
      <c r="AX282" s="13" t="s">
        <v>82</v>
      </c>
      <c r="AY282" s="242" t="s">
        <v>159</v>
      </c>
    </row>
    <row r="283" s="14" customFormat="1">
      <c r="A283" s="14"/>
      <c r="B283" s="243"/>
      <c r="C283" s="244"/>
      <c r="D283" s="234" t="s">
        <v>171</v>
      </c>
      <c r="E283" s="245" t="s">
        <v>44</v>
      </c>
      <c r="F283" s="246" t="s">
        <v>176</v>
      </c>
      <c r="G283" s="244"/>
      <c r="H283" s="247">
        <v>8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171</v>
      </c>
      <c r="AU283" s="253" t="s">
        <v>91</v>
      </c>
      <c r="AV283" s="14" t="s">
        <v>91</v>
      </c>
      <c r="AW283" s="14" t="s">
        <v>42</v>
      </c>
      <c r="AX283" s="14" t="s">
        <v>89</v>
      </c>
      <c r="AY283" s="253" t="s">
        <v>159</v>
      </c>
    </row>
    <row r="284" s="2" customFormat="1" ht="16.5" customHeight="1">
      <c r="A284" s="40"/>
      <c r="B284" s="41"/>
      <c r="C284" s="214" t="s">
        <v>423</v>
      </c>
      <c r="D284" s="214" t="s">
        <v>162</v>
      </c>
      <c r="E284" s="215" t="s">
        <v>1734</v>
      </c>
      <c r="F284" s="216" t="s">
        <v>1735</v>
      </c>
      <c r="G284" s="217" t="s">
        <v>165</v>
      </c>
      <c r="H284" s="218">
        <v>1</v>
      </c>
      <c r="I284" s="219"/>
      <c r="J284" s="220">
        <f>ROUND(I284*H284,2)</f>
        <v>0</v>
      </c>
      <c r="K284" s="216" t="s">
        <v>44</v>
      </c>
      <c r="L284" s="46"/>
      <c r="M284" s="221" t="s">
        <v>44</v>
      </c>
      <c r="N284" s="222" t="s">
        <v>53</v>
      </c>
      <c r="O284" s="86"/>
      <c r="P284" s="223">
        <f>O284*H284</f>
        <v>0</v>
      </c>
      <c r="Q284" s="223">
        <v>0.0011199999999999999</v>
      </c>
      <c r="R284" s="223">
        <f>Q284*H284</f>
        <v>0.0011199999999999999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251</v>
      </c>
      <c r="AT284" s="225" t="s">
        <v>162</v>
      </c>
      <c r="AU284" s="225" t="s">
        <v>91</v>
      </c>
      <c r="AY284" s="18" t="s">
        <v>159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8" t="s">
        <v>89</v>
      </c>
      <c r="BK284" s="226">
        <f>ROUND(I284*H284,2)</f>
        <v>0</v>
      </c>
      <c r="BL284" s="18" t="s">
        <v>251</v>
      </c>
      <c r="BM284" s="225" t="s">
        <v>1736</v>
      </c>
    </row>
    <row r="285" s="13" customFormat="1">
      <c r="A285" s="13"/>
      <c r="B285" s="232"/>
      <c r="C285" s="233"/>
      <c r="D285" s="234" t="s">
        <v>171</v>
      </c>
      <c r="E285" s="235" t="s">
        <v>44</v>
      </c>
      <c r="F285" s="236" t="s">
        <v>1556</v>
      </c>
      <c r="G285" s="233"/>
      <c r="H285" s="235" t="s">
        <v>44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171</v>
      </c>
      <c r="AU285" s="242" t="s">
        <v>91</v>
      </c>
      <c r="AV285" s="13" t="s">
        <v>89</v>
      </c>
      <c r="AW285" s="13" t="s">
        <v>42</v>
      </c>
      <c r="AX285" s="13" t="s">
        <v>82</v>
      </c>
      <c r="AY285" s="242" t="s">
        <v>159</v>
      </c>
    </row>
    <row r="286" s="14" customFormat="1">
      <c r="A286" s="14"/>
      <c r="B286" s="243"/>
      <c r="C286" s="244"/>
      <c r="D286" s="234" t="s">
        <v>171</v>
      </c>
      <c r="E286" s="245" t="s">
        <v>44</v>
      </c>
      <c r="F286" s="246" t="s">
        <v>89</v>
      </c>
      <c r="G286" s="244"/>
      <c r="H286" s="247">
        <v>1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171</v>
      </c>
      <c r="AU286" s="253" t="s">
        <v>91</v>
      </c>
      <c r="AV286" s="14" t="s">
        <v>91</v>
      </c>
      <c r="AW286" s="14" t="s">
        <v>42</v>
      </c>
      <c r="AX286" s="14" t="s">
        <v>89</v>
      </c>
      <c r="AY286" s="253" t="s">
        <v>159</v>
      </c>
    </row>
    <row r="287" s="2" customFormat="1" ht="16.5" customHeight="1">
      <c r="A287" s="40"/>
      <c r="B287" s="41"/>
      <c r="C287" s="214" t="s">
        <v>428</v>
      </c>
      <c r="D287" s="214" t="s">
        <v>162</v>
      </c>
      <c r="E287" s="215" t="s">
        <v>1737</v>
      </c>
      <c r="F287" s="216" t="s">
        <v>1738</v>
      </c>
      <c r="G287" s="217" t="s">
        <v>165</v>
      </c>
      <c r="H287" s="218">
        <v>1</v>
      </c>
      <c r="I287" s="219"/>
      <c r="J287" s="220">
        <f>ROUND(I287*H287,2)</f>
        <v>0</v>
      </c>
      <c r="K287" s="216" t="s">
        <v>166</v>
      </c>
      <c r="L287" s="46"/>
      <c r="M287" s="221" t="s">
        <v>44</v>
      </c>
      <c r="N287" s="222" t="s">
        <v>53</v>
      </c>
      <c r="O287" s="86"/>
      <c r="P287" s="223">
        <f>O287*H287</f>
        <v>0</v>
      </c>
      <c r="Q287" s="223">
        <v>0.0038999999999999998</v>
      </c>
      <c r="R287" s="223">
        <f>Q287*H287</f>
        <v>0.0038999999999999998</v>
      </c>
      <c r="S287" s="223">
        <v>0</v>
      </c>
      <c r="T287" s="224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5" t="s">
        <v>251</v>
      </c>
      <c r="AT287" s="225" t="s">
        <v>162</v>
      </c>
      <c r="AU287" s="225" t="s">
        <v>91</v>
      </c>
      <c r="AY287" s="18" t="s">
        <v>159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8" t="s">
        <v>89</v>
      </c>
      <c r="BK287" s="226">
        <f>ROUND(I287*H287,2)</f>
        <v>0</v>
      </c>
      <c r="BL287" s="18" t="s">
        <v>251</v>
      </c>
      <c r="BM287" s="225" t="s">
        <v>1739</v>
      </c>
    </row>
    <row r="288" s="2" customFormat="1">
      <c r="A288" s="40"/>
      <c r="B288" s="41"/>
      <c r="C288" s="42"/>
      <c r="D288" s="227" t="s">
        <v>169</v>
      </c>
      <c r="E288" s="42"/>
      <c r="F288" s="228" t="s">
        <v>1740</v>
      </c>
      <c r="G288" s="42"/>
      <c r="H288" s="42"/>
      <c r="I288" s="229"/>
      <c r="J288" s="42"/>
      <c r="K288" s="42"/>
      <c r="L288" s="46"/>
      <c r="M288" s="230"/>
      <c r="N288" s="231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8" t="s">
        <v>169</v>
      </c>
      <c r="AU288" s="18" t="s">
        <v>91</v>
      </c>
    </row>
    <row r="289" s="13" customFormat="1">
      <c r="A289" s="13"/>
      <c r="B289" s="232"/>
      <c r="C289" s="233"/>
      <c r="D289" s="234" t="s">
        <v>171</v>
      </c>
      <c r="E289" s="235" t="s">
        <v>44</v>
      </c>
      <c r="F289" s="236" t="s">
        <v>1556</v>
      </c>
      <c r="G289" s="233"/>
      <c r="H289" s="235" t="s">
        <v>44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171</v>
      </c>
      <c r="AU289" s="242" t="s">
        <v>91</v>
      </c>
      <c r="AV289" s="13" t="s">
        <v>89</v>
      </c>
      <c r="AW289" s="13" t="s">
        <v>42</v>
      </c>
      <c r="AX289" s="13" t="s">
        <v>82</v>
      </c>
      <c r="AY289" s="242" t="s">
        <v>159</v>
      </c>
    </row>
    <row r="290" s="14" customFormat="1">
      <c r="A290" s="14"/>
      <c r="B290" s="243"/>
      <c r="C290" s="244"/>
      <c r="D290" s="234" t="s">
        <v>171</v>
      </c>
      <c r="E290" s="245" t="s">
        <v>44</v>
      </c>
      <c r="F290" s="246" t="s">
        <v>89</v>
      </c>
      <c r="G290" s="244"/>
      <c r="H290" s="247">
        <v>1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171</v>
      </c>
      <c r="AU290" s="253" t="s">
        <v>91</v>
      </c>
      <c r="AV290" s="14" t="s">
        <v>91</v>
      </c>
      <c r="AW290" s="14" t="s">
        <v>42</v>
      </c>
      <c r="AX290" s="14" t="s">
        <v>89</v>
      </c>
      <c r="AY290" s="253" t="s">
        <v>159</v>
      </c>
    </row>
    <row r="291" s="2" customFormat="1" ht="16.5" customHeight="1">
      <c r="A291" s="40"/>
      <c r="B291" s="41"/>
      <c r="C291" s="214" t="s">
        <v>434</v>
      </c>
      <c r="D291" s="214" t="s">
        <v>162</v>
      </c>
      <c r="E291" s="215" t="s">
        <v>1741</v>
      </c>
      <c r="F291" s="216" t="s">
        <v>1742</v>
      </c>
      <c r="G291" s="217" t="s">
        <v>165</v>
      </c>
      <c r="H291" s="218">
        <v>19</v>
      </c>
      <c r="I291" s="219"/>
      <c r="J291" s="220">
        <f>ROUND(I291*H291,2)</f>
        <v>0</v>
      </c>
      <c r="K291" s="216" t="s">
        <v>166</v>
      </c>
      <c r="L291" s="46"/>
      <c r="M291" s="221" t="s">
        <v>44</v>
      </c>
      <c r="N291" s="222" t="s">
        <v>53</v>
      </c>
      <c r="O291" s="86"/>
      <c r="P291" s="223">
        <f>O291*H291</f>
        <v>0</v>
      </c>
      <c r="Q291" s="223">
        <v>0</v>
      </c>
      <c r="R291" s="223">
        <f>Q291*H291</f>
        <v>0</v>
      </c>
      <c r="S291" s="223">
        <v>0.0030999999999999999</v>
      </c>
      <c r="T291" s="224">
        <f>S291*H291</f>
        <v>0.058900000000000001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5" t="s">
        <v>251</v>
      </c>
      <c r="AT291" s="225" t="s">
        <v>162</v>
      </c>
      <c r="AU291" s="225" t="s">
        <v>91</v>
      </c>
      <c r="AY291" s="18" t="s">
        <v>159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8" t="s">
        <v>89</v>
      </c>
      <c r="BK291" s="226">
        <f>ROUND(I291*H291,2)</f>
        <v>0</v>
      </c>
      <c r="BL291" s="18" t="s">
        <v>251</v>
      </c>
      <c r="BM291" s="225" t="s">
        <v>1743</v>
      </c>
    </row>
    <row r="292" s="2" customFormat="1">
      <c r="A292" s="40"/>
      <c r="B292" s="41"/>
      <c r="C292" s="42"/>
      <c r="D292" s="227" t="s">
        <v>169</v>
      </c>
      <c r="E292" s="42"/>
      <c r="F292" s="228" t="s">
        <v>1744</v>
      </c>
      <c r="G292" s="42"/>
      <c r="H292" s="42"/>
      <c r="I292" s="229"/>
      <c r="J292" s="42"/>
      <c r="K292" s="42"/>
      <c r="L292" s="46"/>
      <c r="M292" s="230"/>
      <c r="N292" s="231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8" t="s">
        <v>169</v>
      </c>
      <c r="AU292" s="18" t="s">
        <v>91</v>
      </c>
    </row>
    <row r="293" s="13" customFormat="1">
      <c r="A293" s="13"/>
      <c r="B293" s="232"/>
      <c r="C293" s="233"/>
      <c r="D293" s="234" t="s">
        <v>171</v>
      </c>
      <c r="E293" s="235" t="s">
        <v>44</v>
      </c>
      <c r="F293" s="236" t="s">
        <v>1556</v>
      </c>
      <c r="G293" s="233"/>
      <c r="H293" s="235" t="s">
        <v>44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171</v>
      </c>
      <c r="AU293" s="242" t="s">
        <v>91</v>
      </c>
      <c r="AV293" s="13" t="s">
        <v>89</v>
      </c>
      <c r="AW293" s="13" t="s">
        <v>42</v>
      </c>
      <c r="AX293" s="13" t="s">
        <v>82</v>
      </c>
      <c r="AY293" s="242" t="s">
        <v>159</v>
      </c>
    </row>
    <row r="294" s="14" customFormat="1">
      <c r="A294" s="14"/>
      <c r="B294" s="243"/>
      <c r="C294" s="244"/>
      <c r="D294" s="234" t="s">
        <v>171</v>
      </c>
      <c r="E294" s="245" t="s">
        <v>44</v>
      </c>
      <c r="F294" s="246" t="s">
        <v>1745</v>
      </c>
      <c r="G294" s="244"/>
      <c r="H294" s="247">
        <v>19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171</v>
      </c>
      <c r="AU294" s="253" t="s">
        <v>91</v>
      </c>
      <c r="AV294" s="14" t="s">
        <v>91</v>
      </c>
      <c r="AW294" s="14" t="s">
        <v>42</v>
      </c>
      <c r="AX294" s="14" t="s">
        <v>89</v>
      </c>
      <c r="AY294" s="253" t="s">
        <v>159</v>
      </c>
    </row>
    <row r="295" s="2" customFormat="1" ht="16.5" customHeight="1">
      <c r="A295" s="40"/>
      <c r="B295" s="41"/>
      <c r="C295" s="214" t="s">
        <v>440</v>
      </c>
      <c r="D295" s="214" t="s">
        <v>162</v>
      </c>
      <c r="E295" s="215" t="s">
        <v>1746</v>
      </c>
      <c r="F295" s="216" t="s">
        <v>1747</v>
      </c>
      <c r="G295" s="217" t="s">
        <v>165</v>
      </c>
      <c r="H295" s="218">
        <v>1</v>
      </c>
      <c r="I295" s="219"/>
      <c r="J295" s="220">
        <f>ROUND(I295*H295,2)</f>
        <v>0</v>
      </c>
      <c r="K295" s="216" t="s">
        <v>166</v>
      </c>
      <c r="L295" s="46"/>
      <c r="M295" s="221" t="s">
        <v>44</v>
      </c>
      <c r="N295" s="222" t="s">
        <v>53</v>
      </c>
      <c r="O295" s="86"/>
      <c r="P295" s="223">
        <f>O295*H295</f>
        <v>0</v>
      </c>
      <c r="Q295" s="223">
        <v>0.00034000000000000002</v>
      </c>
      <c r="R295" s="223">
        <f>Q295*H295</f>
        <v>0.00034000000000000002</v>
      </c>
      <c r="S295" s="223">
        <v>0</v>
      </c>
      <c r="T295" s="224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5" t="s">
        <v>251</v>
      </c>
      <c r="AT295" s="225" t="s">
        <v>162</v>
      </c>
      <c r="AU295" s="225" t="s">
        <v>91</v>
      </c>
      <c r="AY295" s="18" t="s">
        <v>159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8" t="s">
        <v>89</v>
      </c>
      <c r="BK295" s="226">
        <f>ROUND(I295*H295,2)</f>
        <v>0</v>
      </c>
      <c r="BL295" s="18" t="s">
        <v>251</v>
      </c>
      <c r="BM295" s="225" t="s">
        <v>1748</v>
      </c>
    </row>
    <row r="296" s="2" customFormat="1">
      <c r="A296" s="40"/>
      <c r="B296" s="41"/>
      <c r="C296" s="42"/>
      <c r="D296" s="227" t="s">
        <v>169</v>
      </c>
      <c r="E296" s="42"/>
      <c r="F296" s="228" t="s">
        <v>1749</v>
      </c>
      <c r="G296" s="42"/>
      <c r="H296" s="42"/>
      <c r="I296" s="229"/>
      <c r="J296" s="42"/>
      <c r="K296" s="42"/>
      <c r="L296" s="46"/>
      <c r="M296" s="230"/>
      <c r="N296" s="231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8" t="s">
        <v>169</v>
      </c>
      <c r="AU296" s="18" t="s">
        <v>91</v>
      </c>
    </row>
    <row r="297" s="13" customFormat="1">
      <c r="A297" s="13"/>
      <c r="B297" s="232"/>
      <c r="C297" s="233"/>
      <c r="D297" s="234" t="s">
        <v>171</v>
      </c>
      <c r="E297" s="235" t="s">
        <v>44</v>
      </c>
      <c r="F297" s="236" t="s">
        <v>1556</v>
      </c>
      <c r="G297" s="233"/>
      <c r="H297" s="235" t="s">
        <v>44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171</v>
      </c>
      <c r="AU297" s="242" t="s">
        <v>91</v>
      </c>
      <c r="AV297" s="13" t="s">
        <v>89</v>
      </c>
      <c r="AW297" s="13" t="s">
        <v>42</v>
      </c>
      <c r="AX297" s="13" t="s">
        <v>82</v>
      </c>
      <c r="AY297" s="242" t="s">
        <v>159</v>
      </c>
    </row>
    <row r="298" s="14" customFormat="1">
      <c r="A298" s="14"/>
      <c r="B298" s="243"/>
      <c r="C298" s="244"/>
      <c r="D298" s="234" t="s">
        <v>171</v>
      </c>
      <c r="E298" s="245" t="s">
        <v>44</v>
      </c>
      <c r="F298" s="246" t="s">
        <v>89</v>
      </c>
      <c r="G298" s="244"/>
      <c r="H298" s="247">
        <v>1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171</v>
      </c>
      <c r="AU298" s="253" t="s">
        <v>91</v>
      </c>
      <c r="AV298" s="14" t="s">
        <v>91</v>
      </c>
      <c r="AW298" s="14" t="s">
        <v>42</v>
      </c>
      <c r="AX298" s="14" t="s">
        <v>89</v>
      </c>
      <c r="AY298" s="253" t="s">
        <v>159</v>
      </c>
    </row>
    <row r="299" s="2" customFormat="1" ht="16.5" customHeight="1">
      <c r="A299" s="40"/>
      <c r="B299" s="41"/>
      <c r="C299" s="214" t="s">
        <v>445</v>
      </c>
      <c r="D299" s="214" t="s">
        <v>162</v>
      </c>
      <c r="E299" s="215" t="s">
        <v>1750</v>
      </c>
      <c r="F299" s="216" t="s">
        <v>1751</v>
      </c>
      <c r="G299" s="217" t="s">
        <v>238</v>
      </c>
      <c r="H299" s="218">
        <v>72.299999999999997</v>
      </c>
      <c r="I299" s="219"/>
      <c r="J299" s="220">
        <f>ROUND(I299*H299,2)</f>
        <v>0</v>
      </c>
      <c r="K299" s="216" t="s">
        <v>166</v>
      </c>
      <c r="L299" s="46"/>
      <c r="M299" s="221" t="s">
        <v>44</v>
      </c>
      <c r="N299" s="222" t="s">
        <v>53</v>
      </c>
      <c r="O299" s="86"/>
      <c r="P299" s="223">
        <f>O299*H299</f>
        <v>0</v>
      </c>
      <c r="Q299" s="223">
        <v>0</v>
      </c>
      <c r="R299" s="223">
        <f>Q299*H299</f>
        <v>0</v>
      </c>
      <c r="S299" s="223">
        <v>0</v>
      </c>
      <c r="T299" s="224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5" t="s">
        <v>251</v>
      </c>
      <c r="AT299" s="225" t="s">
        <v>162</v>
      </c>
      <c r="AU299" s="225" t="s">
        <v>91</v>
      </c>
      <c r="AY299" s="18" t="s">
        <v>159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8" t="s">
        <v>89</v>
      </c>
      <c r="BK299" s="226">
        <f>ROUND(I299*H299,2)</f>
        <v>0</v>
      </c>
      <c r="BL299" s="18" t="s">
        <v>251</v>
      </c>
      <c r="BM299" s="225" t="s">
        <v>1752</v>
      </c>
    </row>
    <row r="300" s="2" customFormat="1">
      <c r="A300" s="40"/>
      <c r="B300" s="41"/>
      <c r="C300" s="42"/>
      <c r="D300" s="227" t="s">
        <v>169</v>
      </c>
      <c r="E300" s="42"/>
      <c r="F300" s="228" t="s">
        <v>1753</v>
      </c>
      <c r="G300" s="42"/>
      <c r="H300" s="42"/>
      <c r="I300" s="229"/>
      <c r="J300" s="42"/>
      <c r="K300" s="42"/>
      <c r="L300" s="46"/>
      <c r="M300" s="230"/>
      <c r="N300" s="231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8" t="s">
        <v>169</v>
      </c>
      <c r="AU300" s="18" t="s">
        <v>91</v>
      </c>
    </row>
    <row r="301" s="13" customFormat="1">
      <c r="A301" s="13"/>
      <c r="B301" s="232"/>
      <c r="C301" s="233"/>
      <c r="D301" s="234" t="s">
        <v>171</v>
      </c>
      <c r="E301" s="235" t="s">
        <v>44</v>
      </c>
      <c r="F301" s="236" t="s">
        <v>1556</v>
      </c>
      <c r="G301" s="233"/>
      <c r="H301" s="235" t="s">
        <v>44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171</v>
      </c>
      <c r="AU301" s="242" t="s">
        <v>91</v>
      </c>
      <c r="AV301" s="13" t="s">
        <v>89</v>
      </c>
      <c r="AW301" s="13" t="s">
        <v>42</v>
      </c>
      <c r="AX301" s="13" t="s">
        <v>82</v>
      </c>
      <c r="AY301" s="242" t="s">
        <v>159</v>
      </c>
    </row>
    <row r="302" s="14" customFormat="1">
      <c r="A302" s="14"/>
      <c r="B302" s="243"/>
      <c r="C302" s="244"/>
      <c r="D302" s="234" t="s">
        <v>171</v>
      </c>
      <c r="E302" s="245" t="s">
        <v>44</v>
      </c>
      <c r="F302" s="246" t="s">
        <v>1754</v>
      </c>
      <c r="G302" s="244"/>
      <c r="H302" s="247">
        <v>72.299999999999997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171</v>
      </c>
      <c r="AU302" s="253" t="s">
        <v>91</v>
      </c>
      <c r="AV302" s="14" t="s">
        <v>91</v>
      </c>
      <c r="AW302" s="14" t="s">
        <v>42</v>
      </c>
      <c r="AX302" s="14" t="s">
        <v>89</v>
      </c>
      <c r="AY302" s="253" t="s">
        <v>159</v>
      </c>
    </row>
    <row r="303" s="2" customFormat="1" ht="24.15" customHeight="1">
      <c r="A303" s="40"/>
      <c r="B303" s="41"/>
      <c r="C303" s="214" t="s">
        <v>451</v>
      </c>
      <c r="D303" s="214" t="s">
        <v>162</v>
      </c>
      <c r="E303" s="215" t="s">
        <v>1755</v>
      </c>
      <c r="F303" s="216" t="s">
        <v>1756</v>
      </c>
      <c r="G303" s="217" t="s">
        <v>379</v>
      </c>
      <c r="H303" s="218">
        <v>0.113</v>
      </c>
      <c r="I303" s="219"/>
      <c r="J303" s="220">
        <f>ROUND(I303*H303,2)</f>
        <v>0</v>
      </c>
      <c r="K303" s="216" t="s">
        <v>166</v>
      </c>
      <c r="L303" s="46"/>
      <c r="M303" s="221" t="s">
        <v>44</v>
      </c>
      <c r="N303" s="222" t="s">
        <v>53</v>
      </c>
      <c r="O303" s="86"/>
      <c r="P303" s="223">
        <f>O303*H303</f>
        <v>0</v>
      </c>
      <c r="Q303" s="223">
        <v>0</v>
      </c>
      <c r="R303" s="223">
        <f>Q303*H303</f>
        <v>0</v>
      </c>
      <c r="S303" s="223">
        <v>0</v>
      </c>
      <c r="T303" s="224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5" t="s">
        <v>251</v>
      </c>
      <c r="AT303" s="225" t="s">
        <v>162</v>
      </c>
      <c r="AU303" s="225" t="s">
        <v>91</v>
      </c>
      <c r="AY303" s="18" t="s">
        <v>159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8" t="s">
        <v>89</v>
      </c>
      <c r="BK303" s="226">
        <f>ROUND(I303*H303,2)</f>
        <v>0</v>
      </c>
      <c r="BL303" s="18" t="s">
        <v>251</v>
      </c>
      <c r="BM303" s="225" t="s">
        <v>1757</v>
      </c>
    </row>
    <row r="304" s="2" customFormat="1">
      <c r="A304" s="40"/>
      <c r="B304" s="41"/>
      <c r="C304" s="42"/>
      <c r="D304" s="227" t="s">
        <v>169</v>
      </c>
      <c r="E304" s="42"/>
      <c r="F304" s="228" t="s">
        <v>1758</v>
      </c>
      <c r="G304" s="42"/>
      <c r="H304" s="42"/>
      <c r="I304" s="229"/>
      <c r="J304" s="42"/>
      <c r="K304" s="42"/>
      <c r="L304" s="46"/>
      <c r="M304" s="230"/>
      <c r="N304" s="231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8" t="s">
        <v>169</v>
      </c>
      <c r="AU304" s="18" t="s">
        <v>91</v>
      </c>
    </row>
    <row r="305" s="2" customFormat="1" ht="24.15" customHeight="1">
      <c r="A305" s="40"/>
      <c r="B305" s="41"/>
      <c r="C305" s="214" t="s">
        <v>456</v>
      </c>
      <c r="D305" s="214" t="s">
        <v>162</v>
      </c>
      <c r="E305" s="215" t="s">
        <v>1759</v>
      </c>
      <c r="F305" s="216" t="s">
        <v>1760</v>
      </c>
      <c r="G305" s="217" t="s">
        <v>379</v>
      </c>
      <c r="H305" s="218">
        <v>0.113</v>
      </c>
      <c r="I305" s="219"/>
      <c r="J305" s="220">
        <f>ROUND(I305*H305,2)</f>
        <v>0</v>
      </c>
      <c r="K305" s="216" t="s">
        <v>166</v>
      </c>
      <c r="L305" s="46"/>
      <c r="M305" s="221" t="s">
        <v>44</v>
      </c>
      <c r="N305" s="222" t="s">
        <v>53</v>
      </c>
      <c r="O305" s="86"/>
      <c r="P305" s="223">
        <f>O305*H305</f>
        <v>0</v>
      </c>
      <c r="Q305" s="223">
        <v>0</v>
      </c>
      <c r="R305" s="223">
        <f>Q305*H305</f>
        <v>0</v>
      </c>
      <c r="S305" s="223">
        <v>0</v>
      </c>
      <c r="T305" s="224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5" t="s">
        <v>251</v>
      </c>
      <c r="AT305" s="225" t="s">
        <v>162</v>
      </c>
      <c r="AU305" s="225" t="s">
        <v>91</v>
      </c>
      <c r="AY305" s="18" t="s">
        <v>159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8" t="s">
        <v>89</v>
      </c>
      <c r="BK305" s="226">
        <f>ROUND(I305*H305,2)</f>
        <v>0</v>
      </c>
      <c r="BL305" s="18" t="s">
        <v>251</v>
      </c>
      <c r="BM305" s="225" t="s">
        <v>1761</v>
      </c>
    </row>
    <row r="306" s="2" customFormat="1">
      <c r="A306" s="40"/>
      <c r="B306" s="41"/>
      <c r="C306" s="42"/>
      <c r="D306" s="227" t="s">
        <v>169</v>
      </c>
      <c r="E306" s="42"/>
      <c r="F306" s="228" t="s">
        <v>1762</v>
      </c>
      <c r="G306" s="42"/>
      <c r="H306" s="42"/>
      <c r="I306" s="229"/>
      <c r="J306" s="42"/>
      <c r="K306" s="42"/>
      <c r="L306" s="46"/>
      <c r="M306" s="230"/>
      <c r="N306" s="231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8" t="s">
        <v>169</v>
      </c>
      <c r="AU306" s="18" t="s">
        <v>91</v>
      </c>
    </row>
    <row r="307" s="12" customFormat="1" ht="22.8" customHeight="1">
      <c r="A307" s="12"/>
      <c r="B307" s="198"/>
      <c r="C307" s="199"/>
      <c r="D307" s="200" t="s">
        <v>81</v>
      </c>
      <c r="E307" s="212" t="s">
        <v>1763</v>
      </c>
      <c r="F307" s="212" t="s">
        <v>1764</v>
      </c>
      <c r="G307" s="199"/>
      <c r="H307" s="199"/>
      <c r="I307" s="202"/>
      <c r="J307" s="213">
        <f>BK307</f>
        <v>0</v>
      </c>
      <c r="K307" s="199"/>
      <c r="L307" s="204"/>
      <c r="M307" s="205"/>
      <c r="N307" s="206"/>
      <c r="O307" s="206"/>
      <c r="P307" s="207">
        <f>SUM(P308:P391)</f>
        <v>0</v>
      </c>
      <c r="Q307" s="206"/>
      <c r="R307" s="207">
        <f>SUM(R308:R391)</f>
        <v>0.60750599999999999</v>
      </c>
      <c r="S307" s="206"/>
      <c r="T307" s="208">
        <f>SUM(T308:T391)</f>
        <v>0.37584499999999998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9" t="s">
        <v>91</v>
      </c>
      <c r="AT307" s="210" t="s">
        <v>81</v>
      </c>
      <c r="AU307" s="210" t="s">
        <v>89</v>
      </c>
      <c r="AY307" s="209" t="s">
        <v>159</v>
      </c>
      <c r="BK307" s="211">
        <f>SUM(BK308:BK391)</f>
        <v>0</v>
      </c>
    </row>
    <row r="308" s="2" customFormat="1" ht="16.5" customHeight="1">
      <c r="A308" s="40"/>
      <c r="B308" s="41"/>
      <c r="C308" s="214" t="s">
        <v>462</v>
      </c>
      <c r="D308" s="214" t="s">
        <v>162</v>
      </c>
      <c r="E308" s="215" t="s">
        <v>1765</v>
      </c>
      <c r="F308" s="216" t="s">
        <v>1766</v>
      </c>
      <c r="G308" s="217" t="s">
        <v>238</v>
      </c>
      <c r="H308" s="218">
        <v>1</v>
      </c>
      <c r="I308" s="219"/>
      <c r="J308" s="220">
        <f>ROUND(I308*H308,2)</f>
        <v>0</v>
      </c>
      <c r="K308" s="216" t="s">
        <v>166</v>
      </c>
      <c r="L308" s="46"/>
      <c r="M308" s="221" t="s">
        <v>44</v>
      </c>
      <c r="N308" s="222" t="s">
        <v>53</v>
      </c>
      <c r="O308" s="86"/>
      <c r="P308" s="223">
        <f>O308*H308</f>
        <v>0</v>
      </c>
      <c r="Q308" s="223">
        <v>0.0030899999999999999</v>
      </c>
      <c r="R308" s="223">
        <f>Q308*H308</f>
        <v>0.0030899999999999999</v>
      </c>
      <c r="S308" s="223">
        <v>0</v>
      </c>
      <c r="T308" s="22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251</v>
      </c>
      <c r="AT308" s="225" t="s">
        <v>162</v>
      </c>
      <c r="AU308" s="225" t="s">
        <v>91</v>
      </c>
      <c r="AY308" s="18" t="s">
        <v>159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8" t="s">
        <v>89</v>
      </c>
      <c r="BK308" s="226">
        <f>ROUND(I308*H308,2)</f>
        <v>0</v>
      </c>
      <c r="BL308" s="18" t="s">
        <v>251</v>
      </c>
      <c r="BM308" s="225" t="s">
        <v>1767</v>
      </c>
    </row>
    <row r="309" s="2" customFormat="1">
      <c r="A309" s="40"/>
      <c r="B309" s="41"/>
      <c r="C309" s="42"/>
      <c r="D309" s="227" t="s">
        <v>169</v>
      </c>
      <c r="E309" s="42"/>
      <c r="F309" s="228" t="s">
        <v>1768</v>
      </c>
      <c r="G309" s="42"/>
      <c r="H309" s="42"/>
      <c r="I309" s="229"/>
      <c r="J309" s="42"/>
      <c r="K309" s="42"/>
      <c r="L309" s="46"/>
      <c r="M309" s="230"/>
      <c r="N309" s="231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8" t="s">
        <v>169</v>
      </c>
      <c r="AU309" s="18" t="s">
        <v>91</v>
      </c>
    </row>
    <row r="310" s="13" customFormat="1">
      <c r="A310" s="13"/>
      <c r="B310" s="232"/>
      <c r="C310" s="233"/>
      <c r="D310" s="234" t="s">
        <v>171</v>
      </c>
      <c r="E310" s="235" t="s">
        <v>44</v>
      </c>
      <c r="F310" s="236" t="s">
        <v>1556</v>
      </c>
      <c r="G310" s="233"/>
      <c r="H310" s="235" t="s">
        <v>44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171</v>
      </c>
      <c r="AU310" s="242" t="s">
        <v>91</v>
      </c>
      <c r="AV310" s="13" t="s">
        <v>89</v>
      </c>
      <c r="AW310" s="13" t="s">
        <v>42</v>
      </c>
      <c r="AX310" s="13" t="s">
        <v>82</v>
      </c>
      <c r="AY310" s="242" t="s">
        <v>159</v>
      </c>
    </row>
    <row r="311" s="14" customFormat="1">
      <c r="A311" s="14"/>
      <c r="B311" s="243"/>
      <c r="C311" s="244"/>
      <c r="D311" s="234" t="s">
        <v>171</v>
      </c>
      <c r="E311" s="245" t="s">
        <v>44</v>
      </c>
      <c r="F311" s="246" t="s">
        <v>89</v>
      </c>
      <c r="G311" s="244"/>
      <c r="H311" s="247">
        <v>1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171</v>
      </c>
      <c r="AU311" s="253" t="s">
        <v>91</v>
      </c>
      <c r="AV311" s="14" t="s">
        <v>91</v>
      </c>
      <c r="AW311" s="14" t="s">
        <v>42</v>
      </c>
      <c r="AX311" s="14" t="s">
        <v>89</v>
      </c>
      <c r="AY311" s="253" t="s">
        <v>159</v>
      </c>
    </row>
    <row r="312" s="2" customFormat="1" ht="16.5" customHeight="1">
      <c r="A312" s="40"/>
      <c r="B312" s="41"/>
      <c r="C312" s="214" t="s">
        <v>466</v>
      </c>
      <c r="D312" s="214" t="s">
        <v>162</v>
      </c>
      <c r="E312" s="215" t="s">
        <v>1769</v>
      </c>
      <c r="F312" s="216" t="s">
        <v>1770</v>
      </c>
      <c r="G312" s="217" t="s">
        <v>238</v>
      </c>
      <c r="H312" s="218">
        <v>163.5</v>
      </c>
      <c r="I312" s="219"/>
      <c r="J312" s="220">
        <f>ROUND(I312*H312,2)</f>
        <v>0</v>
      </c>
      <c r="K312" s="216" t="s">
        <v>166</v>
      </c>
      <c r="L312" s="46"/>
      <c r="M312" s="221" t="s">
        <v>44</v>
      </c>
      <c r="N312" s="222" t="s">
        <v>53</v>
      </c>
      <c r="O312" s="86"/>
      <c r="P312" s="223">
        <f>O312*H312</f>
        <v>0</v>
      </c>
      <c r="Q312" s="223">
        <v>0</v>
      </c>
      <c r="R312" s="223">
        <f>Q312*H312</f>
        <v>0</v>
      </c>
      <c r="S312" s="223">
        <v>0.0021299999999999999</v>
      </c>
      <c r="T312" s="224">
        <f>S312*H312</f>
        <v>0.34825499999999998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25" t="s">
        <v>251</v>
      </c>
      <c r="AT312" s="225" t="s">
        <v>162</v>
      </c>
      <c r="AU312" s="225" t="s">
        <v>91</v>
      </c>
      <c r="AY312" s="18" t="s">
        <v>159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8" t="s">
        <v>89</v>
      </c>
      <c r="BK312" s="226">
        <f>ROUND(I312*H312,2)</f>
        <v>0</v>
      </c>
      <c r="BL312" s="18" t="s">
        <v>251</v>
      </c>
      <c r="BM312" s="225" t="s">
        <v>1771</v>
      </c>
    </row>
    <row r="313" s="2" customFormat="1">
      <c r="A313" s="40"/>
      <c r="B313" s="41"/>
      <c r="C313" s="42"/>
      <c r="D313" s="227" t="s">
        <v>169</v>
      </c>
      <c r="E313" s="42"/>
      <c r="F313" s="228" t="s">
        <v>1772</v>
      </c>
      <c r="G313" s="42"/>
      <c r="H313" s="42"/>
      <c r="I313" s="229"/>
      <c r="J313" s="42"/>
      <c r="K313" s="42"/>
      <c r="L313" s="46"/>
      <c r="M313" s="230"/>
      <c r="N313" s="231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8" t="s">
        <v>169</v>
      </c>
      <c r="AU313" s="18" t="s">
        <v>91</v>
      </c>
    </row>
    <row r="314" s="13" customFormat="1">
      <c r="A314" s="13"/>
      <c r="B314" s="232"/>
      <c r="C314" s="233"/>
      <c r="D314" s="234" t="s">
        <v>171</v>
      </c>
      <c r="E314" s="235" t="s">
        <v>44</v>
      </c>
      <c r="F314" s="236" t="s">
        <v>1556</v>
      </c>
      <c r="G314" s="233"/>
      <c r="H314" s="235" t="s">
        <v>44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171</v>
      </c>
      <c r="AU314" s="242" t="s">
        <v>91</v>
      </c>
      <c r="AV314" s="13" t="s">
        <v>89</v>
      </c>
      <c r="AW314" s="13" t="s">
        <v>42</v>
      </c>
      <c r="AX314" s="13" t="s">
        <v>82</v>
      </c>
      <c r="AY314" s="242" t="s">
        <v>159</v>
      </c>
    </row>
    <row r="315" s="14" customFormat="1">
      <c r="A315" s="14"/>
      <c r="B315" s="243"/>
      <c r="C315" s="244"/>
      <c r="D315" s="234" t="s">
        <v>171</v>
      </c>
      <c r="E315" s="245" t="s">
        <v>44</v>
      </c>
      <c r="F315" s="246" t="s">
        <v>1773</v>
      </c>
      <c r="G315" s="244"/>
      <c r="H315" s="247">
        <v>163.5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171</v>
      </c>
      <c r="AU315" s="253" t="s">
        <v>91</v>
      </c>
      <c r="AV315" s="14" t="s">
        <v>91</v>
      </c>
      <c r="AW315" s="14" t="s">
        <v>42</v>
      </c>
      <c r="AX315" s="14" t="s">
        <v>89</v>
      </c>
      <c r="AY315" s="253" t="s">
        <v>159</v>
      </c>
    </row>
    <row r="316" s="2" customFormat="1" ht="16.5" customHeight="1">
      <c r="A316" s="40"/>
      <c r="B316" s="41"/>
      <c r="C316" s="214" t="s">
        <v>472</v>
      </c>
      <c r="D316" s="214" t="s">
        <v>162</v>
      </c>
      <c r="E316" s="215" t="s">
        <v>1774</v>
      </c>
      <c r="F316" s="216" t="s">
        <v>1775</v>
      </c>
      <c r="G316" s="217" t="s">
        <v>165</v>
      </c>
      <c r="H316" s="218">
        <v>61</v>
      </c>
      <c r="I316" s="219"/>
      <c r="J316" s="220">
        <f>ROUND(I316*H316,2)</f>
        <v>0</v>
      </c>
      <c r="K316" s="216" t="s">
        <v>166</v>
      </c>
      <c r="L316" s="46"/>
      <c r="M316" s="221" t="s">
        <v>44</v>
      </c>
      <c r="N316" s="222" t="s">
        <v>53</v>
      </c>
      <c r="O316" s="86"/>
      <c r="P316" s="223">
        <f>O316*H316</f>
        <v>0</v>
      </c>
      <c r="Q316" s="223">
        <v>0</v>
      </c>
      <c r="R316" s="223">
        <f>Q316*H316</f>
        <v>0</v>
      </c>
      <c r="S316" s="223">
        <v>0.00022000000000000001</v>
      </c>
      <c r="T316" s="224">
        <f>S316*H316</f>
        <v>0.01342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25" t="s">
        <v>251</v>
      </c>
      <c r="AT316" s="225" t="s">
        <v>162</v>
      </c>
      <c r="AU316" s="225" t="s">
        <v>91</v>
      </c>
      <c r="AY316" s="18" t="s">
        <v>159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8" t="s">
        <v>89</v>
      </c>
      <c r="BK316" s="226">
        <f>ROUND(I316*H316,2)</f>
        <v>0</v>
      </c>
      <c r="BL316" s="18" t="s">
        <v>251</v>
      </c>
      <c r="BM316" s="225" t="s">
        <v>1776</v>
      </c>
    </row>
    <row r="317" s="2" customFormat="1">
      <c r="A317" s="40"/>
      <c r="B317" s="41"/>
      <c r="C317" s="42"/>
      <c r="D317" s="227" t="s">
        <v>169</v>
      </c>
      <c r="E317" s="42"/>
      <c r="F317" s="228" t="s">
        <v>1777</v>
      </c>
      <c r="G317" s="42"/>
      <c r="H317" s="42"/>
      <c r="I317" s="229"/>
      <c r="J317" s="42"/>
      <c r="K317" s="42"/>
      <c r="L317" s="46"/>
      <c r="M317" s="230"/>
      <c r="N317" s="231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8" t="s">
        <v>169</v>
      </c>
      <c r="AU317" s="18" t="s">
        <v>91</v>
      </c>
    </row>
    <row r="318" s="13" customFormat="1">
      <c r="A318" s="13"/>
      <c r="B318" s="232"/>
      <c r="C318" s="233"/>
      <c r="D318" s="234" t="s">
        <v>171</v>
      </c>
      <c r="E318" s="235" t="s">
        <v>44</v>
      </c>
      <c r="F318" s="236" t="s">
        <v>1556</v>
      </c>
      <c r="G318" s="233"/>
      <c r="H318" s="235" t="s">
        <v>44</v>
      </c>
      <c r="I318" s="237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171</v>
      </c>
      <c r="AU318" s="242" t="s">
        <v>91</v>
      </c>
      <c r="AV318" s="13" t="s">
        <v>89</v>
      </c>
      <c r="AW318" s="13" t="s">
        <v>42</v>
      </c>
      <c r="AX318" s="13" t="s">
        <v>82</v>
      </c>
      <c r="AY318" s="242" t="s">
        <v>159</v>
      </c>
    </row>
    <row r="319" s="14" customFormat="1">
      <c r="A319" s="14"/>
      <c r="B319" s="243"/>
      <c r="C319" s="244"/>
      <c r="D319" s="234" t="s">
        <v>171</v>
      </c>
      <c r="E319" s="245" t="s">
        <v>44</v>
      </c>
      <c r="F319" s="246" t="s">
        <v>1778</v>
      </c>
      <c r="G319" s="244"/>
      <c r="H319" s="247">
        <v>61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171</v>
      </c>
      <c r="AU319" s="253" t="s">
        <v>91</v>
      </c>
      <c r="AV319" s="14" t="s">
        <v>91</v>
      </c>
      <c r="AW319" s="14" t="s">
        <v>42</v>
      </c>
      <c r="AX319" s="14" t="s">
        <v>89</v>
      </c>
      <c r="AY319" s="253" t="s">
        <v>159</v>
      </c>
    </row>
    <row r="320" s="2" customFormat="1" ht="24.15" customHeight="1">
      <c r="A320" s="40"/>
      <c r="B320" s="41"/>
      <c r="C320" s="214" t="s">
        <v>476</v>
      </c>
      <c r="D320" s="214" t="s">
        <v>162</v>
      </c>
      <c r="E320" s="215" t="s">
        <v>1779</v>
      </c>
      <c r="F320" s="216" t="s">
        <v>1780</v>
      </c>
      <c r="G320" s="217" t="s">
        <v>658</v>
      </c>
      <c r="H320" s="218">
        <v>1</v>
      </c>
      <c r="I320" s="219"/>
      <c r="J320" s="220">
        <f>ROUND(I320*H320,2)</f>
        <v>0</v>
      </c>
      <c r="K320" s="216" t="s">
        <v>166</v>
      </c>
      <c r="L320" s="46"/>
      <c r="M320" s="221" t="s">
        <v>44</v>
      </c>
      <c r="N320" s="222" t="s">
        <v>53</v>
      </c>
      <c r="O320" s="86"/>
      <c r="P320" s="223">
        <f>O320*H320</f>
        <v>0</v>
      </c>
      <c r="Q320" s="223">
        <v>0.011990000000000001</v>
      </c>
      <c r="R320" s="223">
        <f>Q320*H320</f>
        <v>0.011990000000000001</v>
      </c>
      <c r="S320" s="223">
        <v>0</v>
      </c>
      <c r="T320" s="224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5" t="s">
        <v>251</v>
      </c>
      <c r="AT320" s="225" t="s">
        <v>162</v>
      </c>
      <c r="AU320" s="225" t="s">
        <v>91</v>
      </c>
      <c r="AY320" s="18" t="s">
        <v>159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8" t="s">
        <v>89</v>
      </c>
      <c r="BK320" s="226">
        <f>ROUND(I320*H320,2)</f>
        <v>0</v>
      </c>
      <c r="BL320" s="18" t="s">
        <v>251</v>
      </c>
      <c r="BM320" s="225" t="s">
        <v>1781</v>
      </c>
    </row>
    <row r="321" s="2" customFormat="1">
      <c r="A321" s="40"/>
      <c r="B321" s="41"/>
      <c r="C321" s="42"/>
      <c r="D321" s="227" t="s">
        <v>169</v>
      </c>
      <c r="E321" s="42"/>
      <c r="F321" s="228" t="s">
        <v>1782</v>
      </c>
      <c r="G321" s="42"/>
      <c r="H321" s="42"/>
      <c r="I321" s="229"/>
      <c r="J321" s="42"/>
      <c r="K321" s="42"/>
      <c r="L321" s="46"/>
      <c r="M321" s="230"/>
      <c r="N321" s="231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8" t="s">
        <v>169</v>
      </c>
      <c r="AU321" s="18" t="s">
        <v>91</v>
      </c>
    </row>
    <row r="322" s="13" customFormat="1">
      <c r="A322" s="13"/>
      <c r="B322" s="232"/>
      <c r="C322" s="233"/>
      <c r="D322" s="234" t="s">
        <v>171</v>
      </c>
      <c r="E322" s="235" t="s">
        <v>44</v>
      </c>
      <c r="F322" s="236" t="s">
        <v>1556</v>
      </c>
      <c r="G322" s="233"/>
      <c r="H322" s="235" t="s">
        <v>44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171</v>
      </c>
      <c r="AU322" s="242" t="s">
        <v>91</v>
      </c>
      <c r="AV322" s="13" t="s">
        <v>89</v>
      </c>
      <c r="AW322" s="13" t="s">
        <v>42</v>
      </c>
      <c r="AX322" s="13" t="s">
        <v>82</v>
      </c>
      <c r="AY322" s="242" t="s">
        <v>159</v>
      </c>
    </row>
    <row r="323" s="14" customFormat="1">
      <c r="A323" s="14"/>
      <c r="B323" s="243"/>
      <c r="C323" s="244"/>
      <c r="D323" s="234" t="s">
        <v>171</v>
      </c>
      <c r="E323" s="245" t="s">
        <v>44</v>
      </c>
      <c r="F323" s="246" t="s">
        <v>89</v>
      </c>
      <c r="G323" s="244"/>
      <c r="H323" s="247">
        <v>1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171</v>
      </c>
      <c r="AU323" s="253" t="s">
        <v>91</v>
      </c>
      <c r="AV323" s="14" t="s">
        <v>91</v>
      </c>
      <c r="AW323" s="14" t="s">
        <v>42</v>
      </c>
      <c r="AX323" s="14" t="s">
        <v>89</v>
      </c>
      <c r="AY323" s="253" t="s">
        <v>159</v>
      </c>
    </row>
    <row r="324" s="2" customFormat="1" ht="16.5" customHeight="1">
      <c r="A324" s="40"/>
      <c r="B324" s="41"/>
      <c r="C324" s="214" t="s">
        <v>482</v>
      </c>
      <c r="D324" s="214" t="s">
        <v>162</v>
      </c>
      <c r="E324" s="215" t="s">
        <v>1783</v>
      </c>
      <c r="F324" s="216" t="s">
        <v>1784</v>
      </c>
      <c r="G324" s="217" t="s">
        <v>165</v>
      </c>
      <c r="H324" s="218">
        <v>33</v>
      </c>
      <c r="I324" s="219"/>
      <c r="J324" s="220">
        <f>ROUND(I324*H324,2)</f>
        <v>0</v>
      </c>
      <c r="K324" s="216" t="s">
        <v>166</v>
      </c>
      <c r="L324" s="46"/>
      <c r="M324" s="221" t="s">
        <v>44</v>
      </c>
      <c r="N324" s="222" t="s">
        <v>53</v>
      </c>
      <c r="O324" s="86"/>
      <c r="P324" s="223">
        <f>O324*H324</f>
        <v>0</v>
      </c>
      <c r="Q324" s="223">
        <v>0.00080999999999999996</v>
      </c>
      <c r="R324" s="223">
        <f>Q324*H324</f>
        <v>0.026729999999999997</v>
      </c>
      <c r="S324" s="223">
        <v>0</v>
      </c>
      <c r="T324" s="224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25" t="s">
        <v>251</v>
      </c>
      <c r="AT324" s="225" t="s">
        <v>162</v>
      </c>
      <c r="AU324" s="225" t="s">
        <v>91</v>
      </c>
      <c r="AY324" s="18" t="s">
        <v>159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8" t="s">
        <v>89</v>
      </c>
      <c r="BK324" s="226">
        <f>ROUND(I324*H324,2)</f>
        <v>0</v>
      </c>
      <c r="BL324" s="18" t="s">
        <v>251</v>
      </c>
      <c r="BM324" s="225" t="s">
        <v>1785</v>
      </c>
    </row>
    <row r="325" s="2" customFormat="1">
      <c r="A325" s="40"/>
      <c r="B325" s="41"/>
      <c r="C325" s="42"/>
      <c r="D325" s="227" t="s">
        <v>169</v>
      </c>
      <c r="E325" s="42"/>
      <c r="F325" s="228" t="s">
        <v>1786</v>
      </c>
      <c r="G325" s="42"/>
      <c r="H325" s="42"/>
      <c r="I325" s="229"/>
      <c r="J325" s="42"/>
      <c r="K325" s="42"/>
      <c r="L325" s="46"/>
      <c r="M325" s="230"/>
      <c r="N325" s="231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8" t="s">
        <v>169</v>
      </c>
      <c r="AU325" s="18" t="s">
        <v>91</v>
      </c>
    </row>
    <row r="326" s="13" customFormat="1">
      <c r="A326" s="13"/>
      <c r="B326" s="232"/>
      <c r="C326" s="233"/>
      <c r="D326" s="234" t="s">
        <v>171</v>
      </c>
      <c r="E326" s="235" t="s">
        <v>44</v>
      </c>
      <c r="F326" s="236" t="s">
        <v>1556</v>
      </c>
      <c r="G326" s="233"/>
      <c r="H326" s="235" t="s">
        <v>44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171</v>
      </c>
      <c r="AU326" s="242" t="s">
        <v>91</v>
      </c>
      <c r="AV326" s="13" t="s">
        <v>89</v>
      </c>
      <c r="AW326" s="13" t="s">
        <v>42</v>
      </c>
      <c r="AX326" s="13" t="s">
        <v>82</v>
      </c>
      <c r="AY326" s="242" t="s">
        <v>159</v>
      </c>
    </row>
    <row r="327" s="14" customFormat="1">
      <c r="A327" s="14"/>
      <c r="B327" s="243"/>
      <c r="C327" s="244"/>
      <c r="D327" s="234" t="s">
        <v>171</v>
      </c>
      <c r="E327" s="245" t="s">
        <v>44</v>
      </c>
      <c r="F327" s="246" t="s">
        <v>347</v>
      </c>
      <c r="G327" s="244"/>
      <c r="H327" s="247">
        <v>33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171</v>
      </c>
      <c r="AU327" s="253" t="s">
        <v>91</v>
      </c>
      <c r="AV327" s="14" t="s">
        <v>91</v>
      </c>
      <c r="AW327" s="14" t="s">
        <v>42</v>
      </c>
      <c r="AX327" s="14" t="s">
        <v>89</v>
      </c>
      <c r="AY327" s="253" t="s">
        <v>159</v>
      </c>
    </row>
    <row r="328" s="2" customFormat="1" ht="21.75" customHeight="1">
      <c r="A328" s="40"/>
      <c r="B328" s="41"/>
      <c r="C328" s="214" t="s">
        <v>486</v>
      </c>
      <c r="D328" s="214" t="s">
        <v>162</v>
      </c>
      <c r="E328" s="215" t="s">
        <v>1787</v>
      </c>
      <c r="F328" s="216" t="s">
        <v>1788</v>
      </c>
      <c r="G328" s="217" t="s">
        <v>238</v>
      </c>
      <c r="H328" s="218">
        <v>131.5</v>
      </c>
      <c r="I328" s="219"/>
      <c r="J328" s="220">
        <f>ROUND(I328*H328,2)</f>
        <v>0</v>
      </c>
      <c r="K328" s="216" t="s">
        <v>166</v>
      </c>
      <c r="L328" s="46"/>
      <c r="M328" s="221" t="s">
        <v>44</v>
      </c>
      <c r="N328" s="222" t="s">
        <v>53</v>
      </c>
      <c r="O328" s="86"/>
      <c r="P328" s="223">
        <f>O328*H328</f>
        <v>0</v>
      </c>
      <c r="Q328" s="223">
        <v>0.00077999999999999999</v>
      </c>
      <c r="R328" s="223">
        <f>Q328*H328</f>
        <v>0.10257</v>
      </c>
      <c r="S328" s="223">
        <v>0</v>
      </c>
      <c r="T328" s="224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25" t="s">
        <v>251</v>
      </c>
      <c r="AT328" s="225" t="s">
        <v>162</v>
      </c>
      <c r="AU328" s="225" t="s">
        <v>91</v>
      </c>
      <c r="AY328" s="18" t="s">
        <v>159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8" t="s">
        <v>89</v>
      </c>
      <c r="BK328" s="226">
        <f>ROUND(I328*H328,2)</f>
        <v>0</v>
      </c>
      <c r="BL328" s="18" t="s">
        <v>251</v>
      </c>
      <c r="BM328" s="225" t="s">
        <v>1789</v>
      </c>
    </row>
    <row r="329" s="2" customFormat="1">
      <c r="A329" s="40"/>
      <c r="B329" s="41"/>
      <c r="C329" s="42"/>
      <c r="D329" s="227" t="s">
        <v>169</v>
      </c>
      <c r="E329" s="42"/>
      <c r="F329" s="228" t="s">
        <v>1790</v>
      </c>
      <c r="G329" s="42"/>
      <c r="H329" s="42"/>
      <c r="I329" s="229"/>
      <c r="J329" s="42"/>
      <c r="K329" s="42"/>
      <c r="L329" s="46"/>
      <c r="M329" s="230"/>
      <c r="N329" s="231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8" t="s">
        <v>169</v>
      </c>
      <c r="AU329" s="18" t="s">
        <v>91</v>
      </c>
    </row>
    <row r="330" s="13" customFormat="1">
      <c r="A330" s="13"/>
      <c r="B330" s="232"/>
      <c r="C330" s="233"/>
      <c r="D330" s="234" t="s">
        <v>171</v>
      </c>
      <c r="E330" s="235" t="s">
        <v>44</v>
      </c>
      <c r="F330" s="236" t="s">
        <v>1556</v>
      </c>
      <c r="G330" s="233"/>
      <c r="H330" s="235" t="s">
        <v>44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171</v>
      </c>
      <c r="AU330" s="242" t="s">
        <v>91</v>
      </c>
      <c r="AV330" s="13" t="s">
        <v>89</v>
      </c>
      <c r="AW330" s="13" t="s">
        <v>42</v>
      </c>
      <c r="AX330" s="13" t="s">
        <v>82</v>
      </c>
      <c r="AY330" s="242" t="s">
        <v>159</v>
      </c>
    </row>
    <row r="331" s="14" customFormat="1">
      <c r="A331" s="14"/>
      <c r="B331" s="243"/>
      <c r="C331" s="244"/>
      <c r="D331" s="234" t="s">
        <v>171</v>
      </c>
      <c r="E331" s="245" t="s">
        <v>44</v>
      </c>
      <c r="F331" s="246" t="s">
        <v>1791</v>
      </c>
      <c r="G331" s="244"/>
      <c r="H331" s="247">
        <v>131.5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171</v>
      </c>
      <c r="AU331" s="253" t="s">
        <v>91</v>
      </c>
      <c r="AV331" s="14" t="s">
        <v>91</v>
      </c>
      <c r="AW331" s="14" t="s">
        <v>42</v>
      </c>
      <c r="AX331" s="14" t="s">
        <v>89</v>
      </c>
      <c r="AY331" s="253" t="s">
        <v>159</v>
      </c>
    </row>
    <row r="332" s="2" customFormat="1" ht="16.5" customHeight="1">
      <c r="A332" s="40"/>
      <c r="B332" s="41"/>
      <c r="C332" s="214" t="s">
        <v>490</v>
      </c>
      <c r="D332" s="214" t="s">
        <v>162</v>
      </c>
      <c r="E332" s="215" t="s">
        <v>1792</v>
      </c>
      <c r="F332" s="216" t="s">
        <v>1793</v>
      </c>
      <c r="G332" s="217" t="s">
        <v>238</v>
      </c>
      <c r="H332" s="218">
        <v>118.59999999999999</v>
      </c>
      <c r="I332" s="219"/>
      <c r="J332" s="220">
        <f>ROUND(I332*H332,2)</f>
        <v>0</v>
      </c>
      <c r="K332" s="216" t="s">
        <v>44</v>
      </c>
      <c r="L332" s="46"/>
      <c r="M332" s="221" t="s">
        <v>44</v>
      </c>
      <c r="N332" s="222" t="s">
        <v>53</v>
      </c>
      <c r="O332" s="86"/>
      <c r="P332" s="223">
        <f>O332*H332</f>
        <v>0</v>
      </c>
      <c r="Q332" s="223">
        <v>0.0025600000000000002</v>
      </c>
      <c r="R332" s="223">
        <f>Q332*H332</f>
        <v>0.303616</v>
      </c>
      <c r="S332" s="223">
        <v>0</v>
      </c>
      <c r="T332" s="224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5" t="s">
        <v>251</v>
      </c>
      <c r="AT332" s="225" t="s">
        <v>162</v>
      </c>
      <c r="AU332" s="225" t="s">
        <v>91</v>
      </c>
      <c r="AY332" s="18" t="s">
        <v>159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8" t="s">
        <v>89</v>
      </c>
      <c r="BK332" s="226">
        <f>ROUND(I332*H332,2)</f>
        <v>0</v>
      </c>
      <c r="BL332" s="18" t="s">
        <v>251</v>
      </c>
      <c r="BM332" s="225" t="s">
        <v>1794</v>
      </c>
    </row>
    <row r="333" s="13" customFormat="1">
      <c r="A333" s="13"/>
      <c r="B333" s="232"/>
      <c r="C333" s="233"/>
      <c r="D333" s="234" t="s">
        <v>171</v>
      </c>
      <c r="E333" s="235" t="s">
        <v>44</v>
      </c>
      <c r="F333" s="236" t="s">
        <v>1556</v>
      </c>
      <c r="G333" s="233"/>
      <c r="H333" s="235" t="s">
        <v>44</v>
      </c>
      <c r="I333" s="237"/>
      <c r="J333" s="233"/>
      <c r="K333" s="233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171</v>
      </c>
      <c r="AU333" s="242" t="s">
        <v>91</v>
      </c>
      <c r="AV333" s="13" t="s">
        <v>89</v>
      </c>
      <c r="AW333" s="13" t="s">
        <v>42</v>
      </c>
      <c r="AX333" s="13" t="s">
        <v>82</v>
      </c>
      <c r="AY333" s="242" t="s">
        <v>159</v>
      </c>
    </row>
    <row r="334" s="14" customFormat="1">
      <c r="A334" s="14"/>
      <c r="B334" s="243"/>
      <c r="C334" s="244"/>
      <c r="D334" s="234" t="s">
        <v>171</v>
      </c>
      <c r="E334" s="245" t="s">
        <v>44</v>
      </c>
      <c r="F334" s="246" t="s">
        <v>1658</v>
      </c>
      <c r="G334" s="244"/>
      <c r="H334" s="247">
        <v>118.59999999999999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171</v>
      </c>
      <c r="AU334" s="253" t="s">
        <v>91</v>
      </c>
      <c r="AV334" s="14" t="s">
        <v>91</v>
      </c>
      <c r="AW334" s="14" t="s">
        <v>42</v>
      </c>
      <c r="AX334" s="14" t="s">
        <v>89</v>
      </c>
      <c r="AY334" s="253" t="s">
        <v>159</v>
      </c>
    </row>
    <row r="335" s="2" customFormat="1" ht="16.5" customHeight="1">
      <c r="A335" s="40"/>
      <c r="B335" s="41"/>
      <c r="C335" s="214" t="s">
        <v>496</v>
      </c>
      <c r="D335" s="214" t="s">
        <v>162</v>
      </c>
      <c r="E335" s="215" t="s">
        <v>1795</v>
      </c>
      <c r="F335" s="216" t="s">
        <v>1796</v>
      </c>
      <c r="G335" s="217" t="s">
        <v>238</v>
      </c>
      <c r="H335" s="218">
        <v>64</v>
      </c>
      <c r="I335" s="219"/>
      <c r="J335" s="220">
        <f>ROUND(I335*H335,2)</f>
        <v>0</v>
      </c>
      <c r="K335" s="216" t="s">
        <v>166</v>
      </c>
      <c r="L335" s="46"/>
      <c r="M335" s="221" t="s">
        <v>44</v>
      </c>
      <c r="N335" s="222" t="s">
        <v>53</v>
      </c>
      <c r="O335" s="86"/>
      <c r="P335" s="223">
        <f>O335*H335</f>
        <v>0</v>
      </c>
      <c r="Q335" s="223">
        <v>0.00018000000000000001</v>
      </c>
      <c r="R335" s="223">
        <f>Q335*H335</f>
        <v>0.011520000000000001</v>
      </c>
      <c r="S335" s="223">
        <v>0</v>
      </c>
      <c r="T335" s="224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5" t="s">
        <v>251</v>
      </c>
      <c r="AT335" s="225" t="s">
        <v>162</v>
      </c>
      <c r="AU335" s="225" t="s">
        <v>91</v>
      </c>
      <c r="AY335" s="18" t="s">
        <v>159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8" t="s">
        <v>89</v>
      </c>
      <c r="BK335" s="226">
        <f>ROUND(I335*H335,2)</f>
        <v>0</v>
      </c>
      <c r="BL335" s="18" t="s">
        <v>251</v>
      </c>
      <c r="BM335" s="225" t="s">
        <v>1797</v>
      </c>
    </row>
    <row r="336" s="2" customFormat="1">
      <c r="A336" s="40"/>
      <c r="B336" s="41"/>
      <c r="C336" s="42"/>
      <c r="D336" s="227" t="s">
        <v>169</v>
      </c>
      <c r="E336" s="42"/>
      <c r="F336" s="228" t="s">
        <v>1798</v>
      </c>
      <c r="G336" s="42"/>
      <c r="H336" s="42"/>
      <c r="I336" s="229"/>
      <c r="J336" s="42"/>
      <c r="K336" s="42"/>
      <c r="L336" s="46"/>
      <c r="M336" s="230"/>
      <c r="N336" s="231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8" t="s">
        <v>169</v>
      </c>
      <c r="AU336" s="18" t="s">
        <v>91</v>
      </c>
    </row>
    <row r="337" s="13" customFormat="1">
      <c r="A337" s="13"/>
      <c r="B337" s="232"/>
      <c r="C337" s="233"/>
      <c r="D337" s="234" t="s">
        <v>171</v>
      </c>
      <c r="E337" s="235" t="s">
        <v>44</v>
      </c>
      <c r="F337" s="236" t="s">
        <v>1556</v>
      </c>
      <c r="G337" s="233"/>
      <c r="H337" s="235" t="s">
        <v>44</v>
      </c>
      <c r="I337" s="237"/>
      <c r="J337" s="233"/>
      <c r="K337" s="233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171</v>
      </c>
      <c r="AU337" s="242" t="s">
        <v>91</v>
      </c>
      <c r="AV337" s="13" t="s">
        <v>89</v>
      </c>
      <c r="AW337" s="13" t="s">
        <v>42</v>
      </c>
      <c r="AX337" s="13" t="s">
        <v>82</v>
      </c>
      <c r="AY337" s="242" t="s">
        <v>159</v>
      </c>
    </row>
    <row r="338" s="14" customFormat="1">
      <c r="A338" s="14"/>
      <c r="B338" s="243"/>
      <c r="C338" s="244"/>
      <c r="D338" s="234" t="s">
        <v>171</v>
      </c>
      <c r="E338" s="245" t="s">
        <v>44</v>
      </c>
      <c r="F338" s="246" t="s">
        <v>1799</v>
      </c>
      <c r="G338" s="244"/>
      <c r="H338" s="247">
        <v>64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3" t="s">
        <v>171</v>
      </c>
      <c r="AU338" s="253" t="s">
        <v>91</v>
      </c>
      <c r="AV338" s="14" t="s">
        <v>91</v>
      </c>
      <c r="AW338" s="14" t="s">
        <v>42</v>
      </c>
      <c r="AX338" s="14" t="s">
        <v>89</v>
      </c>
      <c r="AY338" s="253" t="s">
        <v>159</v>
      </c>
    </row>
    <row r="339" s="2" customFormat="1" ht="16.5" customHeight="1">
      <c r="A339" s="40"/>
      <c r="B339" s="41"/>
      <c r="C339" s="214" t="s">
        <v>502</v>
      </c>
      <c r="D339" s="214" t="s">
        <v>162</v>
      </c>
      <c r="E339" s="215" t="s">
        <v>1800</v>
      </c>
      <c r="F339" s="216" t="s">
        <v>1801</v>
      </c>
      <c r="G339" s="217" t="s">
        <v>165</v>
      </c>
      <c r="H339" s="218">
        <v>75</v>
      </c>
      <c r="I339" s="219"/>
      <c r="J339" s="220">
        <f>ROUND(I339*H339,2)</f>
        <v>0</v>
      </c>
      <c r="K339" s="216" t="s">
        <v>166</v>
      </c>
      <c r="L339" s="46"/>
      <c r="M339" s="221" t="s">
        <v>44</v>
      </c>
      <c r="N339" s="222" t="s">
        <v>53</v>
      </c>
      <c r="O339" s="86"/>
      <c r="P339" s="223">
        <f>O339*H339</f>
        <v>0</v>
      </c>
      <c r="Q339" s="223">
        <v>0</v>
      </c>
      <c r="R339" s="223">
        <f>Q339*H339</f>
        <v>0</v>
      </c>
      <c r="S339" s="223">
        <v>0</v>
      </c>
      <c r="T339" s="224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5" t="s">
        <v>251</v>
      </c>
      <c r="AT339" s="225" t="s">
        <v>162</v>
      </c>
      <c r="AU339" s="225" t="s">
        <v>91</v>
      </c>
      <c r="AY339" s="18" t="s">
        <v>159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8" t="s">
        <v>89</v>
      </c>
      <c r="BK339" s="226">
        <f>ROUND(I339*H339,2)</f>
        <v>0</v>
      </c>
      <c r="BL339" s="18" t="s">
        <v>251</v>
      </c>
      <c r="BM339" s="225" t="s">
        <v>1802</v>
      </c>
    </row>
    <row r="340" s="2" customFormat="1">
      <c r="A340" s="40"/>
      <c r="B340" s="41"/>
      <c r="C340" s="42"/>
      <c r="D340" s="227" t="s">
        <v>169</v>
      </c>
      <c r="E340" s="42"/>
      <c r="F340" s="228" t="s">
        <v>1803</v>
      </c>
      <c r="G340" s="42"/>
      <c r="H340" s="42"/>
      <c r="I340" s="229"/>
      <c r="J340" s="42"/>
      <c r="K340" s="42"/>
      <c r="L340" s="46"/>
      <c r="M340" s="230"/>
      <c r="N340" s="231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8" t="s">
        <v>169</v>
      </c>
      <c r="AU340" s="18" t="s">
        <v>91</v>
      </c>
    </row>
    <row r="341" s="13" customFormat="1">
      <c r="A341" s="13"/>
      <c r="B341" s="232"/>
      <c r="C341" s="233"/>
      <c r="D341" s="234" t="s">
        <v>171</v>
      </c>
      <c r="E341" s="235" t="s">
        <v>44</v>
      </c>
      <c r="F341" s="236" t="s">
        <v>1556</v>
      </c>
      <c r="G341" s="233"/>
      <c r="H341" s="235" t="s">
        <v>44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171</v>
      </c>
      <c r="AU341" s="242" t="s">
        <v>91</v>
      </c>
      <c r="AV341" s="13" t="s">
        <v>89</v>
      </c>
      <c r="AW341" s="13" t="s">
        <v>42</v>
      </c>
      <c r="AX341" s="13" t="s">
        <v>82</v>
      </c>
      <c r="AY341" s="242" t="s">
        <v>159</v>
      </c>
    </row>
    <row r="342" s="14" customFormat="1">
      <c r="A342" s="14"/>
      <c r="B342" s="243"/>
      <c r="C342" s="244"/>
      <c r="D342" s="234" t="s">
        <v>171</v>
      </c>
      <c r="E342" s="245" t="s">
        <v>44</v>
      </c>
      <c r="F342" s="246" t="s">
        <v>589</v>
      </c>
      <c r="G342" s="244"/>
      <c r="H342" s="247">
        <v>75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171</v>
      </c>
      <c r="AU342" s="253" t="s">
        <v>91</v>
      </c>
      <c r="AV342" s="14" t="s">
        <v>91</v>
      </c>
      <c r="AW342" s="14" t="s">
        <v>42</v>
      </c>
      <c r="AX342" s="14" t="s">
        <v>89</v>
      </c>
      <c r="AY342" s="253" t="s">
        <v>159</v>
      </c>
    </row>
    <row r="343" s="2" customFormat="1" ht="16.5" customHeight="1">
      <c r="A343" s="40"/>
      <c r="B343" s="41"/>
      <c r="C343" s="214" t="s">
        <v>507</v>
      </c>
      <c r="D343" s="214" t="s">
        <v>162</v>
      </c>
      <c r="E343" s="215" t="s">
        <v>1804</v>
      </c>
      <c r="F343" s="216" t="s">
        <v>1805</v>
      </c>
      <c r="G343" s="217" t="s">
        <v>165</v>
      </c>
      <c r="H343" s="218">
        <v>12</v>
      </c>
      <c r="I343" s="219"/>
      <c r="J343" s="220">
        <f>ROUND(I343*H343,2)</f>
        <v>0</v>
      </c>
      <c r="K343" s="216" t="s">
        <v>166</v>
      </c>
      <c r="L343" s="46"/>
      <c r="M343" s="221" t="s">
        <v>44</v>
      </c>
      <c r="N343" s="222" t="s">
        <v>53</v>
      </c>
      <c r="O343" s="86"/>
      <c r="P343" s="223">
        <f>O343*H343</f>
        <v>0</v>
      </c>
      <c r="Q343" s="223">
        <v>0.00012999999999999999</v>
      </c>
      <c r="R343" s="223">
        <f>Q343*H343</f>
        <v>0.0015599999999999998</v>
      </c>
      <c r="S343" s="223">
        <v>0</v>
      </c>
      <c r="T343" s="224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5" t="s">
        <v>251</v>
      </c>
      <c r="AT343" s="225" t="s">
        <v>162</v>
      </c>
      <c r="AU343" s="225" t="s">
        <v>91</v>
      </c>
      <c r="AY343" s="18" t="s">
        <v>159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8" t="s">
        <v>89</v>
      </c>
      <c r="BK343" s="226">
        <f>ROUND(I343*H343,2)</f>
        <v>0</v>
      </c>
      <c r="BL343" s="18" t="s">
        <v>251</v>
      </c>
      <c r="BM343" s="225" t="s">
        <v>1806</v>
      </c>
    </row>
    <row r="344" s="2" customFormat="1">
      <c r="A344" s="40"/>
      <c r="B344" s="41"/>
      <c r="C344" s="42"/>
      <c r="D344" s="227" t="s">
        <v>169</v>
      </c>
      <c r="E344" s="42"/>
      <c r="F344" s="228" t="s">
        <v>1807</v>
      </c>
      <c r="G344" s="42"/>
      <c r="H344" s="42"/>
      <c r="I344" s="229"/>
      <c r="J344" s="42"/>
      <c r="K344" s="42"/>
      <c r="L344" s="46"/>
      <c r="M344" s="230"/>
      <c r="N344" s="231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8" t="s">
        <v>169</v>
      </c>
      <c r="AU344" s="18" t="s">
        <v>91</v>
      </c>
    </row>
    <row r="345" s="13" customFormat="1">
      <c r="A345" s="13"/>
      <c r="B345" s="232"/>
      <c r="C345" s="233"/>
      <c r="D345" s="234" t="s">
        <v>171</v>
      </c>
      <c r="E345" s="235" t="s">
        <v>44</v>
      </c>
      <c r="F345" s="236" t="s">
        <v>1556</v>
      </c>
      <c r="G345" s="233"/>
      <c r="H345" s="235" t="s">
        <v>44</v>
      </c>
      <c r="I345" s="237"/>
      <c r="J345" s="233"/>
      <c r="K345" s="233"/>
      <c r="L345" s="238"/>
      <c r="M345" s="239"/>
      <c r="N345" s="240"/>
      <c r="O345" s="240"/>
      <c r="P345" s="240"/>
      <c r="Q345" s="240"/>
      <c r="R345" s="240"/>
      <c r="S345" s="240"/>
      <c r="T345" s="24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2" t="s">
        <v>171</v>
      </c>
      <c r="AU345" s="242" t="s">
        <v>91</v>
      </c>
      <c r="AV345" s="13" t="s">
        <v>89</v>
      </c>
      <c r="AW345" s="13" t="s">
        <v>42</v>
      </c>
      <c r="AX345" s="13" t="s">
        <v>82</v>
      </c>
      <c r="AY345" s="242" t="s">
        <v>159</v>
      </c>
    </row>
    <row r="346" s="14" customFormat="1">
      <c r="A346" s="14"/>
      <c r="B346" s="243"/>
      <c r="C346" s="244"/>
      <c r="D346" s="234" t="s">
        <v>171</v>
      </c>
      <c r="E346" s="245" t="s">
        <v>44</v>
      </c>
      <c r="F346" s="246" t="s">
        <v>221</v>
      </c>
      <c r="G346" s="244"/>
      <c r="H346" s="247">
        <v>12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3" t="s">
        <v>171</v>
      </c>
      <c r="AU346" s="253" t="s">
        <v>91</v>
      </c>
      <c r="AV346" s="14" t="s">
        <v>91</v>
      </c>
      <c r="AW346" s="14" t="s">
        <v>42</v>
      </c>
      <c r="AX346" s="14" t="s">
        <v>89</v>
      </c>
      <c r="AY346" s="253" t="s">
        <v>159</v>
      </c>
    </row>
    <row r="347" s="2" customFormat="1" ht="16.5" customHeight="1">
      <c r="A347" s="40"/>
      <c r="B347" s="41"/>
      <c r="C347" s="214" t="s">
        <v>513</v>
      </c>
      <c r="D347" s="214" t="s">
        <v>162</v>
      </c>
      <c r="E347" s="215" t="s">
        <v>1808</v>
      </c>
      <c r="F347" s="216" t="s">
        <v>1809</v>
      </c>
      <c r="G347" s="217" t="s">
        <v>165</v>
      </c>
      <c r="H347" s="218">
        <v>3</v>
      </c>
      <c r="I347" s="219"/>
      <c r="J347" s="220">
        <f>ROUND(I347*H347,2)</f>
        <v>0</v>
      </c>
      <c r="K347" s="216" t="s">
        <v>166</v>
      </c>
      <c r="L347" s="46"/>
      <c r="M347" s="221" t="s">
        <v>44</v>
      </c>
      <c r="N347" s="222" t="s">
        <v>53</v>
      </c>
      <c r="O347" s="86"/>
      <c r="P347" s="223">
        <f>O347*H347</f>
        <v>0</v>
      </c>
      <c r="Q347" s="223">
        <v>0.00022000000000000001</v>
      </c>
      <c r="R347" s="223">
        <f>Q347*H347</f>
        <v>0.00066</v>
      </c>
      <c r="S347" s="223">
        <v>0</v>
      </c>
      <c r="T347" s="224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5" t="s">
        <v>251</v>
      </c>
      <c r="AT347" s="225" t="s">
        <v>162</v>
      </c>
      <c r="AU347" s="225" t="s">
        <v>91</v>
      </c>
      <c r="AY347" s="18" t="s">
        <v>159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8" t="s">
        <v>89</v>
      </c>
      <c r="BK347" s="226">
        <f>ROUND(I347*H347,2)</f>
        <v>0</v>
      </c>
      <c r="BL347" s="18" t="s">
        <v>251</v>
      </c>
      <c r="BM347" s="225" t="s">
        <v>1810</v>
      </c>
    </row>
    <row r="348" s="2" customFormat="1">
      <c r="A348" s="40"/>
      <c r="B348" s="41"/>
      <c r="C348" s="42"/>
      <c r="D348" s="227" t="s">
        <v>169</v>
      </c>
      <c r="E348" s="42"/>
      <c r="F348" s="228" t="s">
        <v>1811</v>
      </c>
      <c r="G348" s="42"/>
      <c r="H348" s="42"/>
      <c r="I348" s="229"/>
      <c r="J348" s="42"/>
      <c r="K348" s="42"/>
      <c r="L348" s="46"/>
      <c r="M348" s="230"/>
      <c r="N348" s="231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8" t="s">
        <v>169</v>
      </c>
      <c r="AU348" s="18" t="s">
        <v>91</v>
      </c>
    </row>
    <row r="349" s="13" customFormat="1">
      <c r="A349" s="13"/>
      <c r="B349" s="232"/>
      <c r="C349" s="233"/>
      <c r="D349" s="234" t="s">
        <v>171</v>
      </c>
      <c r="E349" s="235" t="s">
        <v>44</v>
      </c>
      <c r="F349" s="236" t="s">
        <v>1556</v>
      </c>
      <c r="G349" s="233"/>
      <c r="H349" s="235" t="s">
        <v>44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2" t="s">
        <v>171</v>
      </c>
      <c r="AU349" s="242" t="s">
        <v>91</v>
      </c>
      <c r="AV349" s="13" t="s">
        <v>89</v>
      </c>
      <c r="AW349" s="13" t="s">
        <v>42</v>
      </c>
      <c r="AX349" s="13" t="s">
        <v>82</v>
      </c>
      <c r="AY349" s="242" t="s">
        <v>159</v>
      </c>
    </row>
    <row r="350" s="14" customFormat="1">
      <c r="A350" s="14"/>
      <c r="B350" s="243"/>
      <c r="C350" s="244"/>
      <c r="D350" s="234" t="s">
        <v>171</v>
      </c>
      <c r="E350" s="245" t="s">
        <v>44</v>
      </c>
      <c r="F350" s="246" t="s">
        <v>160</v>
      </c>
      <c r="G350" s="244"/>
      <c r="H350" s="247">
        <v>3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3" t="s">
        <v>171</v>
      </c>
      <c r="AU350" s="253" t="s">
        <v>91</v>
      </c>
      <c r="AV350" s="14" t="s">
        <v>91</v>
      </c>
      <c r="AW350" s="14" t="s">
        <v>42</v>
      </c>
      <c r="AX350" s="14" t="s">
        <v>89</v>
      </c>
      <c r="AY350" s="253" t="s">
        <v>159</v>
      </c>
    </row>
    <row r="351" s="2" customFormat="1" ht="16.5" customHeight="1">
      <c r="A351" s="40"/>
      <c r="B351" s="41"/>
      <c r="C351" s="214" t="s">
        <v>519</v>
      </c>
      <c r="D351" s="214" t="s">
        <v>162</v>
      </c>
      <c r="E351" s="215" t="s">
        <v>1812</v>
      </c>
      <c r="F351" s="216" t="s">
        <v>1813</v>
      </c>
      <c r="G351" s="217" t="s">
        <v>1814</v>
      </c>
      <c r="H351" s="218">
        <v>30</v>
      </c>
      <c r="I351" s="219"/>
      <c r="J351" s="220">
        <f>ROUND(I351*H351,2)</f>
        <v>0</v>
      </c>
      <c r="K351" s="216" t="s">
        <v>166</v>
      </c>
      <c r="L351" s="46"/>
      <c r="M351" s="221" t="s">
        <v>44</v>
      </c>
      <c r="N351" s="222" t="s">
        <v>53</v>
      </c>
      <c r="O351" s="86"/>
      <c r="P351" s="223">
        <f>O351*H351</f>
        <v>0</v>
      </c>
      <c r="Q351" s="223">
        <v>0.00025000000000000001</v>
      </c>
      <c r="R351" s="223">
        <f>Q351*H351</f>
        <v>0.0074999999999999997</v>
      </c>
      <c r="S351" s="223">
        <v>0</v>
      </c>
      <c r="T351" s="224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5" t="s">
        <v>251</v>
      </c>
      <c r="AT351" s="225" t="s">
        <v>162</v>
      </c>
      <c r="AU351" s="225" t="s">
        <v>91</v>
      </c>
      <c r="AY351" s="18" t="s">
        <v>159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8" t="s">
        <v>89</v>
      </c>
      <c r="BK351" s="226">
        <f>ROUND(I351*H351,2)</f>
        <v>0</v>
      </c>
      <c r="BL351" s="18" t="s">
        <v>251</v>
      </c>
      <c r="BM351" s="225" t="s">
        <v>1815</v>
      </c>
    </row>
    <row r="352" s="2" customFormat="1">
      <c r="A352" s="40"/>
      <c r="B352" s="41"/>
      <c r="C352" s="42"/>
      <c r="D352" s="227" t="s">
        <v>169</v>
      </c>
      <c r="E352" s="42"/>
      <c r="F352" s="228" t="s">
        <v>1816</v>
      </c>
      <c r="G352" s="42"/>
      <c r="H352" s="42"/>
      <c r="I352" s="229"/>
      <c r="J352" s="42"/>
      <c r="K352" s="42"/>
      <c r="L352" s="46"/>
      <c r="M352" s="230"/>
      <c r="N352" s="231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8" t="s">
        <v>169</v>
      </c>
      <c r="AU352" s="18" t="s">
        <v>91</v>
      </c>
    </row>
    <row r="353" s="13" customFormat="1">
      <c r="A353" s="13"/>
      <c r="B353" s="232"/>
      <c r="C353" s="233"/>
      <c r="D353" s="234" t="s">
        <v>171</v>
      </c>
      <c r="E353" s="235" t="s">
        <v>44</v>
      </c>
      <c r="F353" s="236" t="s">
        <v>1556</v>
      </c>
      <c r="G353" s="233"/>
      <c r="H353" s="235" t="s">
        <v>44</v>
      </c>
      <c r="I353" s="237"/>
      <c r="J353" s="233"/>
      <c r="K353" s="233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171</v>
      </c>
      <c r="AU353" s="242" t="s">
        <v>91</v>
      </c>
      <c r="AV353" s="13" t="s">
        <v>89</v>
      </c>
      <c r="AW353" s="13" t="s">
        <v>42</v>
      </c>
      <c r="AX353" s="13" t="s">
        <v>82</v>
      </c>
      <c r="AY353" s="242" t="s">
        <v>159</v>
      </c>
    </row>
    <row r="354" s="14" customFormat="1">
      <c r="A354" s="14"/>
      <c r="B354" s="243"/>
      <c r="C354" s="244"/>
      <c r="D354" s="234" t="s">
        <v>171</v>
      </c>
      <c r="E354" s="245" t="s">
        <v>44</v>
      </c>
      <c r="F354" s="246" t="s">
        <v>331</v>
      </c>
      <c r="G354" s="244"/>
      <c r="H354" s="247">
        <v>30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3" t="s">
        <v>171</v>
      </c>
      <c r="AU354" s="253" t="s">
        <v>91</v>
      </c>
      <c r="AV354" s="14" t="s">
        <v>91</v>
      </c>
      <c r="AW354" s="14" t="s">
        <v>42</v>
      </c>
      <c r="AX354" s="14" t="s">
        <v>89</v>
      </c>
      <c r="AY354" s="253" t="s">
        <v>159</v>
      </c>
    </row>
    <row r="355" s="2" customFormat="1" ht="16.5" customHeight="1">
      <c r="A355" s="40"/>
      <c r="B355" s="41"/>
      <c r="C355" s="214" t="s">
        <v>525</v>
      </c>
      <c r="D355" s="214" t="s">
        <v>162</v>
      </c>
      <c r="E355" s="215" t="s">
        <v>1817</v>
      </c>
      <c r="F355" s="216" t="s">
        <v>1818</v>
      </c>
      <c r="G355" s="217" t="s">
        <v>165</v>
      </c>
      <c r="H355" s="218">
        <v>19</v>
      </c>
      <c r="I355" s="219"/>
      <c r="J355" s="220">
        <f>ROUND(I355*H355,2)</f>
        <v>0</v>
      </c>
      <c r="K355" s="216" t="s">
        <v>166</v>
      </c>
      <c r="L355" s="46"/>
      <c r="M355" s="221" t="s">
        <v>44</v>
      </c>
      <c r="N355" s="222" t="s">
        <v>53</v>
      </c>
      <c r="O355" s="86"/>
      <c r="P355" s="223">
        <f>O355*H355</f>
        <v>0</v>
      </c>
      <c r="Q355" s="223">
        <v>0</v>
      </c>
      <c r="R355" s="223">
        <f>Q355*H355</f>
        <v>0</v>
      </c>
      <c r="S355" s="223">
        <v>0.00068999999999999997</v>
      </c>
      <c r="T355" s="224">
        <f>S355*H355</f>
        <v>0.01311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5" t="s">
        <v>251</v>
      </c>
      <c r="AT355" s="225" t="s">
        <v>162</v>
      </c>
      <c r="AU355" s="225" t="s">
        <v>91</v>
      </c>
      <c r="AY355" s="18" t="s">
        <v>159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8" t="s">
        <v>89</v>
      </c>
      <c r="BK355" s="226">
        <f>ROUND(I355*H355,2)</f>
        <v>0</v>
      </c>
      <c r="BL355" s="18" t="s">
        <v>251</v>
      </c>
      <c r="BM355" s="225" t="s">
        <v>1819</v>
      </c>
    </row>
    <row r="356" s="2" customFormat="1">
      <c r="A356" s="40"/>
      <c r="B356" s="41"/>
      <c r="C356" s="42"/>
      <c r="D356" s="227" t="s">
        <v>169</v>
      </c>
      <c r="E356" s="42"/>
      <c r="F356" s="228" t="s">
        <v>1820</v>
      </c>
      <c r="G356" s="42"/>
      <c r="H356" s="42"/>
      <c r="I356" s="229"/>
      <c r="J356" s="42"/>
      <c r="K356" s="42"/>
      <c r="L356" s="46"/>
      <c r="M356" s="230"/>
      <c r="N356" s="231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8" t="s">
        <v>169</v>
      </c>
      <c r="AU356" s="18" t="s">
        <v>91</v>
      </c>
    </row>
    <row r="357" s="13" customFormat="1">
      <c r="A357" s="13"/>
      <c r="B357" s="232"/>
      <c r="C357" s="233"/>
      <c r="D357" s="234" t="s">
        <v>171</v>
      </c>
      <c r="E357" s="235" t="s">
        <v>44</v>
      </c>
      <c r="F357" s="236" t="s">
        <v>1556</v>
      </c>
      <c r="G357" s="233"/>
      <c r="H357" s="235" t="s">
        <v>44</v>
      </c>
      <c r="I357" s="237"/>
      <c r="J357" s="233"/>
      <c r="K357" s="233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171</v>
      </c>
      <c r="AU357" s="242" t="s">
        <v>91</v>
      </c>
      <c r="AV357" s="13" t="s">
        <v>89</v>
      </c>
      <c r="AW357" s="13" t="s">
        <v>42</v>
      </c>
      <c r="AX357" s="13" t="s">
        <v>82</v>
      </c>
      <c r="AY357" s="242" t="s">
        <v>159</v>
      </c>
    </row>
    <row r="358" s="14" customFormat="1">
      <c r="A358" s="14"/>
      <c r="B358" s="243"/>
      <c r="C358" s="244"/>
      <c r="D358" s="234" t="s">
        <v>171</v>
      </c>
      <c r="E358" s="245" t="s">
        <v>44</v>
      </c>
      <c r="F358" s="246" t="s">
        <v>271</v>
      </c>
      <c r="G358" s="244"/>
      <c r="H358" s="247">
        <v>19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3" t="s">
        <v>171</v>
      </c>
      <c r="AU358" s="253" t="s">
        <v>91</v>
      </c>
      <c r="AV358" s="14" t="s">
        <v>91</v>
      </c>
      <c r="AW358" s="14" t="s">
        <v>42</v>
      </c>
      <c r="AX358" s="14" t="s">
        <v>89</v>
      </c>
      <c r="AY358" s="253" t="s">
        <v>159</v>
      </c>
    </row>
    <row r="359" s="2" customFormat="1" ht="16.5" customHeight="1">
      <c r="A359" s="40"/>
      <c r="B359" s="41"/>
      <c r="C359" s="214" t="s">
        <v>530</v>
      </c>
      <c r="D359" s="214" t="s">
        <v>162</v>
      </c>
      <c r="E359" s="215" t="s">
        <v>1821</v>
      </c>
      <c r="F359" s="216" t="s">
        <v>1822</v>
      </c>
      <c r="G359" s="217" t="s">
        <v>165</v>
      </c>
      <c r="H359" s="218">
        <v>2</v>
      </c>
      <c r="I359" s="219"/>
      <c r="J359" s="220">
        <f>ROUND(I359*H359,2)</f>
        <v>0</v>
      </c>
      <c r="K359" s="216" t="s">
        <v>166</v>
      </c>
      <c r="L359" s="46"/>
      <c r="M359" s="221" t="s">
        <v>44</v>
      </c>
      <c r="N359" s="222" t="s">
        <v>53</v>
      </c>
      <c r="O359" s="86"/>
      <c r="P359" s="223">
        <f>O359*H359</f>
        <v>0</v>
      </c>
      <c r="Q359" s="223">
        <v>0</v>
      </c>
      <c r="R359" s="223">
        <f>Q359*H359</f>
        <v>0</v>
      </c>
      <c r="S359" s="223">
        <v>0.00052999999999999998</v>
      </c>
      <c r="T359" s="224">
        <f>S359*H359</f>
        <v>0.00106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5" t="s">
        <v>251</v>
      </c>
      <c r="AT359" s="225" t="s">
        <v>162</v>
      </c>
      <c r="AU359" s="225" t="s">
        <v>91</v>
      </c>
      <c r="AY359" s="18" t="s">
        <v>159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8" t="s">
        <v>89</v>
      </c>
      <c r="BK359" s="226">
        <f>ROUND(I359*H359,2)</f>
        <v>0</v>
      </c>
      <c r="BL359" s="18" t="s">
        <v>251</v>
      </c>
      <c r="BM359" s="225" t="s">
        <v>1823</v>
      </c>
    </row>
    <row r="360" s="2" customFormat="1">
      <c r="A360" s="40"/>
      <c r="B360" s="41"/>
      <c r="C360" s="42"/>
      <c r="D360" s="227" t="s">
        <v>169</v>
      </c>
      <c r="E360" s="42"/>
      <c r="F360" s="228" t="s">
        <v>1824</v>
      </c>
      <c r="G360" s="42"/>
      <c r="H360" s="42"/>
      <c r="I360" s="229"/>
      <c r="J360" s="42"/>
      <c r="K360" s="42"/>
      <c r="L360" s="46"/>
      <c r="M360" s="230"/>
      <c r="N360" s="231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8" t="s">
        <v>169</v>
      </c>
      <c r="AU360" s="18" t="s">
        <v>91</v>
      </c>
    </row>
    <row r="361" s="13" customFormat="1">
      <c r="A361" s="13"/>
      <c r="B361" s="232"/>
      <c r="C361" s="233"/>
      <c r="D361" s="234" t="s">
        <v>171</v>
      </c>
      <c r="E361" s="235" t="s">
        <v>44</v>
      </c>
      <c r="F361" s="236" t="s">
        <v>1556</v>
      </c>
      <c r="G361" s="233"/>
      <c r="H361" s="235" t="s">
        <v>44</v>
      </c>
      <c r="I361" s="237"/>
      <c r="J361" s="233"/>
      <c r="K361" s="233"/>
      <c r="L361" s="238"/>
      <c r="M361" s="239"/>
      <c r="N361" s="240"/>
      <c r="O361" s="240"/>
      <c r="P361" s="240"/>
      <c r="Q361" s="240"/>
      <c r="R361" s="240"/>
      <c r="S361" s="240"/>
      <c r="T361" s="24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2" t="s">
        <v>171</v>
      </c>
      <c r="AU361" s="242" t="s">
        <v>91</v>
      </c>
      <c r="AV361" s="13" t="s">
        <v>89</v>
      </c>
      <c r="AW361" s="13" t="s">
        <v>42</v>
      </c>
      <c r="AX361" s="13" t="s">
        <v>82</v>
      </c>
      <c r="AY361" s="242" t="s">
        <v>159</v>
      </c>
    </row>
    <row r="362" s="14" customFormat="1">
      <c r="A362" s="14"/>
      <c r="B362" s="243"/>
      <c r="C362" s="244"/>
      <c r="D362" s="234" t="s">
        <v>171</v>
      </c>
      <c r="E362" s="245" t="s">
        <v>44</v>
      </c>
      <c r="F362" s="246" t="s">
        <v>91</v>
      </c>
      <c r="G362" s="244"/>
      <c r="H362" s="247">
        <v>2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3" t="s">
        <v>171</v>
      </c>
      <c r="AU362" s="253" t="s">
        <v>91</v>
      </c>
      <c r="AV362" s="14" t="s">
        <v>91</v>
      </c>
      <c r="AW362" s="14" t="s">
        <v>42</v>
      </c>
      <c r="AX362" s="14" t="s">
        <v>89</v>
      </c>
      <c r="AY362" s="253" t="s">
        <v>159</v>
      </c>
    </row>
    <row r="363" s="2" customFormat="1" ht="16.5" customHeight="1">
      <c r="A363" s="40"/>
      <c r="B363" s="41"/>
      <c r="C363" s="214" t="s">
        <v>536</v>
      </c>
      <c r="D363" s="214" t="s">
        <v>162</v>
      </c>
      <c r="E363" s="215" t="s">
        <v>1825</v>
      </c>
      <c r="F363" s="216" t="s">
        <v>1826</v>
      </c>
      <c r="G363" s="217" t="s">
        <v>165</v>
      </c>
      <c r="H363" s="218">
        <v>1</v>
      </c>
      <c r="I363" s="219"/>
      <c r="J363" s="220">
        <f>ROUND(I363*H363,2)</f>
        <v>0</v>
      </c>
      <c r="K363" s="216" t="s">
        <v>166</v>
      </c>
      <c r="L363" s="46"/>
      <c r="M363" s="221" t="s">
        <v>44</v>
      </c>
      <c r="N363" s="222" t="s">
        <v>53</v>
      </c>
      <c r="O363" s="86"/>
      <c r="P363" s="223">
        <f>O363*H363</f>
        <v>0</v>
      </c>
      <c r="Q363" s="223">
        <v>0.00021000000000000001</v>
      </c>
      <c r="R363" s="223">
        <f>Q363*H363</f>
        <v>0.00021000000000000001</v>
      </c>
      <c r="S363" s="223">
        <v>0</v>
      </c>
      <c r="T363" s="224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25" t="s">
        <v>251</v>
      </c>
      <c r="AT363" s="225" t="s">
        <v>162</v>
      </c>
      <c r="AU363" s="225" t="s">
        <v>91</v>
      </c>
      <c r="AY363" s="18" t="s">
        <v>159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8" t="s">
        <v>89</v>
      </c>
      <c r="BK363" s="226">
        <f>ROUND(I363*H363,2)</f>
        <v>0</v>
      </c>
      <c r="BL363" s="18" t="s">
        <v>251</v>
      </c>
      <c r="BM363" s="225" t="s">
        <v>1827</v>
      </c>
    </row>
    <row r="364" s="2" customFormat="1">
      <c r="A364" s="40"/>
      <c r="B364" s="41"/>
      <c r="C364" s="42"/>
      <c r="D364" s="227" t="s">
        <v>169</v>
      </c>
      <c r="E364" s="42"/>
      <c r="F364" s="228" t="s">
        <v>1828</v>
      </c>
      <c r="G364" s="42"/>
      <c r="H364" s="42"/>
      <c r="I364" s="229"/>
      <c r="J364" s="42"/>
      <c r="K364" s="42"/>
      <c r="L364" s="46"/>
      <c r="M364" s="230"/>
      <c r="N364" s="231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8" t="s">
        <v>169</v>
      </c>
      <c r="AU364" s="18" t="s">
        <v>91</v>
      </c>
    </row>
    <row r="365" s="13" customFormat="1">
      <c r="A365" s="13"/>
      <c r="B365" s="232"/>
      <c r="C365" s="233"/>
      <c r="D365" s="234" t="s">
        <v>171</v>
      </c>
      <c r="E365" s="235" t="s">
        <v>44</v>
      </c>
      <c r="F365" s="236" t="s">
        <v>1556</v>
      </c>
      <c r="G365" s="233"/>
      <c r="H365" s="235" t="s">
        <v>44</v>
      </c>
      <c r="I365" s="237"/>
      <c r="J365" s="233"/>
      <c r="K365" s="233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171</v>
      </c>
      <c r="AU365" s="242" t="s">
        <v>91</v>
      </c>
      <c r="AV365" s="13" t="s">
        <v>89</v>
      </c>
      <c r="AW365" s="13" t="s">
        <v>42</v>
      </c>
      <c r="AX365" s="13" t="s">
        <v>82</v>
      </c>
      <c r="AY365" s="242" t="s">
        <v>159</v>
      </c>
    </row>
    <row r="366" s="14" customFormat="1">
      <c r="A366" s="14"/>
      <c r="B366" s="243"/>
      <c r="C366" s="244"/>
      <c r="D366" s="234" t="s">
        <v>171</v>
      </c>
      <c r="E366" s="245" t="s">
        <v>44</v>
      </c>
      <c r="F366" s="246" t="s">
        <v>89</v>
      </c>
      <c r="G366" s="244"/>
      <c r="H366" s="247">
        <v>1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3" t="s">
        <v>171</v>
      </c>
      <c r="AU366" s="253" t="s">
        <v>91</v>
      </c>
      <c r="AV366" s="14" t="s">
        <v>91</v>
      </c>
      <c r="AW366" s="14" t="s">
        <v>42</v>
      </c>
      <c r="AX366" s="14" t="s">
        <v>89</v>
      </c>
      <c r="AY366" s="253" t="s">
        <v>159</v>
      </c>
    </row>
    <row r="367" s="2" customFormat="1" ht="16.5" customHeight="1">
      <c r="A367" s="40"/>
      <c r="B367" s="41"/>
      <c r="C367" s="214" t="s">
        <v>543</v>
      </c>
      <c r="D367" s="214" t="s">
        <v>162</v>
      </c>
      <c r="E367" s="215" t="s">
        <v>1829</v>
      </c>
      <c r="F367" s="216" t="s">
        <v>1830</v>
      </c>
      <c r="G367" s="217" t="s">
        <v>165</v>
      </c>
      <c r="H367" s="218">
        <v>2</v>
      </c>
      <c r="I367" s="219"/>
      <c r="J367" s="220">
        <f>ROUND(I367*H367,2)</f>
        <v>0</v>
      </c>
      <c r="K367" s="216" t="s">
        <v>44</v>
      </c>
      <c r="L367" s="46"/>
      <c r="M367" s="221" t="s">
        <v>44</v>
      </c>
      <c r="N367" s="222" t="s">
        <v>53</v>
      </c>
      <c r="O367" s="86"/>
      <c r="P367" s="223">
        <f>O367*H367</f>
        <v>0</v>
      </c>
      <c r="Q367" s="223">
        <v>0.00021000000000000001</v>
      </c>
      <c r="R367" s="223">
        <f>Q367*H367</f>
        <v>0.00042000000000000002</v>
      </c>
      <c r="S367" s="223">
        <v>0</v>
      </c>
      <c r="T367" s="224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25" t="s">
        <v>251</v>
      </c>
      <c r="AT367" s="225" t="s">
        <v>162</v>
      </c>
      <c r="AU367" s="225" t="s">
        <v>91</v>
      </c>
      <c r="AY367" s="18" t="s">
        <v>159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8" t="s">
        <v>89</v>
      </c>
      <c r="BK367" s="226">
        <f>ROUND(I367*H367,2)</f>
        <v>0</v>
      </c>
      <c r="BL367" s="18" t="s">
        <v>251</v>
      </c>
      <c r="BM367" s="225" t="s">
        <v>1831</v>
      </c>
    </row>
    <row r="368" s="13" customFormat="1">
      <c r="A368" s="13"/>
      <c r="B368" s="232"/>
      <c r="C368" s="233"/>
      <c r="D368" s="234" t="s">
        <v>171</v>
      </c>
      <c r="E368" s="235" t="s">
        <v>44</v>
      </c>
      <c r="F368" s="236" t="s">
        <v>1556</v>
      </c>
      <c r="G368" s="233"/>
      <c r="H368" s="235" t="s">
        <v>44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171</v>
      </c>
      <c r="AU368" s="242" t="s">
        <v>91</v>
      </c>
      <c r="AV368" s="13" t="s">
        <v>89</v>
      </c>
      <c r="AW368" s="13" t="s">
        <v>42</v>
      </c>
      <c r="AX368" s="13" t="s">
        <v>82</v>
      </c>
      <c r="AY368" s="242" t="s">
        <v>159</v>
      </c>
    </row>
    <row r="369" s="14" customFormat="1">
      <c r="A369" s="14"/>
      <c r="B369" s="243"/>
      <c r="C369" s="244"/>
      <c r="D369" s="234" t="s">
        <v>171</v>
      </c>
      <c r="E369" s="245" t="s">
        <v>44</v>
      </c>
      <c r="F369" s="246" t="s">
        <v>91</v>
      </c>
      <c r="G369" s="244"/>
      <c r="H369" s="247">
        <v>2</v>
      </c>
      <c r="I369" s="248"/>
      <c r="J369" s="244"/>
      <c r="K369" s="244"/>
      <c r="L369" s="249"/>
      <c r="M369" s="250"/>
      <c r="N369" s="251"/>
      <c r="O369" s="251"/>
      <c r="P369" s="251"/>
      <c r="Q369" s="251"/>
      <c r="R369" s="251"/>
      <c r="S369" s="251"/>
      <c r="T369" s="25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3" t="s">
        <v>171</v>
      </c>
      <c r="AU369" s="253" t="s">
        <v>91</v>
      </c>
      <c r="AV369" s="14" t="s">
        <v>91</v>
      </c>
      <c r="AW369" s="14" t="s">
        <v>42</v>
      </c>
      <c r="AX369" s="14" t="s">
        <v>89</v>
      </c>
      <c r="AY369" s="253" t="s">
        <v>159</v>
      </c>
    </row>
    <row r="370" s="2" customFormat="1" ht="21.75" customHeight="1">
      <c r="A370" s="40"/>
      <c r="B370" s="41"/>
      <c r="C370" s="214" t="s">
        <v>550</v>
      </c>
      <c r="D370" s="214" t="s">
        <v>162</v>
      </c>
      <c r="E370" s="215" t="s">
        <v>1832</v>
      </c>
      <c r="F370" s="216" t="s">
        <v>1833</v>
      </c>
      <c r="G370" s="217" t="s">
        <v>658</v>
      </c>
      <c r="H370" s="218">
        <v>1</v>
      </c>
      <c r="I370" s="219"/>
      <c r="J370" s="220">
        <f>ROUND(I370*H370,2)</f>
        <v>0</v>
      </c>
      <c r="K370" s="216" t="s">
        <v>166</v>
      </c>
      <c r="L370" s="46"/>
      <c r="M370" s="221" t="s">
        <v>44</v>
      </c>
      <c r="N370" s="222" t="s">
        <v>53</v>
      </c>
      <c r="O370" s="86"/>
      <c r="P370" s="223">
        <f>O370*H370</f>
        <v>0</v>
      </c>
      <c r="Q370" s="223">
        <v>0.029139999999999999</v>
      </c>
      <c r="R370" s="223">
        <f>Q370*H370</f>
        <v>0.029139999999999999</v>
      </c>
      <c r="S370" s="223">
        <v>0</v>
      </c>
      <c r="T370" s="224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25" t="s">
        <v>251</v>
      </c>
      <c r="AT370" s="225" t="s">
        <v>162</v>
      </c>
      <c r="AU370" s="225" t="s">
        <v>91</v>
      </c>
      <c r="AY370" s="18" t="s">
        <v>159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8" t="s">
        <v>89</v>
      </c>
      <c r="BK370" s="226">
        <f>ROUND(I370*H370,2)</f>
        <v>0</v>
      </c>
      <c r="BL370" s="18" t="s">
        <v>251</v>
      </c>
      <c r="BM370" s="225" t="s">
        <v>1834</v>
      </c>
    </row>
    <row r="371" s="2" customFormat="1">
      <c r="A371" s="40"/>
      <c r="B371" s="41"/>
      <c r="C371" s="42"/>
      <c r="D371" s="227" t="s">
        <v>169</v>
      </c>
      <c r="E371" s="42"/>
      <c r="F371" s="228" t="s">
        <v>1835</v>
      </c>
      <c r="G371" s="42"/>
      <c r="H371" s="42"/>
      <c r="I371" s="229"/>
      <c r="J371" s="42"/>
      <c r="K371" s="42"/>
      <c r="L371" s="46"/>
      <c r="M371" s="230"/>
      <c r="N371" s="231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8" t="s">
        <v>169</v>
      </c>
      <c r="AU371" s="18" t="s">
        <v>91</v>
      </c>
    </row>
    <row r="372" s="13" customFormat="1">
      <c r="A372" s="13"/>
      <c r="B372" s="232"/>
      <c r="C372" s="233"/>
      <c r="D372" s="234" t="s">
        <v>171</v>
      </c>
      <c r="E372" s="235" t="s">
        <v>44</v>
      </c>
      <c r="F372" s="236" t="s">
        <v>1556</v>
      </c>
      <c r="G372" s="233"/>
      <c r="H372" s="235" t="s">
        <v>44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2" t="s">
        <v>171</v>
      </c>
      <c r="AU372" s="242" t="s">
        <v>91</v>
      </c>
      <c r="AV372" s="13" t="s">
        <v>89</v>
      </c>
      <c r="AW372" s="13" t="s">
        <v>42</v>
      </c>
      <c r="AX372" s="13" t="s">
        <v>82</v>
      </c>
      <c r="AY372" s="242" t="s">
        <v>159</v>
      </c>
    </row>
    <row r="373" s="14" customFormat="1">
      <c r="A373" s="14"/>
      <c r="B373" s="243"/>
      <c r="C373" s="244"/>
      <c r="D373" s="234" t="s">
        <v>171</v>
      </c>
      <c r="E373" s="245" t="s">
        <v>44</v>
      </c>
      <c r="F373" s="246" t="s">
        <v>89</v>
      </c>
      <c r="G373" s="244"/>
      <c r="H373" s="247">
        <v>1</v>
      </c>
      <c r="I373" s="248"/>
      <c r="J373" s="244"/>
      <c r="K373" s="244"/>
      <c r="L373" s="249"/>
      <c r="M373" s="250"/>
      <c r="N373" s="251"/>
      <c r="O373" s="251"/>
      <c r="P373" s="251"/>
      <c r="Q373" s="251"/>
      <c r="R373" s="251"/>
      <c r="S373" s="251"/>
      <c r="T373" s="25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3" t="s">
        <v>171</v>
      </c>
      <c r="AU373" s="253" t="s">
        <v>91</v>
      </c>
      <c r="AV373" s="14" t="s">
        <v>91</v>
      </c>
      <c r="AW373" s="14" t="s">
        <v>42</v>
      </c>
      <c r="AX373" s="14" t="s">
        <v>89</v>
      </c>
      <c r="AY373" s="253" t="s">
        <v>159</v>
      </c>
    </row>
    <row r="374" s="2" customFormat="1" ht="16.5" customHeight="1">
      <c r="A374" s="40"/>
      <c r="B374" s="41"/>
      <c r="C374" s="214" t="s">
        <v>558</v>
      </c>
      <c r="D374" s="214" t="s">
        <v>162</v>
      </c>
      <c r="E374" s="215" t="s">
        <v>1836</v>
      </c>
      <c r="F374" s="216" t="s">
        <v>1837</v>
      </c>
      <c r="G374" s="217" t="s">
        <v>658</v>
      </c>
      <c r="H374" s="218">
        <v>1</v>
      </c>
      <c r="I374" s="219"/>
      <c r="J374" s="220">
        <f>ROUND(I374*H374,2)</f>
        <v>0</v>
      </c>
      <c r="K374" s="216" t="s">
        <v>44</v>
      </c>
      <c r="L374" s="46"/>
      <c r="M374" s="221" t="s">
        <v>44</v>
      </c>
      <c r="N374" s="222" t="s">
        <v>53</v>
      </c>
      <c r="O374" s="86"/>
      <c r="P374" s="223">
        <f>O374*H374</f>
        <v>0</v>
      </c>
      <c r="Q374" s="223">
        <v>0.029139999999999999</v>
      </c>
      <c r="R374" s="223">
        <f>Q374*H374</f>
        <v>0.029139999999999999</v>
      </c>
      <c r="S374" s="223">
        <v>0</v>
      </c>
      <c r="T374" s="224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25" t="s">
        <v>251</v>
      </c>
      <c r="AT374" s="225" t="s">
        <v>162</v>
      </c>
      <c r="AU374" s="225" t="s">
        <v>91</v>
      </c>
      <c r="AY374" s="18" t="s">
        <v>159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8" t="s">
        <v>89</v>
      </c>
      <c r="BK374" s="226">
        <f>ROUND(I374*H374,2)</f>
        <v>0</v>
      </c>
      <c r="BL374" s="18" t="s">
        <v>251</v>
      </c>
      <c r="BM374" s="225" t="s">
        <v>1838</v>
      </c>
    </row>
    <row r="375" s="13" customFormat="1">
      <c r="A375" s="13"/>
      <c r="B375" s="232"/>
      <c r="C375" s="233"/>
      <c r="D375" s="234" t="s">
        <v>171</v>
      </c>
      <c r="E375" s="235" t="s">
        <v>44</v>
      </c>
      <c r="F375" s="236" t="s">
        <v>1556</v>
      </c>
      <c r="G375" s="233"/>
      <c r="H375" s="235" t="s">
        <v>44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171</v>
      </c>
      <c r="AU375" s="242" t="s">
        <v>91</v>
      </c>
      <c r="AV375" s="13" t="s">
        <v>89</v>
      </c>
      <c r="AW375" s="13" t="s">
        <v>42</v>
      </c>
      <c r="AX375" s="13" t="s">
        <v>82</v>
      </c>
      <c r="AY375" s="242" t="s">
        <v>159</v>
      </c>
    </row>
    <row r="376" s="14" customFormat="1">
      <c r="A376" s="14"/>
      <c r="B376" s="243"/>
      <c r="C376" s="244"/>
      <c r="D376" s="234" t="s">
        <v>171</v>
      </c>
      <c r="E376" s="245" t="s">
        <v>44</v>
      </c>
      <c r="F376" s="246" t="s">
        <v>89</v>
      </c>
      <c r="G376" s="244"/>
      <c r="H376" s="247">
        <v>1</v>
      </c>
      <c r="I376" s="248"/>
      <c r="J376" s="244"/>
      <c r="K376" s="244"/>
      <c r="L376" s="249"/>
      <c r="M376" s="250"/>
      <c r="N376" s="251"/>
      <c r="O376" s="251"/>
      <c r="P376" s="251"/>
      <c r="Q376" s="251"/>
      <c r="R376" s="251"/>
      <c r="S376" s="251"/>
      <c r="T376" s="25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3" t="s">
        <v>171</v>
      </c>
      <c r="AU376" s="253" t="s">
        <v>91</v>
      </c>
      <c r="AV376" s="14" t="s">
        <v>91</v>
      </c>
      <c r="AW376" s="14" t="s">
        <v>42</v>
      </c>
      <c r="AX376" s="14" t="s">
        <v>89</v>
      </c>
      <c r="AY376" s="253" t="s">
        <v>159</v>
      </c>
    </row>
    <row r="377" s="2" customFormat="1" ht="16.5" customHeight="1">
      <c r="A377" s="40"/>
      <c r="B377" s="41"/>
      <c r="C377" s="214" t="s">
        <v>563</v>
      </c>
      <c r="D377" s="214" t="s">
        <v>162</v>
      </c>
      <c r="E377" s="215" t="s">
        <v>1839</v>
      </c>
      <c r="F377" s="216" t="s">
        <v>1840</v>
      </c>
      <c r="G377" s="217" t="s">
        <v>658</v>
      </c>
      <c r="H377" s="218">
        <v>1</v>
      </c>
      <c r="I377" s="219"/>
      <c r="J377" s="220">
        <f>ROUND(I377*H377,2)</f>
        <v>0</v>
      </c>
      <c r="K377" s="216" t="s">
        <v>44</v>
      </c>
      <c r="L377" s="46"/>
      <c r="M377" s="221" t="s">
        <v>44</v>
      </c>
      <c r="N377" s="222" t="s">
        <v>53</v>
      </c>
      <c r="O377" s="86"/>
      <c r="P377" s="223">
        <f>O377*H377</f>
        <v>0</v>
      </c>
      <c r="Q377" s="223">
        <v>0.029139999999999999</v>
      </c>
      <c r="R377" s="223">
        <f>Q377*H377</f>
        <v>0.029139999999999999</v>
      </c>
      <c r="S377" s="223">
        <v>0</v>
      </c>
      <c r="T377" s="224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25" t="s">
        <v>251</v>
      </c>
      <c r="AT377" s="225" t="s">
        <v>162</v>
      </c>
      <c r="AU377" s="225" t="s">
        <v>91</v>
      </c>
      <c r="AY377" s="18" t="s">
        <v>159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8" t="s">
        <v>89</v>
      </c>
      <c r="BK377" s="226">
        <f>ROUND(I377*H377,2)</f>
        <v>0</v>
      </c>
      <c r="BL377" s="18" t="s">
        <v>251</v>
      </c>
      <c r="BM377" s="225" t="s">
        <v>1841</v>
      </c>
    </row>
    <row r="378" s="13" customFormat="1">
      <c r="A378" s="13"/>
      <c r="B378" s="232"/>
      <c r="C378" s="233"/>
      <c r="D378" s="234" t="s">
        <v>171</v>
      </c>
      <c r="E378" s="235" t="s">
        <v>44</v>
      </c>
      <c r="F378" s="236" t="s">
        <v>1556</v>
      </c>
      <c r="G378" s="233"/>
      <c r="H378" s="235" t="s">
        <v>44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171</v>
      </c>
      <c r="AU378" s="242" t="s">
        <v>91</v>
      </c>
      <c r="AV378" s="13" t="s">
        <v>89</v>
      </c>
      <c r="AW378" s="13" t="s">
        <v>42</v>
      </c>
      <c r="AX378" s="13" t="s">
        <v>82</v>
      </c>
      <c r="AY378" s="242" t="s">
        <v>159</v>
      </c>
    </row>
    <row r="379" s="14" customFormat="1">
      <c r="A379" s="14"/>
      <c r="B379" s="243"/>
      <c r="C379" s="244"/>
      <c r="D379" s="234" t="s">
        <v>171</v>
      </c>
      <c r="E379" s="245" t="s">
        <v>44</v>
      </c>
      <c r="F379" s="246" t="s">
        <v>89</v>
      </c>
      <c r="G379" s="244"/>
      <c r="H379" s="247">
        <v>1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3" t="s">
        <v>171</v>
      </c>
      <c r="AU379" s="253" t="s">
        <v>91</v>
      </c>
      <c r="AV379" s="14" t="s">
        <v>91</v>
      </c>
      <c r="AW379" s="14" t="s">
        <v>42</v>
      </c>
      <c r="AX379" s="14" t="s">
        <v>89</v>
      </c>
      <c r="AY379" s="253" t="s">
        <v>159</v>
      </c>
    </row>
    <row r="380" s="2" customFormat="1" ht="21.75" customHeight="1">
      <c r="A380" s="40"/>
      <c r="B380" s="41"/>
      <c r="C380" s="214" t="s">
        <v>568</v>
      </c>
      <c r="D380" s="214" t="s">
        <v>162</v>
      </c>
      <c r="E380" s="215" t="s">
        <v>1842</v>
      </c>
      <c r="F380" s="216" t="s">
        <v>1843</v>
      </c>
      <c r="G380" s="217" t="s">
        <v>238</v>
      </c>
      <c r="H380" s="218">
        <v>251.09999999999999</v>
      </c>
      <c r="I380" s="219"/>
      <c r="J380" s="220">
        <f>ROUND(I380*H380,2)</f>
        <v>0</v>
      </c>
      <c r="K380" s="216" t="s">
        <v>166</v>
      </c>
      <c r="L380" s="46"/>
      <c r="M380" s="221" t="s">
        <v>44</v>
      </c>
      <c r="N380" s="222" t="s">
        <v>53</v>
      </c>
      <c r="O380" s="86"/>
      <c r="P380" s="223">
        <f>O380*H380</f>
        <v>0</v>
      </c>
      <c r="Q380" s="223">
        <v>0.00019000000000000001</v>
      </c>
      <c r="R380" s="223">
        <f>Q380*H380</f>
        <v>0.047709000000000001</v>
      </c>
      <c r="S380" s="223">
        <v>0</v>
      </c>
      <c r="T380" s="224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25" t="s">
        <v>251</v>
      </c>
      <c r="AT380" s="225" t="s">
        <v>162</v>
      </c>
      <c r="AU380" s="225" t="s">
        <v>91</v>
      </c>
      <c r="AY380" s="18" t="s">
        <v>159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8" t="s">
        <v>89</v>
      </c>
      <c r="BK380" s="226">
        <f>ROUND(I380*H380,2)</f>
        <v>0</v>
      </c>
      <c r="BL380" s="18" t="s">
        <v>251</v>
      </c>
      <c r="BM380" s="225" t="s">
        <v>1844</v>
      </c>
    </row>
    <row r="381" s="2" customFormat="1">
      <c r="A381" s="40"/>
      <c r="B381" s="41"/>
      <c r="C381" s="42"/>
      <c r="D381" s="227" t="s">
        <v>169</v>
      </c>
      <c r="E381" s="42"/>
      <c r="F381" s="228" t="s">
        <v>1845</v>
      </c>
      <c r="G381" s="42"/>
      <c r="H381" s="42"/>
      <c r="I381" s="229"/>
      <c r="J381" s="42"/>
      <c r="K381" s="42"/>
      <c r="L381" s="46"/>
      <c r="M381" s="230"/>
      <c r="N381" s="231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8" t="s">
        <v>169</v>
      </c>
      <c r="AU381" s="18" t="s">
        <v>91</v>
      </c>
    </row>
    <row r="382" s="13" customFormat="1">
      <c r="A382" s="13"/>
      <c r="B382" s="232"/>
      <c r="C382" s="233"/>
      <c r="D382" s="234" t="s">
        <v>171</v>
      </c>
      <c r="E382" s="235" t="s">
        <v>44</v>
      </c>
      <c r="F382" s="236" t="s">
        <v>1556</v>
      </c>
      <c r="G382" s="233"/>
      <c r="H382" s="235" t="s">
        <v>44</v>
      </c>
      <c r="I382" s="237"/>
      <c r="J382" s="233"/>
      <c r="K382" s="233"/>
      <c r="L382" s="238"/>
      <c r="M382" s="239"/>
      <c r="N382" s="240"/>
      <c r="O382" s="240"/>
      <c r="P382" s="240"/>
      <c r="Q382" s="240"/>
      <c r="R382" s="240"/>
      <c r="S382" s="240"/>
      <c r="T382" s="24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2" t="s">
        <v>171</v>
      </c>
      <c r="AU382" s="242" t="s">
        <v>91</v>
      </c>
      <c r="AV382" s="13" t="s">
        <v>89</v>
      </c>
      <c r="AW382" s="13" t="s">
        <v>42</v>
      </c>
      <c r="AX382" s="13" t="s">
        <v>82</v>
      </c>
      <c r="AY382" s="242" t="s">
        <v>159</v>
      </c>
    </row>
    <row r="383" s="14" customFormat="1">
      <c r="A383" s="14"/>
      <c r="B383" s="243"/>
      <c r="C383" s="244"/>
      <c r="D383" s="234" t="s">
        <v>171</v>
      </c>
      <c r="E383" s="245" t="s">
        <v>44</v>
      </c>
      <c r="F383" s="246" t="s">
        <v>1846</v>
      </c>
      <c r="G383" s="244"/>
      <c r="H383" s="247">
        <v>251.09999999999999</v>
      </c>
      <c r="I383" s="248"/>
      <c r="J383" s="244"/>
      <c r="K383" s="244"/>
      <c r="L383" s="249"/>
      <c r="M383" s="250"/>
      <c r="N383" s="251"/>
      <c r="O383" s="251"/>
      <c r="P383" s="251"/>
      <c r="Q383" s="251"/>
      <c r="R383" s="251"/>
      <c r="S383" s="251"/>
      <c r="T383" s="25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3" t="s">
        <v>171</v>
      </c>
      <c r="AU383" s="253" t="s">
        <v>91</v>
      </c>
      <c r="AV383" s="14" t="s">
        <v>91</v>
      </c>
      <c r="AW383" s="14" t="s">
        <v>42</v>
      </c>
      <c r="AX383" s="14" t="s">
        <v>89</v>
      </c>
      <c r="AY383" s="253" t="s">
        <v>159</v>
      </c>
    </row>
    <row r="384" s="2" customFormat="1" ht="21.75" customHeight="1">
      <c r="A384" s="40"/>
      <c r="B384" s="41"/>
      <c r="C384" s="214" t="s">
        <v>579</v>
      </c>
      <c r="D384" s="214" t="s">
        <v>162</v>
      </c>
      <c r="E384" s="215" t="s">
        <v>1847</v>
      </c>
      <c r="F384" s="216" t="s">
        <v>1848</v>
      </c>
      <c r="G384" s="217" t="s">
        <v>238</v>
      </c>
      <c r="H384" s="218">
        <v>251.09999999999999</v>
      </c>
      <c r="I384" s="219"/>
      <c r="J384" s="220">
        <f>ROUND(I384*H384,2)</f>
        <v>0</v>
      </c>
      <c r="K384" s="216" t="s">
        <v>166</v>
      </c>
      <c r="L384" s="46"/>
      <c r="M384" s="221" t="s">
        <v>44</v>
      </c>
      <c r="N384" s="222" t="s">
        <v>53</v>
      </c>
      <c r="O384" s="86"/>
      <c r="P384" s="223">
        <f>O384*H384</f>
        <v>0</v>
      </c>
      <c r="Q384" s="223">
        <v>1.0000000000000001E-05</v>
      </c>
      <c r="R384" s="223">
        <f>Q384*H384</f>
        <v>0.0025110000000000002</v>
      </c>
      <c r="S384" s="223">
        <v>0</v>
      </c>
      <c r="T384" s="224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25" t="s">
        <v>251</v>
      </c>
      <c r="AT384" s="225" t="s">
        <v>162</v>
      </c>
      <c r="AU384" s="225" t="s">
        <v>91</v>
      </c>
      <c r="AY384" s="18" t="s">
        <v>159</v>
      </c>
      <c r="BE384" s="226">
        <f>IF(N384="základní",J384,0)</f>
        <v>0</v>
      </c>
      <c r="BF384" s="226">
        <f>IF(N384="snížená",J384,0)</f>
        <v>0</v>
      </c>
      <c r="BG384" s="226">
        <f>IF(N384="zákl. přenesená",J384,0)</f>
        <v>0</v>
      </c>
      <c r="BH384" s="226">
        <f>IF(N384="sníž. přenesená",J384,0)</f>
        <v>0</v>
      </c>
      <c r="BI384" s="226">
        <f>IF(N384="nulová",J384,0)</f>
        <v>0</v>
      </c>
      <c r="BJ384" s="18" t="s">
        <v>89</v>
      </c>
      <c r="BK384" s="226">
        <f>ROUND(I384*H384,2)</f>
        <v>0</v>
      </c>
      <c r="BL384" s="18" t="s">
        <v>251</v>
      </c>
      <c r="BM384" s="225" t="s">
        <v>1849</v>
      </c>
    </row>
    <row r="385" s="2" customFormat="1">
      <c r="A385" s="40"/>
      <c r="B385" s="41"/>
      <c r="C385" s="42"/>
      <c r="D385" s="227" t="s">
        <v>169</v>
      </c>
      <c r="E385" s="42"/>
      <c r="F385" s="228" t="s">
        <v>1850</v>
      </c>
      <c r="G385" s="42"/>
      <c r="H385" s="42"/>
      <c r="I385" s="229"/>
      <c r="J385" s="42"/>
      <c r="K385" s="42"/>
      <c r="L385" s="46"/>
      <c r="M385" s="230"/>
      <c r="N385" s="231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8" t="s">
        <v>169</v>
      </c>
      <c r="AU385" s="18" t="s">
        <v>91</v>
      </c>
    </row>
    <row r="386" s="13" customFormat="1">
      <c r="A386" s="13"/>
      <c r="B386" s="232"/>
      <c r="C386" s="233"/>
      <c r="D386" s="234" t="s">
        <v>171</v>
      </c>
      <c r="E386" s="235" t="s">
        <v>44</v>
      </c>
      <c r="F386" s="236" t="s">
        <v>1556</v>
      </c>
      <c r="G386" s="233"/>
      <c r="H386" s="235" t="s">
        <v>44</v>
      </c>
      <c r="I386" s="237"/>
      <c r="J386" s="233"/>
      <c r="K386" s="233"/>
      <c r="L386" s="238"/>
      <c r="M386" s="239"/>
      <c r="N386" s="240"/>
      <c r="O386" s="240"/>
      <c r="P386" s="240"/>
      <c r="Q386" s="240"/>
      <c r="R386" s="240"/>
      <c r="S386" s="240"/>
      <c r="T386" s="24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2" t="s">
        <v>171</v>
      </c>
      <c r="AU386" s="242" t="s">
        <v>91</v>
      </c>
      <c r="AV386" s="13" t="s">
        <v>89</v>
      </c>
      <c r="AW386" s="13" t="s">
        <v>42</v>
      </c>
      <c r="AX386" s="13" t="s">
        <v>82</v>
      </c>
      <c r="AY386" s="242" t="s">
        <v>159</v>
      </c>
    </row>
    <row r="387" s="14" customFormat="1">
      <c r="A387" s="14"/>
      <c r="B387" s="243"/>
      <c r="C387" s="244"/>
      <c r="D387" s="234" t="s">
        <v>171</v>
      </c>
      <c r="E387" s="245" t="s">
        <v>44</v>
      </c>
      <c r="F387" s="246" t="s">
        <v>1846</v>
      </c>
      <c r="G387" s="244"/>
      <c r="H387" s="247">
        <v>251.09999999999999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3" t="s">
        <v>171</v>
      </c>
      <c r="AU387" s="253" t="s">
        <v>91</v>
      </c>
      <c r="AV387" s="14" t="s">
        <v>91</v>
      </c>
      <c r="AW387" s="14" t="s">
        <v>42</v>
      </c>
      <c r="AX387" s="14" t="s">
        <v>89</v>
      </c>
      <c r="AY387" s="253" t="s">
        <v>159</v>
      </c>
    </row>
    <row r="388" s="2" customFormat="1" ht="24.15" customHeight="1">
      <c r="A388" s="40"/>
      <c r="B388" s="41"/>
      <c r="C388" s="214" t="s">
        <v>584</v>
      </c>
      <c r="D388" s="214" t="s">
        <v>162</v>
      </c>
      <c r="E388" s="215" t="s">
        <v>1851</v>
      </c>
      <c r="F388" s="216" t="s">
        <v>1852</v>
      </c>
      <c r="G388" s="217" t="s">
        <v>379</v>
      </c>
      <c r="H388" s="218">
        <v>0.60799999999999998</v>
      </c>
      <c r="I388" s="219"/>
      <c r="J388" s="220">
        <f>ROUND(I388*H388,2)</f>
        <v>0</v>
      </c>
      <c r="K388" s="216" t="s">
        <v>166</v>
      </c>
      <c r="L388" s="46"/>
      <c r="M388" s="221" t="s">
        <v>44</v>
      </c>
      <c r="N388" s="222" t="s">
        <v>53</v>
      </c>
      <c r="O388" s="86"/>
      <c r="P388" s="223">
        <f>O388*H388</f>
        <v>0</v>
      </c>
      <c r="Q388" s="223">
        <v>0</v>
      </c>
      <c r="R388" s="223">
        <f>Q388*H388</f>
        <v>0</v>
      </c>
      <c r="S388" s="223">
        <v>0</v>
      </c>
      <c r="T388" s="224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25" t="s">
        <v>251</v>
      </c>
      <c r="AT388" s="225" t="s">
        <v>162</v>
      </c>
      <c r="AU388" s="225" t="s">
        <v>91</v>
      </c>
      <c r="AY388" s="18" t="s">
        <v>159</v>
      </c>
      <c r="BE388" s="226">
        <f>IF(N388="základní",J388,0)</f>
        <v>0</v>
      </c>
      <c r="BF388" s="226">
        <f>IF(N388="snížená",J388,0)</f>
        <v>0</v>
      </c>
      <c r="BG388" s="226">
        <f>IF(N388="zákl. přenesená",J388,0)</f>
        <v>0</v>
      </c>
      <c r="BH388" s="226">
        <f>IF(N388="sníž. přenesená",J388,0)</f>
        <v>0</v>
      </c>
      <c r="BI388" s="226">
        <f>IF(N388="nulová",J388,0)</f>
        <v>0</v>
      </c>
      <c r="BJ388" s="18" t="s">
        <v>89</v>
      </c>
      <c r="BK388" s="226">
        <f>ROUND(I388*H388,2)</f>
        <v>0</v>
      </c>
      <c r="BL388" s="18" t="s">
        <v>251</v>
      </c>
      <c r="BM388" s="225" t="s">
        <v>1853</v>
      </c>
    </row>
    <row r="389" s="2" customFormat="1">
      <c r="A389" s="40"/>
      <c r="B389" s="41"/>
      <c r="C389" s="42"/>
      <c r="D389" s="227" t="s">
        <v>169</v>
      </c>
      <c r="E389" s="42"/>
      <c r="F389" s="228" t="s">
        <v>1854</v>
      </c>
      <c r="G389" s="42"/>
      <c r="H389" s="42"/>
      <c r="I389" s="229"/>
      <c r="J389" s="42"/>
      <c r="K389" s="42"/>
      <c r="L389" s="46"/>
      <c r="M389" s="230"/>
      <c r="N389" s="231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8" t="s">
        <v>169</v>
      </c>
      <c r="AU389" s="18" t="s">
        <v>91</v>
      </c>
    </row>
    <row r="390" s="2" customFormat="1" ht="24.15" customHeight="1">
      <c r="A390" s="40"/>
      <c r="B390" s="41"/>
      <c r="C390" s="214" t="s">
        <v>589</v>
      </c>
      <c r="D390" s="214" t="s">
        <v>162</v>
      </c>
      <c r="E390" s="215" t="s">
        <v>1855</v>
      </c>
      <c r="F390" s="216" t="s">
        <v>1856</v>
      </c>
      <c r="G390" s="217" t="s">
        <v>379</v>
      </c>
      <c r="H390" s="218">
        <v>0.60799999999999998</v>
      </c>
      <c r="I390" s="219"/>
      <c r="J390" s="220">
        <f>ROUND(I390*H390,2)</f>
        <v>0</v>
      </c>
      <c r="K390" s="216" t="s">
        <v>166</v>
      </c>
      <c r="L390" s="46"/>
      <c r="M390" s="221" t="s">
        <v>44</v>
      </c>
      <c r="N390" s="222" t="s">
        <v>53</v>
      </c>
      <c r="O390" s="86"/>
      <c r="P390" s="223">
        <f>O390*H390</f>
        <v>0</v>
      </c>
      <c r="Q390" s="223">
        <v>0</v>
      </c>
      <c r="R390" s="223">
        <f>Q390*H390</f>
        <v>0</v>
      </c>
      <c r="S390" s="223">
        <v>0</v>
      </c>
      <c r="T390" s="224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25" t="s">
        <v>251</v>
      </c>
      <c r="AT390" s="225" t="s">
        <v>162</v>
      </c>
      <c r="AU390" s="225" t="s">
        <v>91</v>
      </c>
      <c r="AY390" s="18" t="s">
        <v>159</v>
      </c>
      <c r="BE390" s="226">
        <f>IF(N390="základní",J390,0)</f>
        <v>0</v>
      </c>
      <c r="BF390" s="226">
        <f>IF(N390="snížená",J390,0)</f>
        <v>0</v>
      </c>
      <c r="BG390" s="226">
        <f>IF(N390="zákl. přenesená",J390,0)</f>
        <v>0</v>
      </c>
      <c r="BH390" s="226">
        <f>IF(N390="sníž. přenesená",J390,0)</f>
        <v>0</v>
      </c>
      <c r="BI390" s="226">
        <f>IF(N390="nulová",J390,0)</f>
        <v>0</v>
      </c>
      <c r="BJ390" s="18" t="s">
        <v>89</v>
      </c>
      <c r="BK390" s="226">
        <f>ROUND(I390*H390,2)</f>
        <v>0</v>
      </c>
      <c r="BL390" s="18" t="s">
        <v>251</v>
      </c>
      <c r="BM390" s="225" t="s">
        <v>1857</v>
      </c>
    </row>
    <row r="391" s="2" customFormat="1">
      <c r="A391" s="40"/>
      <c r="B391" s="41"/>
      <c r="C391" s="42"/>
      <c r="D391" s="227" t="s">
        <v>169</v>
      </c>
      <c r="E391" s="42"/>
      <c r="F391" s="228" t="s">
        <v>1858</v>
      </c>
      <c r="G391" s="42"/>
      <c r="H391" s="42"/>
      <c r="I391" s="229"/>
      <c r="J391" s="42"/>
      <c r="K391" s="42"/>
      <c r="L391" s="46"/>
      <c r="M391" s="230"/>
      <c r="N391" s="231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8" t="s">
        <v>169</v>
      </c>
      <c r="AU391" s="18" t="s">
        <v>91</v>
      </c>
    </row>
    <row r="392" s="12" customFormat="1" ht="22.8" customHeight="1">
      <c r="A392" s="12"/>
      <c r="B392" s="198"/>
      <c r="C392" s="199"/>
      <c r="D392" s="200" t="s">
        <v>81</v>
      </c>
      <c r="E392" s="212" t="s">
        <v>654</v>
      </c>
      <c r="F392" s="212" t="s">
        <v>655</v>
      </c>
      <c r="G392" s="199"/>
      <c r="H392" s="199"/>
      <c r="I392" s="202"/>
      <c r="J392" s="213">
        <f>BK392</f>
        <v>0</v>
      </c>
      <c r="K392" s="199"/>
      <c r="L392" s="204"/>
      <c r="M392" s="205"/>
      <c r="N392" s="206"/>
      <c r="O392" s="206"/>
      <c r="P392" s="207">
        <f>SUM(P393:P537)</f>
        <v>0</v>
      </c>
      <c r="Q392" s="206"/>
      <c r="R392" s="207">
        <f>SUM(R393:R537)</f>
        <v>0.65333999999999992</v>
      </c>
      <c r="S392" s="206"/>
      <c r="T392" s="208">
        <f>SUM(T393:T537)</f>
        <v>0.50520000000000009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09" t="s">
        <v>91</v>
      </c>
      <c r="AT392" s="210" t="s">
        <v>81</v>
      </c>
      <c r="AU392" s="210" t="s">
        <v>89</v>
      </c>
      <c r="AY392" s="209" t="s">
        <v>159</v>
      </c>
      <c r="BK392" s="211">
        <f>SUM(BK393:BK537)</f>
        <v>0</v>
      </c>
    </row>
    <row r="393" s="2" customFormat="1" ht="16.5" customHeight="1">
      <c r="A393" s="40"/>
      <c r="B393" s="41"/>
      <c r="C393" s="214" t="s">
        <v>595</v>
      </c>
      <c r="D393" s="214" t="s">
        <v>162</v>
      </c>
      <c r="E393" s="215" t="s">
        <v>1859</v>
      </c>
      <c r="F393" s="216" t="s">
        <v>1860</v>
      </c>
      <c r="G393" s="217" t="s">
        <v>658</v>
      </c>
      <c r="H393" s="218">
        <v>5</v>
      </c>
      <c r="I393" s="219"/>
      <c r="J393" s="220">
        <f>ROUND(I393*H393,2)</f>
        <v>0</v>
      </c>
      <c r="K393" s="216" t="s">
        <v>166</v>
      </c>
      <c r="L393" s="46"/>
      <c r="M393" s="221" t="s">
        <v>44</v>
      </c>
      <c r="N393" s="222" t="s">
        <v>53</v>
      </c>
      <c r="O393" s="86"/>
      <c r="P393" s="223">
        <f>O393*H393</f>
        <v>0</v>
      </c>
      <c r="Q393" s="223">
        <v>0</v>
      </c>
      <c r="R393" s="223">
        <f>Q393*H393</f>
        <v>0</v>
      </c>
      <c r="S393" s="223">
        <v>0.01933</v>
      </c>
      <c r="T393" s="224">
        <f>S393*H393</f>
        <v>0.09665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25" t="s">
        <v>251</v>
      </c>
      <c r="AT393" s="225" t="s">
        <v>162</v>
      </c>
      <c r="AU393" s="225" t="s">
        <v>91</v>
      </c>
      <c r="AY393" s="18" t="s">
        <v>159</v>
      </c>
      <c r="BE393" s="226">
        <f>IF(N393="základní",J393,0)</f>
        <v>0</v>
      </c>
      <c r="BF393" s="226">
        <f>IF(N393="snížená",J393,0)</f>
        <v>0</v>
      </c>
      <c r="BG393" s="226">
        <f>IF(N393="zákl. přenesená",J393,0)</f>
        <v>0</v>
      </c>
      <c r="BH393" s="226">
        <f>IF(N393="sníž. přenesená",J393,0)</f>
        <v>0</v>
      </c>
      <c r="BI393" s="226">
        <f>IF(N393="nulová",J393,0)</f>
        <v>0</v>
      </c>
      <c r="BJ393" s="18" t="s">
        <v>89</v>
      </c>
      <c r="BK393" s="226">
        <f>ROUND(I393*H393,2)</f>
        <v>0</v>
      </c>
      <c r="BL393" s="18" t="s">
        <v>251</v>
      </c>
      <c r="BM393" s="225" t="s">
        <v>1861</v>
      </c>
    </row>
    <row r="394" s="2" customFormat="1">
      <c r="A394" s="40"/>
      <c r="B394" s="41"/>
      <c r="C394" s="42"/>
      <c r="D394" s="227" t="s">
        <v>169</v>
      </c>
      <c r="E394" s="42"/>
      <c r="F394" s="228" t="s">
        <v>1862</v>
      </c>
      <c r="G394" s="42"/>
      <c r="H394" s="42"/>
      <c r="I394" s="229"/>
      <c r="J394" s="42"/>
      <c r="K394" s="42"/>
      <c r="L394" s="46"/>
      <c r="M394" s="230"/>
      <c r="N394" s="231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8" t="s">
        <v>169</v>
      </c>
      <c r="AU394" s="18" t="s">
        <v>91</v>
      </c>
    </row>
    <row r="395" s="13" customFormat="1">
      <c r="A395" s="13"/>
      <c r="B395" s="232"/>
      <c r="C395" s="233"/>
      <c r="D395" s="234" t="s">
        <v>171</v>
      </c>
      <c r="E395" s="235" t="s">
        <v>44</v>
      </c>
      <c r="F395" s="236" t="s">
        <v>1556</v>
      </c>
      <c r="G395" s="233"/>
      <c r="H395" s="235" t="s">
        <v>44</v>
      </c>
      <c r="I395" s="237"/>
      <c r="J395" s="233"/>
      <c r="K395" s="233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171</v>
      </c>
      <c r="AU395" s="242" t="s">
        <v>91</v>
      </c>
      <c r="AV395" s="13" t="s">
        <v>89</v>
      </c>
      <c r="AW395" s="13" t="s">
        <v>42</v>
      </c>
      <c r="AX395" s="13" t="s">
        <v>82</v>
      </c>
      <c r="AY395" s="242" t="s">
        <v>159</v>
      </c>
    </row>
    <row r="396" s="14" customFormat="1">
      <c r="A396" s="14"/>
      <c r="B396" s="243"/>
      <c r="C396" s="244"/>
      <c r="D396" s="234" t="s">
        <v>171</v>
      </c>
      <c r="E396" s="245" t="s">
        <v>44</v>
      </c>
      <c r="F396" s="246" t="s">
        <v>1863</v>
      </c>
      <c r="G396" s="244"/>
      <c r="H396" s="247">
        <v>5</v>
      </c>
      <c r="I396" s="248"/>
      <c r="J396" s="244"/>
      <c r="K396" s="244"/>
      <c r="L396" s="249"/>
      <c r="M396" s="250"/>
      <c r="N396" s="251"/>
      <c r="O396" s="251"/>
      <c r="P396" s="251"/>
      <c r="Q396" s="251"/>
      <c r="R396" s="251"/>
      <c r="S396" s="251"/>
      <c r="T396" s="25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3" t="s">
        <v>171</v>
      </c>
      <c r="AU396" s="253" t="s">
        <v>91</v>
      </c>
      <c r="AV396" s="14" t="s">
        <v>91</v>
      </c>
      <c r="AW396" s="14" t="s">
        <v>42</v>
      </c>
      <c r="AX396" s="14" t="s">
        <v>89</v>
      </c>
      <c r="AY396" s="253" t="s">
        <v>159</v>
      </c>
    </row>
    <row r="397" s="2" customFormat="1" ht="16.5" customHeight="1">
      <c r="A397" s="40"/>
      <c r="B397" s="41"/>
      <c r="C397" s="214" t="s">
        <v>602</v>
      </c>
      <c r="D397" s="214" t="s">
        <v>162</v>
      </c>
      <c r="E397" s="215" t="s">
        <v>1864</v>
      </c>
      <c r="F397" s="216" t="s">
        <v>1865</v>
      </c>
      <c r="G397" s="217" t="s">
        <v>658</v>
      </c>
      <c r="H397" s="218">
        <v>1</v>
      </c>
      <c r="I397" s="219"/>
      <c r="J397" s="220">
        <f>ROUND(I397*H397,2)</f>
        <v>0</v>
      </c>
      <c r="K397" s="216" t="s">
        <v>166</v>
      </c>
      <c r="L397" s="46"/>
      <c r="M397" s="221" t="s">
        <v>44</v>
      </c>
      <c r="N397" s="222" t="s">
        <v>53</v>
      </c>
      <c r="O397" s="86"/>
      <c r="P397" s="223">
        <f>O397*H397</f>
        <v>0</v>
      </c>
      <c r="Q397" s="223">
        <v>0.0037599999999999999</v>
      </c>
      <c r="R397" s="223">
        <f>Q397*H397</f>
        <v>0.0037599999999999999</v>
      </c>
      <c r="S397" s="223">
        <v>0</v>
      </c>
      <c r="T397" s="224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25" t="s">
        <v>251</v>
      </c>
      <c r="AT397" s="225" t="s">
        <v>162</v>
      </c>
      <c r="AU397" s="225" t="s">
        <v>91</v>
      </c>
      <c r="AY397" s="18" t="s">
        <v>159</v>
      </c>
      <c r="BE397" s="226">
        <f>IF(N397="základní",J397,0)</f>
        <v>0</v>
      </c>
      <c r="BF397" s="226">
        <f>IF(N397="snížená",J397,0)</f>
        <v>0</v>
      </c>
      <c r="BG397" s="226">
        <f>IF(N397="zákl. přenesená",J397,0)</f>
        <v>0</v>
      </c>
      <c r="BH397" s="226">
        <f>IF(N397="sníž. přenesená",J397,0)</f>
        <v>0</v>
      </c>
      <c r="BI397" s="226">
        <f>IF(N397="nulová",J397,0)</f>
        <v>0</v>
      </c>
      <c r="BJ397" s="18" t="s">
        <v>89</v>
      </c>
      <c r="BK397" s="226">
        <f>ROUND(I397*H397,2)</f>
        <v>0</v>
      </c>
      <c r="BL397" s="18" t="s">
        <v>251</v>
      </c>
      <c r="BM397" s="225" t="s">
        <v>1866</v>
      </c>
    </row>
    <row r="398" s="2" customFormat="1">
      <c r="A398" s="40"/>
      <c r="B398" s="41"/>
      <c r="C398" s="42"/>
      <c r="D398" s="227" t="s">
        <v>169</v>
      </c>
      <c r="E398" s="42"/>
      <c r="F398" s="228" t="s">
        <v>1867</v>
      </c>
      <c r="G398" s="42"/>
      <c r="H398" s="42"/>
      <c r="I398" s="229"/>
      <c r="J398" s="42"/>
      <c r="K398" s="42"/>
      <c r="L398" s="46"/>
      <c r="M398" s="230"/>
      <c r="N398" s="231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8" t="s">
        <v>169</v>
      </c>
      <c r="AU398" s="18" t="s">
        <v>91</v>
      </c>
    </row>
    <row r="399" s="13" customFormat="1">
      <c r="A399" s="13"/>
      <c r="B399" s="232"/>
      <c r="C399" s="233"/>
      <c r="D399" s="234" t="s">
        <v>171</v>
      </c>
      <c r="E399" s="235" t="s">
        <v>44</v>
      </c>
      <c r="F399" s="236" t="s">
        <v>1556</v>
      </c>
      <c r="G399" s="233"/>
      <c r="H399" s="235" t="s">
        <v>44</v>
      </c>
      <c r="I399" s="237"/>
      <c r="J399" s="233"/>
      <c r="K399" s="233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171</v>
      </c>
      <c r="AU399" s="242" t="s">
        <v>91</v>
      </c>
      <c r="AV399" s="13" t="s">
        <v>89</v>
      </c>
      <c r="AW399" s="13" t="s">
        <v>42</v>
      </c>
      <c r="AX399" s="13" t="s">
        <v>82</v>
      </c>
      <c r="AY399" s="242" t="s">
        <v>159</v>
      </c>
    </row>
    <row r="400" s="14" customFormat="1">
      <c r="A400" s="14"/>
      <c r="B400" s="243"/>
      <c r="C400" s="244"/>
      <c r="D400" s="234" t="s">
        <v>171</v>
      </c>
      <c r="E400" s="245" t="s">
        <v>44</v>
      </c>
      <c r="F400" s="246" t="s">
        <v>89</v>
      </c>
      <c r="G400" s="244"/>
      <c r="H400" s="247">
        <v>1</v>
      </c>
      <c r="I400" s="248"/>
      <c r="J400" s="244"/>
      <c r="K400" s="244"/>
      <c r="L400" s="249"/>
      <c r="M400" s="250"/>
      <c r="N400" s="251"/>
      <c r="O400" s="251"/>
      <c r="P400" s="251"/>
      <c r="Q400" s="251"/>
      <c r="R400" s="251"/>
      <c r="S400" s="251"/>
      <c r="T400" s="25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3" t="s">
        <v>171</v>
      </c>
      <c r="AU400" s="253" t="s">
        <v>91</v>
      </c>
      <c r="AV400" s="14" t="s">
        <v>91</v>
      </c>
      <c r="AW400" s="14" t="s">
        <v>42</v>
      </c>
      <c r="AX400" s="14" t="s">
        <v>89</v>
      </c>
      <c r="AY400" s="253" t="s">
        <v>159</v>
      </c>
    </row>
    <row r="401" s="2" customFormat="1" ht="24.15" customHeight="1">
      <c r="A401" s="40"/>
      <c r="B401" s="41"/>
      <c r="C401" s="214" t="s">
        <v>611</v>
      </c>
      <c r="D401" s="214" t="s">
        <v>162</v>
      </c>
      <c r="E401" s="215" t="s">
        <v>1868</v>
      </c>
      <c r="F401" s="216" t="s">
        <v>1869</v>
      </c>
      <c r="G401" s="217" t="s">
        <v>165</v>
      </c>
      <c r="H401" s="218">
        <v>1</v>
      </c>
      <c r="I401" s="219"/>
      <c r="J401" s="220">
        <f>ROUND(I401*H401,2)</f>
        <v>0</v>
      </c>
      <c r="K401" s="216" t="s">
        <v>166</v>
      </c>
      <c r="L401" s="46"/>
      <c r="M401" s="221" t="s">
        <v>44</v>
      </c>
      <c r="N401" s="222" t="s">
        <v>53</v>
      </c>
      <c r="O401" s="86"/>
      <c r="P401" s="223">
        <f>O401*H401</f>
        <v>0</v>
      </c>
      <c r="Q401" s="223">
        <v>0.00155</v>
      </c>
      <c r="R401" s="223">
        <f>Q401*H401</f>
        <v>0.00155</v>
      </c>
      <c r="S401" s="223">
        <v>0.00155</v>
      </c>
      <c r="T401" s="224">
        <f>S401*H401</f>
        <v>0.00155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25" t="s">
        <v>251</v>
      </c>
      <c r="AT401" s="225" t="s">
        <v>162</v>
      </c>
      <c r="AU401" s="225" t="s">
        <v>91</v>
      </c>
      <c r="AY401" s="18" t="s">
        <v>159</v>
      </c>
      <c r="BE401" s="226">
        <f>IF(N401="základní",J401,0)</f>
        <v>0</v>
      </c>
      <c r="BF401" s="226">
        <f>IF(N401="snížená",J401,0)</f>
        <v>0</v>
      </c>
      <c r="BG401" s="226">
        <f>IF(N401="zákl. přenesená",J401,0)</f>
        <v>0</v>
      </c>
      <c r="BH401" s="226">
        <f>IF(N401="sníž. přenesená",J401,0)</f>
        <v>0</v>
      </c>
      <c r="BI401" s="226">
        <f>IF(N401="nulová",J401,0)</f>
        <v>0</v>
      </c>
      <c r="BJ401" s="18" t="s">
        <v>89</v>
      </c>
      <c r="BK401" s="226">
        <f>ROUND(I401*H401,2)</f>
        <v>0</v>
      </c>
      <c r="BL401" s="18" t="s">
        <v>251</v>
      </c>
      <c r="BM401" s="225" t="s">
        <v>1870</v>
      </c>
    </row>
    <row r="402" s="2" customFormat="1">
      <c r="A402" s="40"/>
      <c r="B402" s="41"/>
      <c r="C402" s="42"/>
      <c r="D402" s="227" t="s">
        <v>169</v>
      </c>
      <c r="E402" s="42"/>
      <c r="F402" s="228" t="s">
        <v>1871</v>
      </c>
      <c r="G402" s="42"/>
      <c r="H402" s="42"/>
      <c r="I402" s="229"/>
      <c r="J402" s="42"/>
      <c r="K402" s="42"/>
      <c r="L402" s="46"/>
      <c r="M402" s="230"/>
      <c r="N402" s="231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8" t="s">
        <v>169</v>
      </c>
      <c r="AU402" s="18" t="s">
        <v>91</v>
      </c>
    </row>
    <row r="403" s="13" customFormat="1">
      <c r="A403" s="13"/>
      <c r="B403" s="232"/>
      <c r="C403" s="233"/>
      <c r="D403" s="234" t="s">
        <v>171</v>
      </c>
      <c r="E403" s="235" t="s">
        <v>44</v>
      </c>
      <c r="F403" s="236" t="s">
        <v>1556</v>
      </c>
      <c r="G403" s="233"/>
      <c r="H403" s="235" t="s">
        <v>44</v>
      </c>
      <c r="I403" s="237"/>
      <c r="J403" s="233"/>
      <c r="K403" s="233"/>
      <c r="L403" s="238"/>
      <c r="M403" s="239"/>
      <c r="N403" s="240"/>
      <c r="O403" s="240"/>
      <c r="P403" s="240"/>
      <c r="Q403" s="240"/>
      <c r="R403" s="240"/>
      <c r="S403" s="240"/>
      <c r="T403" s="24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2" t="s">
        <v>171</v>
      </c>
      <c r="AU403" s="242" t="s">
        <v>91</v>
      </c>
      <c r="AV403" s="13" t="s">
        <v>89</v>
      </c>
      <c r="AW403" s="13" t="s">
        <v>42</v>
      </c>
      <c r="AX403" s="13" t="s">
        <v>82</v>
      </c>
      <c r="AY403" s="242" t="s">
        <v>159</v>
      </c>
    </row>
    <row r="404" s="14" customFormat="1">
      <c r="A404" s="14"/>
      <c r="B404" s="243"/>
      <c r="C404" s="244"/>
      <c r="D404" s="234" t="s">
        <v>171</v>
      </c>
      <c r="E404" s="245" t="s">
        <v>44</v>
      </c>
      <c r="F404" s="246" t="s">
        <v>89</v>
      </c>
      <c r="G404" s="244"/>
      <c r="H404" s="247">
        <v>1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3" t="s">
        <v>171</v>
      </c>
      <c r="AU404" s="253" t="s">
        <v>91</v>
      </c>
      <c r="AV404" s="14" t="s">
        <v>91</v>
      </c>
      <c r="AW404" s="14" t="s">
        <v>42</v>
      </c>
      <c r="AX404" s="14" t="s">
        <v>89</v>
      </c>
      <c r="AY404" s="253" t="s">
        <v>159</v>
      </c>
    </row>
    <row r="405" s="2" customFormat="1" ht="16.5" customHeight="1">
      <c r="A405" s="40"/>
      <c r="B405" s="41"/>
      <c r="C405" s="214" t="s">
        <v>617</v>
      </c>
      <c r="D405" s="214" t="s">
        <v>162</v>
      </c>
      <c r="E405" s="215" t="s">
        <v>1872</v>
      </c>
      <c r="F405" s="216" t="s">
        <v>1873</v>
      </c>
      <c r="G405" s="217" t="s">
        <v>658</v>
      </c>
      <c r="H405" s="218">
        <v>1</v>
      </c>
      <c r="I405" s="219"/>
      <c r="J405" s="220">
        <f>ROUND(I405*H405,2)</f>
        <v>0</v>
      </c>
      <c r="K405" s="216" t="s">
        <v>166</v>
      </c>
      <c r="L405" s="46"/>
      <c r="M405" s="221" t="s">
        <v>44</v>
      </c>
      <c r="N405" s="222" t="s">
        <v>53</v>
      </c>
      <c r="O405" s="86"/>
      <c r="P405" s="223">
        <f>O405*H405</f>
        <v>0</v>
      </c>
      <c r="Q405" s="223">
        <v>0.016969999999999999</v>
      </c>
      <c r="R405" s="223">
        <f>Q405*H405</f>
        <v>0.016969999999999999</v>
      </c>
      <c r="S405" s="223">
        <v>0</v>
      </c>
      <c r="T405" s="224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25" t="s">
        <v>251</v>
      </c>
      <c r="AT405" s="225" t="s">
        <v>162</v>
      </c>
      <c r="AU405" s="225" t="s">
        <v>91</v>
      </c>
      <c r="AY405" s="18" t="s">
        <v>159</v>
      </c>
      <c r="BE405" s="226">
        <f>IF(N405="základní",J405,0)</f>
        <v>0</v>
      </c>
      <c r="BF405" s="226">
        <f>IF(N405="snížená",J405,0)</f>
        <v>0</v>
      </c>
      <c r="BG405" s="226">
        <f>IF(N405="zákl. přenesená",J405,0)</f>
        <v>0</v>
      </c>
      <c r="BH405" s="226">
        <f>IF(N405="sníž. přenesená",J405,0)</f>
        <v>0</v>
      </c>
      <c r="BI405" s="226">
        <f>IF(N405="nulová",J405,0)</f>
        <v>0</v>
      </c>
      <c r="BJ405" s="18" t="s">
        <v>89</v>
      </c>
      <c r="BK405" s="226">
        <f>ROUND(I405*H405,2)</f>
        <v>0</v>
      </c>
      <c r="BL405" s="18" t="s">
        <v>251</v>
      </c>
      <c r="BM405" s="225" t="s">
        <v>1874</v>
      </c>
    </row>
    <row r="406" s="2" customFormat="1">
      <c r="A406" s="40"/>
      <c r="B406" s="41"/>
      <c r="C406" s="42"/>
      <c r="D406" s="227" t="s">
        <v>169</v>
      </c>
      <c r="E406" s="42"/>
      <c r="F406" s="228" t="s">
        <v>1875</v>
      </c>
      <c r="G406" s="42"/>
      <c r="H406" s="42"/>
      <c r="I406" s="229"/>
      <c r="J406" s="42"/>
      <c r="K406" s="42"/>
      <c r="L406" s="46"/>
      <c r="M406" s="230"/>
      <c r="N406" s="231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8" t="s">
        <v>169</v>
      </c>
      <c r="AU406" s="18" t="s">
        <v>91</v>
      </c>
    </row>
    <row r="407" s="13" customFormat="1">
      <c r="A407" s="13"/>
      <c r="B407" s="232"/>
      <c r="C407" s="233"/>
      <c r="D407" s="234" t="s">
        <v>171</v>
      </c>
      <c r="E407" s="235" t="s">
        <v>44</v>
      </c>
      <c r="F407" s="236" t="s">
        <v>1556</v>
      </c>
      <c r="G407" s="233"/>
      <c r="H407" s="235" t="s">
        <v>44</v>
      </c>
      <c r="I407" s="237"/>
      <c r="J407" s="233"/>
      <c r="K407" s="233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171</v>
      </c>
      <c r="AU407" s="242" t="s">
        <v>91</v>
      </c>
      <c r="AV407" s="13" t="s">
        <v>89</v>
      </c>
      <c r="AW407" s="13" t="s">
        <v>42</v>
      </c>
      <c r="AX407" s="13" t="s">
        <v>82</v>
      </c>
      <c r="AY407" s="242" t="s">
        <v>159</v>
      </c>
    </row>
    <row r="408" s="14" customFormat="1">
      <c r="A408" s="14"/>
      <c r="B408" s="243"/>
      <c r="C408" s="244"/>
      <c r="D408" s="234" t="s">
        <v>171</v>
      </c>
      <c r="E408" s="245" t="s">
        <v>44</v>
      </c>
      <c r="F408" s="246" t="s">
        <v>89</v>
      </c>
      <c r="G408" s="244"/>
      <c r="H408" s="247">
        <v>1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3" t="s">
        <v>171</v>
      </c>
      <c r="AU408" s="253" t="s">
        <v>91</v>
      </c>
      <c r="AV408" s="14" t="s">
        <v>91</v>
      </c>
      <c r="AW408" s="14" t="s">
        <v>42</v>
      </c>
      <c r="AX408" s="14" t="s">
        <v>89</v>
      </c>
      <c r="AY408" s="253" t="s">
        <v>159</v>
      </c>
    </row>
    <row r="409" s="2" customFormat="1" ht="16.5" customHeight="1">
      <c r="A409" s="40"/>
      <c r="B409" s="41"/>
      <c r="C409" s="214" t="s">
        <v>622</v>
      </c>
      <c r="D409" s="214" t="s">
        <v>162</v>
      </c>
      <c r="E409" s="215" t="s">
        <v>1876</v>
      </c>
      <c r="F409" s="216" t="s">
        <v>1877</v>
      </c>
      <c r="G409" s="217" t="s">
        <v>658</v>
      </c>
      <c r="H409" s="218">
        <v>1</v>
      </c>
      <c r="I409" s="219"/>
      <c r="J409" s="220">
        <f>ROUND(I409*H409,2)</f>
        <v>0</v>
      </c>
      <c r="K409" s="216" t="s">
        <v>166</v>
      </c>
      <c r="L409" s="46"/>
      <c r="M409" s="221" t="s">
        <v>44</v>
      </c>
      <c r="N409" s="222" t="s">
        <v>53</v>
      </c>
      <c r="O409" s="86"/>
      <c r="P409" s="223">
        <f>O409*H409</f>
        <v>0</v>
      </c>
      <c r="Q409" s="223">
        <v>0.039910000000000001</v>
      </c>
      <c r="R409" s="223">
        <f>Q409*H409</f>
        <v>0.039910000000000001</v>
      </c>
      <c r="S409" s="223">
        <v>0</v>
      </c>
      <c r="T409" s="224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25" t="s">
        <v>251</v>
      </c>
      <c r="AT409" s="225" t="s">
        <v>162</v>
      </c>
      <c r="AU409" s="225" t="s">
        <v>91</v>
      </c>
      <c r="AY409" s="18" t="s">
        <v>159</v>
      </c>
      <c r="BE409" s="226">
        <f>IF(N409="základní",J409,0)</f>
        <v>0</v>
      </c>
      <c r="BF409" s="226">
        <f>IF(N409="snížená",J409,0)</f>
        <v>0</v>
      </c>
      <c r="BG409" s="226">
        <f>IF(N409="zákl. přenesená",J409,0)</f>
        <v>0</v>
      </c>
      <c r="BH409" s="226">
        <f>IF(N409="sníž. přenesená",J409,0)</f>
        <v>0</v>
      </c>
      <c r="BI409" s="226">
        <f>IF(N409="nulová",J409,0)</f>
        <v>0</v>
      </c>
      <c r="BJ409" s="18" t="s">
        <v>89</v>
      </c>
      <c r="BK409" s="226">
        <f>ROUND(I409*H409,2)</f>
        <v>0</v>
      </c>
      <c r="BL409" s="18" t="s">
        <v>251</v>
      </c>
      <c r="BM409" s="225" t="s">
        <v>1878</v>
      </c>
    </row>
    <row r="410" s="2" customFormat="1">
      <c r="A410" s="40"/>
      <c r="B410" s="41"/>
      <c r="C410" s="42"/>
      <c r="D410" s="227" t="s">
        <v>169</v>
      </c>
      <c r="E410" s="42"/>
      <c r="F410" s="228" t="s">
        <v>1879</v>
      </c>
      <c r="G410" s="42"/>
      <c r="H410" s="42"/>
      <c r="I410" s="229"/>
      <c r="J410" s="42"/>
      <c r="K410" s="42"/>
      <c r="L410" s="46"/>
      <c r="M410" s="230"/>
      <c r="N410" s="231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8" t="s">
        <v>169</v>
      </c>
      <c r="AU410" s="18" t="s">
        <v>91</v>
      </c>
    </row>
    <row r="411" s="13" customFormat="1">
      <c r="A411" s="13"/>
      <c r="B411" s="232"/>
      <c r="C411" s="233"/>
      <c r="D411" s="234" t="s">
        <v>171</v>
      </c>
      <c r="E411" s="235" t="s">
        <v>44</v>
      </c>
      <c r="F411" s="236" t="s">
        <v>1556</v>
      </c>
      <c r="G411" s="233"/>
      <c r="H411" s="235" t="s">
        <v>44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2" t="s">
        <v>171</v>
      </c>
      <c r="AU411" s="242" t="s">
        <v>91</v>
      </c>
      <c r="AV411" s="13" t="s">
        <v>89</v>
      </c>
      <c r="AW411" s="13" t="s">
        <v>42</v>
      </c>
      <c r="AX411" s="13" t="s">
        <v>82</v>
      </c>
      <c r="AY411" s="242" t="s">
        <v>159</v>
      </c>
    </row>
    <row r="412" s="14" customFormat="1">
      <c r="A412" s="14"/>
      <c r="B412" s="243"/>
      <c r="C412" s="244"/>
      <c r="D412" s="234" t="s">
        <v>171</v>
      </c>
      <c r="E412" s="245" t="s">
        <v>44</v>
      </c>
      <c r="F412" s="246" t="s">
        <v>89</v>
      </c>
      <c r="G412" s="244"/>
      <c r="H412" s="247">
        <v>1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3" t="s">
        <v>171</v>
      </c>
      <c r="AU412" s="253" t="s">
        <v>91</v>
      </c>
      <c r="AV412" s="14" t="s">
        <v>91</v>
      </c>
      <c r="AW412" s="14" t="s">
        <v>42</v>
      </c>
      <c r="AX412" s="14" t="s">
        <v>89</v>
      </c>
      <c r="AY412" s="253" t="s">
        <v>159</v>
      </c>
    </row>
    <row r="413" s="2" customFormat="1" ht="16.5" customHeight="1">
      <c r="A413" s="40"/>
      <c r="B413" s="41"/>
      <c r="C413" s="214" t="s">
        <v>628</v>
      </c>
      <c r="D413" s="214" t="s">
        <v>162</v>
      </c>
      <c r="E413" s="215" t="s">
        <v>1880</v>
      </c>
      <c r="F413" s="216" t="s">
        <v>1881</v>
      </c>
      <c r="G413" s="217" t="s">
        <v>658</v>
      </c>
      <c r="H413" s="218">
        <v>9</v>
      </c>
      <c r="I413" s="219"/>
      <c r="J413" s="220">
        <f>ROUND(I413*H413,2)</f>
        <v>0</v>
      </c>
      <c r="K413" s="216" t="s">
        <v>166</v>
      </c>
      <c r="L413" s="46"/>
      <c r="M413" s="221" t="s">
        <v>44</v>
      </c>
      <c r="N413" s="222" t="s">
        <v>53</v>
      </c>
      <c r="O413" s="86"/>
      <c r="P413" s="223">
        <f>O413*H413</f>
        <v>0</v>
      </c>
      <c r="Q413" s="223">
        <v>0.031919999999999997</v>
      </c>
      <c r="R413" s="223">
        <f>Q413*H413</f>
        <v>0.28727999999999998</v>
      </c>
      <c r="S413" s="223">
        <v>0</v>
      </c>
      <c r="T413" s="224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25" t="s">
        <v>251</v>
      </c>
      <c r="AT413" s="225" t="s">
        <v>162</v>
      </c>
      <c r="AU413" s="225" t="s">
        <v>91</v>
      </c>
      <c r="AY413" s="18" t="s">
        <v>159</v>
      </c>
      <c r="BE413" s="226">
        <f>IF(N413="základní",J413,0)</f>
        <v>0</v>
      </c>
      <c r="BF413" s="226">
        <f>IF(N413="snížená",J413,0)</f>
        <v>0</v>
      </c>
      <c r="BG413" s="226">
        <f>IF(N413="zákl. přenesená",J413,0)</f>
        <v>0</v>
      </c>
      <c r="BH413" s="226">
        <f>IF(N413="sníž. přenesená",J413,0)</f>
        <v>0</v>
      </c>
      <c r="BI413" s="226">
        <f>IF(N413="nulová",J413,0)</f>
        <v>0</v>
      </c>
      <c r="BJ413" s="18" t="s">
        <v>89</v>
      </c>
      <c r="BK413" s="226">
        <f>ROUND(I413*H413,2)</f>
        <v>0</v>
      </c>
      <c r="BL413" s="18" t="s">
        <v>251</v>
      </c>
      <c r="BM413" s="225" t="s">
        <v>1882</v>
      </c>
    </row>
    <row r="414" s="2" customFormat="1">
      <c r="A414" s="40"/>
      <c r="B414" s="41"/>
      <c r="C414" s="42"/>
      <c r="D414" s="227" t="s">
        <v>169</v>
      </c>
      <c r="E414" s="42"/>
      <c r="F414" s="228" t="s">
        <v>1883</v>
      </c>
      <c r="G414" s="42"/>
      <c r="H414" s="42"/>
      <c r="I414" s="229"/>
      <c r="J414" s="42"/>
      <c r="K414" s="42"/>
      <c r="L414" s="46"/>
      <c r="M414" s="230"/>
      <c r="N414" s="231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8" t="s">
        <v>169</v>
      </c>
      <c r="AU414" s="18" t="s">
        <v>91</v>
      </c>
    </row>
    <row r="415" s="13" customFormat="1">
      <c r="A415" s="13"/>
      <c r="B415" s="232"/>
      <c r="C415" s="233"/>
      <c r="D415" s="234" t="s">
        <v>171</v>
      </c>
      <c r="E415" s="235" t="s">
        <v>44</v>
      </c>
      <c r="F415" s="236" t="s">
        <v>1556</v>
      </c>
      <c r="G415" s="233"/>
      <c r="H415" s="235" t="s">
        <v>44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2" t="s">
        <v>171</v>
      </c>
      <c r="AU415" s="242" t="s">
        <v>91</v>
      </c>
      <c r="AV415" s="13" t="s">
        <v>89</v>
      </c>
      <c r="AW415" s="13" t="s">
        <v>42</v>
      </c>
      <c r="AX415" s="13" t="s">
        <v>82</v>
      </c>
      <c r="AY415" s="242" t="s">
        <v>159</v>
      </c>
    </row>
    <row r="416" s="14" customFormat="1">
      <c r="A416" s="14"/>
      <c r="B416" s="243"/>
      <c r="C416" s="244"/>
      <c r="D416" s="234" t="s">
        <v>171</v>
      </c>
      <c r="E416" s="245" t="s">
        <v>44</v>
      </c>
      <c r="F416" s="246" t="s">
        <v>204</v>
      </c>
      <c r="G416" s="244"/>
      <c r="H416" s="247">
        <v>9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171</v>
      </c>
      <c r="AU416" s="253" t="s">
        <v>91</v>
      </c>
      <c r="AV416" s="14" t="s">
        <v>91</v>
      </c>
      <c r="AW416" s="14" t="s">
        <v>42</v>
      </c>
      <c r="AX416" s="14" t="s">
        <v>89</v>
      </c>
      <c r="AY416" s="253" t="s">
        <v>159</v>
      </c>
    </row>
    <row r="417" s="2" customFormat="1" ht="16.5" customHeight="1">
      <c r="A417" s="40"/>
      <c r="B417" s="41"/>
      <c r="C417" s="214" t="s">
        <v>634</v>
      </c>
      <c r="D417" s="214" t="s">
        <v>162</v>
      </c>
      <c r="E417" s="215" t="s">
        <v>1884</v>
      </c>
      <c r="F417" s="216" t="s">
        <v>1885</v>
      </c>
      <c r="G417" s="217" t="s">
        <v>165</v>
      </c>
      <c r="H417" s="218">
        <v>10</v>
      </c>
      <c r="I417" s="219"/>
      <c r="J417" s="220">
        <f>ROUND(I417*H417,2)</f>
        <v>0</v>
      </c>
      <c r="K417" s="216" t="s">
        <v>44</v>
      </c>
      <c r="L417" s="46"/>
      <c r="M417" s="221" t="s">
        <v>44</v>
      </c>
      <c r="N417" s="222" t="s">
        <v>53</v>
      </c>
      <c r="O417" s="86"/>
      <c r="P417" s="223">
        <f>O417*H417</f>
        <v>0</v>
      </c>
      <c r="Q417" s="223">
        <v>1.0000000000000001E-05</v>
      </c>
      <c r="R417" s="223">
        <f>Q417*H417</f>
        <v>0.00010000000000000001</v>
      </c>
      <c r="S417" s="223">
        <v>0.00010000000000000001</v>
      </c>
      <c r="T417" s="224">
        <f>S417*H417</f>
        <v>0.001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25" t="s">
        <v>251</v>
      </c>
      <c r="AT417" s="225" t="s">
        <v>162</v>
      </c>
      <c r="AU417" s="225" t="s">
        <v>91</v>
      </c>
      <c r="AY417" s="18" t="s">
        <v>159</v>
      </c>
      <c r="BE417" s="226">
        <f>IF(N417="základní",J417,0)</f>
        <v>0</v>
      </c>
      <c r="BF417" s="226">
        <f>IF(N417="snížená",J417,0)</f>
        <v>0</v>
      </c>
      <c r="BG417" s="226">
        <f>IF(N417="zákl. přenesená",J417,0)</f>
        <v>0</v>
      </c>
      <c r="BH417" s="226">
        <f>IF(N417="sníž. přenesená",J417,0)</f>
        <v>0</v>
      </c>
      <c r="BI417" s="226">
        <f>IF(N417="nulová",J417,0)</f>
        <v>0</v>
      </c>
      <c r="BJ417" s="18" t="s">
        <v>89</v>
      </c>
      <c r="BK417" s="226">
        <f>ROUND(I417*H417,2)</f>
        <v>0</v>
      </c>
      <c r="BL417" s="18" t="s">
        <v>251</v>
      </c>
      <c r="BM417" s="225" t="s">
        <v>1886</v>
      </c>
    </row>
    <row r="418" s="13" customFormat="1">
      <c r="A418" s="13"/>
      <c r="B418" s="232"/>
      <c r="C418" s="233"/>
      <c r="D418" s="234" t="s">
        <v>171</v>
      </c>
      <c r="E418" s="235" t="s">
        <v>44</v>
      </c>
      <c r="F418" s="236" t="s">
        <v>1556</v>
      </c>
      <c r="G418" s="233"/>
      <c r="H418" s="235" t="s">
        <v>44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171</v>
      </c>
      <c r="AU418" s="242" t="s">
        <v>91</v>
      </c>
      <c r="AV418" s="13" t="s">
        <v>89</v>
      </c>
      <c r="AW418" s="13" t="s">
        <v>42</v>
      </c>
      <c r="AX418" s="13" t="s">
        <v>82</v>
      </c>
      <c r="AY418" s="242" t="s">
        <v>159</v>
      </c>
    </row>
    <row r="419" s="14" customFormat="1">
      <c r="A419" s="14"/>
      <c r="B419" s="243"/>
      <c r="C419" s="244"/>
      <c r="D419" s="234" t="s">
        <v>171</v>
      </c>
      <c r="E419" s="245" t="s">
        <v>44</v>
      </c>
      <c r="F419" s="246" t="s">
        <v>1887</v>
      </c>
      <c r="G419" s="244"/>
      <c r="H419" s="247">
        <v>10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3" t="s">
        <v>171</v>
      </c>
      <c r="AU419" s="253" t="s">
        <v>91</v>
      </c>
      <c r="AV419" s="14" t="s">
        <v>91</v>
      </c>
      <c r="AW419" s="14" t="s">
        <v>42</v>
      </c>
      <c r="AX419" s="14" t="s">
        <v>89</v>
      </c>
      <c r="AY419" s="253" t="s">
        <v>159</v>
      </c>
    </row>
    <row r="420" s="2" customFormat="1" ht="16.5" customHeight="1">
      <c r="A420" s="40"/>
      <c r="B420" s="41"/>
      <c r="C420" s="214" t="s">
        <v>639</v>
      </c>
      <c r="D420" s="214" t="s">
        <v>162</v>
      </c>
      <c r="E420" s="215" t="s">
        <v>1888</v>
      </c>
      <c r="F420" s="216" t="s">
        <v>1889</v>
      </c>
      <c r="G420" s="217" t="s">
        <v>165</v>
      </c>
      <c r="H420" s="218">
        <v>11</v>
      </c>
      <c r="I420" s="219"/>
      <c r="J420" s="220">
        <f>ROUND(I420*H420,2)</f>
        <v>0</v>
      </c>
      <c r="K420" s="216" t="s">
        <v>44</v>
      </c>
      <c r="L420" s="46"/>
      <c r="M420" s="221" t="s">
        <v>44</v>
      </c>
      <c r="N420" s="222" t="s">
        <v>53</v>
      </c>
      <c r="O420" s="86"/>
      <c r="P420" s="223">
        <f>O420*H420</f>
        <v>0</v>
      </c>
      <c r="Q420" s="223">
        <v>0</v>
      </c>
      <c r="R420" s="223">
        <f>Q420*H420</f>
        <v>0</v>
      </c>
      <c r="S420" s="223">
        <v>0</v>
      </c>
      <c r="T420" s="224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25" t="s">
        <v>251</v>
      </c>
      <c r="AT420" s="225" t="s">
        <v>162</v>
      </c>
      <c r="AU420" s="225" t="s">
        <v>91</v>
      </c>
      <c r="AY420" s="18" t="s">
        <v>159</v>
      </c>
      <c r="BE420" s="226">
        <f>IF(N420="základní",J420,0)</f>
        <v>0</v>
      </c>
      <c r="BF420" s="226">
        <f>IF(N420="snížená",J420,0)</f>
        <v>0</v>
      </c>
      <c r="BG420" s="226">
        <f>IF(N420="zákl. přenesená",J420,0)</f>
        <v>0</v>
      </c>
      <c r="BH420" s="226">
        <f>IF(N420="sníž. přenesená",J420,0)</f>
        <v>0</v>
      </c>
      <c r="BI420" s="226">
        <f>IF(N420="nulová",J420,0)</f>
        <v>0</v>
      </c>
      <c r="BJ420" s="18" t="s">
        <v>89</v>
      </c>
      <c r="BK420" s="226">
        <f>ROUND(I420*H420,2)</f>
        <v>0</v>
      </c>
      <c r="BL420" s="18" t="s">
        <v>251</v>
      </c>
      <c r="BM420" s="225" t="s">
        <v>1890</v>
      </c>
    </row>
    <row r="421" s="13" customFormat="1">
      <c r="A421" s="13"/>
      <c r="B421" s="232"/>
      <c r="C421" s="233"/>
      <c r="D421" s="234" t="s">
        <v>171</v>
      </c>
      <c r="E421" s="235" t="s">
        <v>44</v>
      </c>
      <c r="F421" s="236" t="s">
        <v>1556</v>
      </c>
      <c r="G421" s="233"/>
      <c r="H421" s="235" t="s">
        <v>44</v>
      </c>
      <c r="I421" s="237"/>
      <c r="J421" s="233"/>
      <c r="K421" s="233"/>
      <c r="L421" s="238"/>
      <c r="M421" s="239"/>
      <c r="N421" s="240"/>
      <c r="O421" s="240"/>
      <c r="P421" s="240"/>
      <c r="Q421" s="240"/>
      <c r="R421" s="240"/>
      <c r="S421" s="240"/>
      <c r="T421" s="24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2" t="s">
        <v>171</v>
      </c>
      <c r="AU421" s="242" t="s">
        <v>91</v>
      </c>
      <c r="AV421" s="13" t="s">
        <v>89</v>
      </c>
      <c r="AW421" s="13" t="s">
        <v>42</v>
      </c>
      <c r="AX421" s="13" t="s">
        <v>82</v>
      </c>
      <c r="AY421" s="242" t="s">
        <v>159</v>
      </c>
    </row>
    <row r="422" s="14" customFormat="1">
      <c r="A422" s="14"/>
      <c r="B422" s="243"/>
      <c r="C422" s="244"/>
      <c r="D422" s="234" t="s">
        <v>171</v>
      </c>
      <c r="E422" s="245" t="s">
        <v>44</v>
      </c>
      <c r="F422" s="246" t="s">
        <v>1891</v>
      </c>
      <c r="G422" s="244"/>
      <c r="H422" s="247">
        <v>11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3" t="s">
        <v>171</v>
      </c>
      <c r="AU422" s="253" t="s">
        <v>91</v>
      </c>
      <c r="AV422" s="14" t="s">
        <v>91</v>
      </c>
      <c r="AW422" s="14" t="s">
        <v>42</v>
      </c>
      <c r="AX422" s="14" t="s">
        <v>89</v>
      </c>
      <c r="AY422" s="253" t="s">
        <v>159</v>
      </c>
    </row>
    <row r="423" s="2" customFormat="1" ht="16.5" customHeight="1">
      <c r="A423" s="40"/>
      <c r="B423" s="41"/>
      <c r="C423" s="214" t="s">
        <v>645</v>
      </c>
      <c r="D423" s="214" t="s">
        <v>162</v>
      </c>
      <c r="E423" s="215" t="s">
        <v>1892</v>
      </c>
      <c r="F423" s="216" t="s">
        <v>1893</v>
      </c>
      <c r="G423" s="217" t="s">
        <v>658</v>
      </c>
      <c r="H423" s="218">
        <v>15</v>
      </c>
      <c r="I423" s="219"/>
      <c r="J423" s="220">
        <f>ROUND(I423*H423,2)</f>
        <v>0</v>
      </c>
      <c r="K423" s="216" t="s">
        <v>166</v>
      </c>
      <c r="L423" s="46"/>
      <c r="M423" s="221" t="s">
        <v>44</v>
      </c>
      <c r="N423" s="222" t="s">
        <v>53</v>
      </c>
      <c r="O423" s="86"/>
      <c r="P423" s="223">
        <f>O423*H423</f>
        <v>0</v>
      </c>
      <c r="Q423" s="223">
        <v>0</v>
      </c>
      <c r="R423" s="223">
        <f>Q423*H423</f>
        <v>0</v>
      </c>
      <c r="S423" s="223">
        <v>0.019460000000000002</v>
      </c>
      <c r="T423" s="224">
        <f>S423*H423</f>
        <v>0.29190000000000005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25" t="s">
        <v>251</v>
      </c>
      <c r="AT423" s="225" t="s">
        <v>162</v>
      </c>
      <c r="AU423" s="225" t="s">
        <v>91</v>
      </c>
      <c r="AY423" s="18" t="s">
        <v>159</v>
      </c>
      <c r="BE423" s="226">
        <f>IF(N423="základní",J423,0)</f>
        <v>0</v>
      </c>
      <c r="BF423" s="226">
        <f>IF(N423="snížená",J423,0)</f>
        <v>0</v>
      </c>
      <c r="BG423" s="226">
        <f>IF(N423="zákl. přenesená",J423,0)</f>
        <v>0</v>
      </c>
      <c r="BH423" s="226">
        <f>IF(N423="sníž. přenesená",J423,0)</f>
        <v>0</v>
      </c>
      <c r="BI423" s="226">
        <f>IF(N423="nulová",J423,0)</f>
        <v>0</v>
      </c>
      <c r="BJ423" s="18" t="s">
        <v>89</v>
      </c>
      <c r="BK423" s="226">
        <f>ROUND(I423*H423,2)</f>
        <v>0</v>
      </c>
      <c r="BL423" s="18" t="s">
        <v>251</v>
      </c>
      <c r="BM423" s="225" t="s">
        <v>1894</v>
      </c>
    </row>
    <row r="424" s="2" customFormat="1">
      <c r="A424" s="40"/>
      <c r="B424" s="41"/>
      <c r="C424" s="42"/>
      <c r="D424" s="227" t="s">
        <v>169</v>
      </c>
      <c r="E424" s="42"/>
      <c r="F424" s="228" t="s">
        <v>1895</v>
      </c>
      <c r="G424" s="42"/>
      <c r="H424" s="42"/>
      <c r="I424" s="229"/>
      <c r="J424" s="42"/>
      <c r="K424" s="42"/>
      <c r="L424" s="46"/>
      <c r="M424" s="230"/>
      <c r="N424" s="231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8" t="s">
        <v>169</v>
      </c>
      <c r="AU424" s="18" t="s">
        <v>91</v>
      </c>
    </row>
    <row r="425" s="13" customFormat="1">
      <c r="A425" s="13"/>
      <c r="B425" s="232"/>
      <c r="C425" s="233"/>
      <c r="D425" s="234" t="s">
        <v>171</v>
      </c>
      <c r="E425" s="235" t="s">
        <v>44</v>
      </c>
      <c r="F425" s="236" t="s">
        <v>1556</v>
      </c>
      <c r="G425" s="233"/>
      <c r="H425" s="235" t="s">
        <v>44</v>
      </c>
      <c r="I425" s="237"/>
      <c r="J425" s="233"/>
      <c r="K425" s="233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171</v>
      </c>
      <c r="AU425" s="242" t="s">
        <v>91</v>
      </c>
      <c r="AV425" s="13" t="s">
        <v>89</v>
      </c>
      <c r="AW425" s="13" t="s">
        <v>42</v>
      </c>
      <c r="AX425" s="13" t="s">
        <v>82</v>
      </c>
      <c r="AY425" s="242" t="s">
        <v>159</v>
      </c>
    </row>
    <row r="426" s="14" customFormat="1">
      <c r="A426" s="14"/>
      <c r="B426" s="243"/>
      <c r="C426" s="244"/>
      <c r="D426" s="234" t="s">
        <v>171</v>
      </c>
      <c r="E426" s="245" t="s">
        <v>44</v>
      </c>
      <c r="F426" s="246" t="s">
        <v>1896</v>
      </c>
      <c r="G426" s="244"/>
      <c r="H426" s="247">
        <v>15</v>
      </c>
      <c r="I426" s="248"/>
      <c r="J426" s="244"/>
      <c r="K426" s="244"/>
      <c r="L426" s="249"/>
      <c r="M426" s="250"/>
      <c r="N426" s="251"/>
      <c r="O426" s="251"/>
      <c r="P426" s="251"/>
      <c r="Q426" s="251"/>
      <c r="R426" s="251"/>
      <c r="S426" s="251"/>
      <c r="T426" s="25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3" t="s">
        <v>171</v>
      </c>
      <c r="AU426" s="253" t="s">
        <v>91</v>
      </c>
      <c r="AV426" s="14" t="s">
        <v>91</v>
      </c>
      <c r="AW426" s="14" t="s">
        <v>42</v>
      </c>
      <c r="AX426" s="14" t="s">
        <v>89</v>
      </c>
      <c r="AY426" s="253" t="s">
        <v>159</v>
      </c>
    </row>
    <row r="427" s="2" customFormat="1" ht="24.15" customHeight="1">
      <c r="A427" s="40"/>
      <c r="B427" s="41"/>
      <c r="C427" s="214" t="s">
        <v>203</v>
      </c>
      <c r="D427" s="214" t="s">
        <v>162</v>
      </c>
      <c r="E427" s="215" t="s">
        <v>1897</v>
      </c>
      <c r="F427" s="216" t="s">
        <v>1898</v>
      </c>
      <c r="G427" s="217" t="s">
        <v>658</v>
      </c>
      <c r="H427" s="218">
        <v>13</v>
      </c>
      <c r="I427" s="219"/>
      <c r="J427" s="220">
        <f>ROUND(I427*H427,2)</f>
        <v>0</v>
      </c>
      <c r="K427" s="216" t="s">
        <v>166</v>
      </c>
      <c r="L427" s="46"/>
      <c r="M427" s="221" t="s">
        <v>44</v>
      </c>
      <c r="N427" s="222" t="s">
        <v>53</v>
      </c>
      <c r="O427" s="86"/>
      <c r="P427" s="223">
        <f>O427*H427</f>
        <v>0</v>
      </c>
      <c r="Q427" s="223">
        <v>0.01197</v>
      </c>
      <c r="R427" s="223">
        <f>Q427*H427</f>
        <v>0.15561</v>
      </c>
      <c r="S427" s="223">
        <v>0</v>
      </c>
      <c r="T427" s="224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25" t="s">
        <v>251</v>
      </c>
      <c r="AT427" s="225" t="s">
        <v>162</v>
      </c>
      <c r="AU427" s="225" t="s">
        <v>91</v>
      </c>
      <c r="AY427" s="18" t="s">
        <v>159</v>
      </c>
      <c r="BE427" s="226">
        <f>IF(N427="základní",J427,0)</f>
        <v>0</v>
      </c>
      <c r="BF427" s="226">
        <f>IF(N427="snížená",J427,0)</f>
        <v>0</v>
      </c>
      <c r="BG427" s="226">
        <f>IF(N427="zákl. přenesená",J427,0)</f>
        <v>0</v>
      </c>
      <c r="BH427" s="226">
        <f>IF(N427="sníž. přenesená",J427,0)</f>
        <v>0</v>
      </c>
      <c r="BI427" s="226">
        <f>IF(N427="nulová",J427,0)</f>
        <v>0</v>
      </c>
      <c r="BJ427" s="18" t="s">
        <v>89</v>
      </c>
      <c r="BK427" s="226">
        <f>ROUND(I427*H427,2)</f>
        <v>0</v>
      </c>
      <c r="BL427" s="18" t="s">
        <v>251</v>
      </c>
      <c r="BM427" s="225" t="s">
        <v>1899</v>
      </c>
    </row>
    <row r="428" s="2" customFormat="1">
      <c r="A428" s="40"/>
      <c r="B428" s="41"/>
      <c r="C428" s="42"/>
      <c r="D428" s="227" t="s">
        <v>169</v>
      </c>
      <c r="E428" s="42"/>
      <c r="F428" s="228" t="s">
        <v>1900</v>
      </c>
      <c r="G428" s="42"/>
      <c r="H428" s="42"/>
      <c r="I428" s="229"/>
      <c r="J428" s="42"/>
      <c r="K428" s="42"/>
      <c r="L428" s="46"/>
      <c r="M428" s="230"/>
      <c r="N428" s="231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8" t="s">
        <v>169</v>
      </c>
      <c r="AU428" s="18" t="s">
        <v>91</v>
      </c>
    </row>
    <row r="429" s="13" customFormat="1">
      <c r="A429" s="13"/>
      <c r="B429" s="232"/>
      <c r="C429" s="233"/>
      <c r="D429" s="234" t="s">
        <v>171</v>
      </c>
      <c r="E429" s="235" t="s">
        <v>44</v>
      </c>
      <c r="F429" s="236" t="s">
        <v>1556</v>
      </c>
      <c r="G429" s="233"/>
      <c r="H429" s="235" t="s">
        <v>44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2" t="s">
        <v>171</v>
      </c>
      <c r="AU429" s="242" t="s">
        <v>91</v>
      </c>
      <c r="AV429" s="13" t="s">
        <v>89</v>
      </c>
      <c r="AW429" s="13" t="s">
        <v>42</v>
      </c>
      <c r="AX429" s="13" t="s">
        <v>82</v>
      </c>
      <c r="AY429" s="242" t="s">
        <v>159</v>
      </c>
    </row>
    <row r="430" s="14" customFormat="1">
      <c r="A430" s="14"/>
      <c r="B430" s="243"/>
      <c r="C430" s="244"/>
      <c r="D430" s="234" t="s">
        <v>171</v>
      </c>
      <c r="E430" s="245" t="s">
        <v>44</v>
      </c>
      <c r="F430" s="246" t="s">
        <v>227</v>
      </c>
      <c r="G430" s="244"/>
      <c r="H430" s="247">
        <v>13</v>
      </c>
      <c r="I430" s="248"/>
      <c r="J430" s="244"/>
      <c r="K430" s="244"/>
      <c r="L430" s="249"/>
      <c r="M430" s="250"/>
      <c r="N430" s="251"/>
      <c r="O430" s="251"/>
      <c r="P430" s="251"/>
      <c r="Q430" s="251"/>
      <c r="R430" s="251"/>
      <c r="S430" s="251"/>
      <c r="T430" s="25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3" t="s">
        <v>171</v>
      </c>
      <c r="AU430" s="253" t="s">
        <v>91</v>
      </c>
      <c r="AV430" s="14" t="s">
        <v>91</v>
      </c>
      <c r="AW430" s="14" t="s">
        <v>42</v>
      </c>
      <c r="AX430" s="14" t="s">
        <v>89</v>
      </c>
      <c r="AY430" s="253" t="s">
        <v>159</v>
      </c>
    </row>
    <row r="431" s="2" customFormat="1" ht="16.5" customHeight="1">
      <c r="A431" s="40"/>
      <c r="B431" s="41"/>
      <c r="C431" s="214" t="s">
        <v>256</v>
      </c>
      <c r="D431" s="214" t="s">
        <v>162</v>
      </c>
      <c r="E431" s="215" t="s">
        <v>1901</v>
      </c>
      <c r="F431" s="216" t="s">
        <v>1902</v>
      </c>
      <c r="G431" s="217" t="s">
        <v>658</v>
      </c>
      <c r="H431" s="218">
        <v>1</v>
      </c>
      <c r="I431" s="219"/>
      <c r="J431" s="220">
        <f>ROUND(I431*H431,2)</f>
        <v>0</v>
      </c>
      <c r="K431" s="216" t="s">
        <v>166</v>
      </c>
      <c r="L431" s="46"/>
      <c r="M431" s="221" t="s">
        <v>44</v>
      </c>
      <c r="N431" s="222" t="s">
        <v>53</v>
      </c>
      <c r="O431" s="86"/>
      <c r="P431" s="223">
        <f>O431*H431</f>
        <v>0</v>
      </c>
      <c r="Q431" s="223">
        <v>0.010460000000000001</v>
      </c>
      <c r="R431" s="223">
        <f>Q431*H431</f>
        <v>0.010460000000000001</v>
      </c>
      <c r="S431" s="223">
        <v>0</v>
      </c>
      <c r="T431" s="224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25" t="s">
        <v>251</v>
      </c>
      <c r="AT431" s="225" t="s">
        <v>162</v>
      </c>
      <c r="AU431" s="225" t="s">
        <v>91</v>
      </c>
      <c r="AY431" s="18" t="s">
        <v>159</v>
      </c>
      <c r="BE431" s="226">
        <f>IF(N431="základní",J431,0)</f>
        <v>0</v>
      </c>
      <c r="BF431" s="226">
        <f>IF(N431="snížená",J431,0)</f>
        <v>0</v>
      </c>
      <c r="BG431" s="226">
        <f>IF(N431="zákl. přenesená",J431,0)</f>
        <v>0</v>
      </c>
      <c r="BH431" s="226">
        <f>IF(N431="sníž. přenesená",J431,0)</f>
        <v>0</v>
      </c>
      <c r="BI431" s="226">
        <f>IF(N431="nulová",J431,0)</f>
        <v>0</v>
      </c>
      <c r="BJ431" s="18" t="s">
        <v>89</v>
      </c>
      <c r="BK431" s="226">
        <f>ROUND(I431*H431,2)</f>
        <v>0</v>
      </c>
      <c r="BL431" s="18" t="s">
        <v>251</v>
      </c>
      <c r="BM431" s="225" t="s">
        <v>1903</v>
      </c>
    </row>
    <row r="432" s="2" customFormat="1">
      <c r="A432" s="40"/>
      <c r="B432" s="41"/>
      <c r="C432" s="42"/>
      <c r="D432" s="227" t="s">
        <v>169</v>
      </c>
      <c r="E432" s="42"/>
      <c r="F432" s="228" t="s">
        <v>1904</v>
      </c>
      <c r="G432" s="42"/>
      <c r="H432" s="42"/>
      <c r="I432" s="229"/>
      <c r="J432" s="42"/>
      <c r="K432" s="42"/>
      <c r="L432" s="46"/>
      <c r="M432" s="230"/>
      <c r="N432" s="231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8" t="s">
        <v>169</v>
      </c>
      <c r="AU432" s="18" t="s">
        <v>91</v>
      </c>
    </row>
    <row r="433" s="13" customFormat="1">
      <c r="A433" s="13"/>
      <c r="B433" s="232"/>
      <c r="C433" s="233"/>
      <c r="D433" s="234" t="s">
        <v>171</v>
      </c>
      <c r="E433" s="235" t="s">
        <v>44</v>
      </c>
      <c r="F433" s="236" t="s">
        <v>1556</v>
      </c>
      <c r="G433" s="233"/>
      <c r="H433" s="235" t="s">
        <v>44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2" t="s">
        <v>171</v>
      </c>
      <c r="AU433" s="242" t="s">
        <v>91</v>
      </c>
      <c r="AV433" s="13" t="s">
        <v>89</v>
      </c>
      <c r="AW433" s="13" t="s">
        <v>42</v>
      </c>
      <c r="AX433" s="13" t="s">
        <v>82</v>
      </c>
      <c r="AY433" s="242" t="s">
        <v>159</v>
      </c>
    </row>
    <row r="434" s="14" customFormat="1">
      <c r="A434" s="14"/>
      <c r="B434" s="243"/>
      <c r="C434" s="244"/>
      <c r="D434" s="234" t="s">
        <v>171</v>
      </c>
      <c r="E434" s="245" t="s">
        <v>44</v>
      </c>
      <c r="F434" s="246" t="s">
        <v>89</v>
      </c>
      <c r="G434" s="244"/>
      <c r="H434" s="247">
        <v>1</v>
      </c>
      <c r="I434" s="248"/>
      <c r="J434" s="244"/>
      <c r="K434" s="244"/>
      <c r="L434" s="249"/>
      <c r="M434" s="250"/>
      <c r="N434" s="251"/>
      <c r="O434" s="251"/>
      <c r="P434" s="251"/>
      <c r="Q434" s="251"/>
      <c r="R434" s="251"/>
      <c r="S434" s="251"/>
      <c r="T434" s="25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3" t="s">
        <v>171</v>
      </c>
      <c r="AU434" s="253" t="s">
        <v>91</v>
      </c>
      <c r="AV434" s="14" t="s">
        <v>91</v>
      </c>
      <c r="AW434" s="14" t="s">
        <v>42</v>
      </c>
      <c r="AX434" s="14" t="s">
        <v>89</v>
      </c>
      <c r="AY434" s="253" t="s">
        <v>159</v>
      </c>
    </row>
    <row r="435" s="2" customFormat="1" ht="24.15" customHeight="1">
      <c r="A435" s="40"/>
      <c r="B435" s="41"/>
      <c r="C435" s="214" t="s">
        <v>660</v>
      </c>
      <c r="D435" s="214" t="s">
        <v>162</v>
      </c>
      <c r="E435" s="215" t="s">
        <v>1905</v>
      </c>
      <c r="F435" s="216" t="s">
        <v>1906</v>
      </c>
      <c r="G435" s="217" t="s">
        <v>658</v>
      </c>
      <c r="H435" s="218">
        <v>1</v>
      </c>
      <c r="I435" s="219"/>
      <c r="J435" s="220">
        <f>ROUND(I435*H435,2)</f>
        <v>0</v>
      </c>
      <c r="K435" s="216" t="s">
        <v>166</v>
      </c>
      <c r="L435" s="46"/>
      <c r="M435" s="221" t="s">
        <v>44</v>
      </c>
      <c r="N435" s="222" t="s">
        <v>53</v>
      </c>
      <c r="O435" s="86"/>
      <c r="P435" s="223">
        <f>O435*H435</f>
        <v>0</v>
      </c>
      <c r="Q435" s="223">
        <v>0.019210000000000001</v>
      </c>
      <c r="R435" s="223">
        <f>Q435*H435</f>
        <v>0.019210000000000001</v>
      </c>
      <c r="S435" s="223">
        <v>0</v>
      </c>
      <c r="T435" s="224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25" t="s">
        <v>251</v>
      </c>
      <c r="AT435" s="225" t="s">
        <v>162</v>
      </c>
      <c r="AU435" s="225" t="s">
        <v>91</v>
      </c>
      <c r="AY435" s="18" t="s">
        <v>159</v>
      </c>
      <c r="BE435" s="226">
        <f>IF(N435="základní",J435,0)</f>
        <v>0</v>
      </c>
      <c r="BF435" s="226">
        <f>IF(N435="snížená",J435,0)</f>
        <v>0</v>
      </c>
      <c r="BG435" s="226">
        <f>IF(N435="zákl. přenesená",J435,0)</f>
        <v>0</v>
      </c>
      <c r="BH435" s="226">
        <f>IF(N435="sníž. přenesená",J435,0)</f>
        <v>0</v>
      </c>
      <c r="BI435" s="226">
        <f>IF(N435="nulová",J435,0)</f>
        <v>0</v>
      </c>
      <c r="BJ435" s="18" t="s">
        <v>89</v>
      </c>
      <c r="BK435" s="226">
        <f>ROUND(I435*H435,2)</f>
        <v>0</v>
      </c>
      <c r="BL435" s="18" t="s">
        <v>251</v>
      </c>
      <c r="BM435" s="225" t="s">
        <v>1907</v>
      </c>
    </row>
    <row r="436" s="2" customFormat="1">
      <c r="A436" s="40"/>
      <c r="B436" s="41"/>
      <c r="C436" s="42"/>
      <c r="D436" s="227" t="s">
        <v>169</v>
      </c>
      <c r="E436" s="42"/>
      <c r="F436" s="228" t="s">
        <v>1908</v>
      </c>
      <c r="G436" s="42"/>
      <c r="H436" s="42"/>
      <c r="I436" s="229"/>
      <c r="J436" s="42"/>
      <c r="K436" s="42"/>
      <c r="L436" s="46"/>
      <c r="M436" s="230"/>
      <c r="N436" s="231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8" t="s">
        <v>169</v>
      </c>
      <c r="AU436" s="18" t="s">
        <v>91</v>
      </c>
    </row>
    <row r="437" s="13" customFormat="1">
      <c r="A437" s="13"/>
      <c r="B437" s="232"/>
      <c r="C437" s="233"/>
      <c r="D437" s="234" t="s">
        <v>171</v>
      </c>
      <c r="E437" s="235" t="s">
        <v>44</v>
      </c>
      <c r="F437" s="236" t="s">
        <v>1556</v>
      </c>
      <c r="G437" s="233"/>
      <c r="H437" s="235" t="s">
        <v>44</v>
      </c>
      <c r="I437" s="237"/>
      <c r="J437" s="233"/>
      <c r="K437" s="233"/>
      <c r="L437" s="238"/>
      <c r="M437" s="239"/>
      <c r="N437" s="240"/>
      <c r="O437" s="240"/>
      <c r="P437" s="240"/>
      <c r="Q437" s="240"/>
      <c r="R437" s="240"/>
      <c r="S437" s="240"/>
      <c r="T437" s="24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2" t="s">
        <v>171</v>
      </c>
      <c r="AU437" s="242" t="s">
        <v>91</v>
      </c>
      <c r="AV437" s="13" t="s">
        <v>89</v>
      </c>
      <c r="AW437" s="13" t="s">
        <v>42</v>
      </c>
      <c r="AX437" s="13" t="s">
        <v>82</v>
      </c>
      <c r="AY437" s="242" t="s">
        <v>159</v>
      </c>
    </row>
    <row r="438" s="14" customFormat="1">
      <c r="A438" s="14"/>
      <c r="B438" s="243"/>
      <c r="C438" s="244"/>
      <c r="D438" s="234" t="s">
        <v>171</v>
      </c>
      <c r="E438" s="245" t="s">
        <v>44</v>
      </c>
      <c r="F438" s="246" t="s">
        <v>89</v>
      </c>
      <c r="G438" s="244"/>
      <c r="H438" s="247">
        <v>1</v>
      </c>
      <c r="I438" s="248"/>
      <c r="J438" s="244"/>
      <c r="K438" s="244"/>
      <c r="L438" s="249"/>
      <c r="M438" s="250"/>
      <c r="N438" s="251"/>
      <c r="O438" s="251"/>
      <c r="P438" s="251"/>
      <c r="Q438" s="251"/>
      <c r="R438" s="251"/>
      <c r="S438" s="251"/>
      <c r="T438" s="252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3" t="s">
        <v>171</v>
      </c>
      <c r="AU438" s="253" t="s">
        <v>91</v>
      </c>
      <c r="AV438" s="14" t="s">
        <v>91</v>
      </c>
      <c r="AW438" s="14" t="s">
        <v>42</v>
      </c>
      <c r="AX438" s="14" t="s">
        <v>89</v>
      </c>
      <c r="AY438" s="253" t="s">
        <v>159</v>
      </c>
    </row>
    <row r="439" s="2" customFormat="1" ht="16.5" customHeight="1">
      <c r="A439" s="40"/>
      <c r="B439" s="41"/>
      <c r="C439" s="214" t="s">
        <v>664</v>
      </c>
      <c r="D439" s="214" t="s">
        <v>162</v>
      </c>
      <c r="E439" s="215" t="s">
        <v>1909</v>
      </c>
      <c r="F439" s="216" t="s">
        <v>1910</v>
      </c>
      <c r="G439" s="217" t="s">
        <v>658</v>
      </c>
      <c r="H439" s="218">
        <v>2</v>
      </c>
      <c r="I439" s="219"/>
      <c r="J439" s="220">
        <f>ROUND(I439*H439,2)</f>
        <v>0</v>
      </c>
      <c r="K439" s="216" t="s">
        <v>166</v>
      </c>
      <c r="L439" s="46"/>
      <c r="M439" s="221" t="s">
        <v>44</v>
      </c>
      <c r="N439" s="222" t="s">
        <v>53</v>
      </c>
      <c r="O439" s="86"/>
      <c r="P439" s="223">
        <f>O439*H439</f>
        <v>0</v>
      </c>
      <c r="Q439" s="223">
        <v>0</v>
      </c>
      <c r="R439" s="223">
        <f>Q439*H439</f>
        <v>0</v>
      </c>
      <c r="S439" s="223">
        <v>0.017069999999999998</v>
      </c>
      <c r="T439" s="224">
        <f>S439*H439</f>
        <v>0.034139999999999997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25" t="s">
        <v>251</v>
      </c>
      <c r="AT439" s="225" t="s">
        <v>162</v>
      </c>
      <c r="AU439" s="225" t="s">
        <v>91</v>
      </c>
      <c r="AY439" s="18" t="s">
        <v>159</v>
      </c>
      <c r="BE439" s="226">
        <f>IF(N439="základní",J439,0)</f>
        <v>0</v>
      </c>
      <c r="BF439" s="226">
        <f>IF(N439="snížená",J439,0)</f>
        <v>0</v>
      </c>
      <c r="BG439" s="226">
        <f>IF(N439="zákl. přenesená",J439,0)</f>
        <v>0</v>
      </c>
      <c r="BH439" s="226">
        <f>IF(N439="sníž. přenesená",J439,0)</f>
        <v>0</v>
      </c>
      <c r="BI439" s="226">
        <f>IF(N439="nulová",J439,0)</f>
        <v>0</v>
      </c>
      <c r="BJ439" s="18" t="s">
        <v>89</v>
      </c>
      <c r="BK439" s="226">
        <f>ROUND(I439*H439,2)</f>
        <v>0</v>
      </c>
      <c r="BL439" s="18" t="s">
        <v>251</v>
      </c>
      <c r="BM439" s="225" t="s">
        <v>1911</v>
      </c>
    </row>
    <row r="440" s="2" customFormat="1">
      <c r="A440" s="40"/>
      <c r="B440" s="41"/>
      <c r="C440" s="42"/>
      <c r="D440" s="227" t="s">
        <v>169</v>
      </c>
      <c r="E440" s="42"/>
      <c r="F440" s="228" t="s">
        <v>1912</v>
      </c>
      <c r="G440" s="42"/>
      <c r="H440" s="42"/>
      <c r="I440" s="229"/>
      <c r="J440" s="42"/>
      <c r="K440" s="42"/>
      <c r="L440" s="46"/>
      <c r="M440" s="230"/>
      <c r="N440" s="231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8" t="s">
        <v>169</v>
      </c>
      <c r="AU440" s="18" t="s">
        <v>91</v>
      </c>
    </row>
    <row r="441" s="13" customFormat="1">
      <c r="A441" s="13"/>
      <c r="B441" s="232"/>
      <c r="C441" s="233"/>
      <c r="D441" s="234" t="s">
        <v>171</v>
      </c>
      <c r="E441" s="235" t="s">
        <v>44</v>
      </c>
      <c r="F441" s="236" t="s">
        <v>1556</v>
      </c>
      <c r="G441" s="233"/>
      <c r="H441" s="235" t="s">
        <v>44</v>
      </c>
      <c r="I441" s="237"/>
      <c r="J441" s="233"/>
      <c r="K441" s="233"/>
      <c r="L441" s="238"/>
      <c r="M441" s="239"/>
      <c r="N441" s="240"/>
      <c r="O441" s="240"/>
      <c r="P441" s="240"/>
      <c r="Q441" s="240"/>
      <c r="R441" s="240"/>
      <c r="S441" s="240"/>
      <c r="T441" s="24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2" t="s">
        <v>171</v>
      </c>
      <c r="AU441" s="242" t="s">
        <v>91</v>
      </c>
      <c r="AV441" s="13" t="s">
        <v>89</v>
      </c>
      <c r="AW441" s="13" t="s">
        <v>42</v>
      </c>
      <c r="AX441" s="13" t="s">
        <v>82</v>
      </c>
      <c r="AY441" s="242" t="s">
        <v>159</v>
      </c>
    </row>
    <row r="442" s="14" customFormat="1">
      <c r="A442" s="14"/>
      <c r="B442" s="243"/>
      <c r="C442" s="244"/>
      <c r="D442" s="234" t="s">
        <v>171</v>
      </c>
      <c r="E442" s="245" t="s">
        <v>44</v>
      </c>
      <c r="F442" s="246" t="s">
        <v>91</v>
      </c>
      <c r="G442" s="244"/>
      <c r="H442" s="247">
        <v>2</v>
      </c>
      <c r="I442" s="248"/>
      <c r="J442" s="244"/>
      <c r="K442" s="244"/>
      <c r="L442" s="249"/>
      <c r="M442" s="250"/>
      <c r="N442" s="251"/>
      <c r="O442" s="251"/>
      <c r="P442" s="251"/>
      <c r="Q442" s="251"/>
      <c r="R442" s="251"/>
      <c r="S442" s="251"/>
      <c r="T442" s="252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3" t="s">
        <v>171</v>
      </c>
      <c r="AU442" s="253" t="s">
        <v>91</v>
      </c>
      <c r="AV442" s="14" t="s">
        <v>91</v>
      </c>
      <c r="AW442" s="14" t="s">
        <v>42</v>
      </c>
      <c r="AX442" s="14" t="s">
        <v>89</v>
      </c>
      <c r="AY442" s="253" t="s">
        <v>159</v>
      </c>
    </row>
    <row r="443" s="2" customFormat="1" ht="16.5" customHeight="1">
      <c r="A443" s="40"/>
      <c r="B443" s="41"/>
      <c r="C443" s="214" t="s">
        <v>668</v>
      </c>
      <c r="D443" s="214" t="s">
        <v>162</v>
      </c>
      <c r="E443" s="215" t="s">
        <v>1913</v>
      </c>
      <c r="F443" s="216" t="s">
        <v>1914</v>
      </c>
      <c r="G443" s="217" t="s">
        <v>658</v>
      </c>
      <c r="H443" s="218">
        <v>1</v>
      </c>
      <c r="I443" s="219"/>
      <c r="J443" s="220">
        <f>ROUND(I443*H443,2)</f>
        <v>0</v>
      </c>
      <c r="K443" s="216" t="s">
        <v>44</v>
      </c>
      <c r="L443" s="46"/>
      <c r="M443" s="221" t="s">
        <v>44</v>
      </c>
      <c r="N443" s="222" t="s">
        <v>53</v>
      </c>
      <c r="O443" s="86"/>
      <c r="P443" s="223">
        <f>O443*H443</f>
        <v>0</v>
      </c>
      <c r="Q443" s="223">
        <v>0.0049300000000000004</v>
      </c>
      <c r="R443" s="223">
        <f>Q443*H443</f>
        <v>0.0049300000000000004</v>
      </c>
      <c r="S443" s="223">
        <v>0</v>
      </c>
      <c r="T443" s="224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25" t="s">
        <v>251</v>
      </c>
      <c r="AT443" s="225" t="s">
        <v>162</v>
      </c>
      <c r="AU443" s="225" t="s">
        <v>91</v>
      </c>
      <c r="AY443" s="18" t="s">
        <v>159</v>
      </c>
      <c r="BE443" s="226">
        <f>IF(N443="základní",J443,0)</f>
        <v>0</v>
      </c>
      <c r="BF443" s="226">
        <f>IF(N443="snížená",J443,0)</f>
        <v>0</v>
      </c>
      <c r="BG443" s="226">
        <f>IF(N443="zákl. přenesená",J443,0)</f>
        <v>0</v>
      </c>
      <c r="BH443" s="226">
        <f>IF(N443="sníž. přenesená",J443,0)</f>
        <v>0</v>
      </c>
      <c r="BI443" s="226">
        <f>IF(N443="nulová",J443,0)</f>
        <v>0</v>
      </c>
      <c r="BJ443" s="18" t="s">
        <v>89</v>
      </c>
      <c r="BK443" s="226">
        <f>ROUND(I443*H443,2)</f>
        <v>0</v>
      </c>
      <c r="BL443" s="18" t="s">
        <v>251</v>
      </c>
      <c r="BM443" s="225" t="s">
        <v>1915</v>
      </c>
    </row>
    <row r="444" s="13" customFormat="1">
      <c r="A444" s="13"/>
      <c r="B444" s="232"/>
      <c r="C444" s="233"/>
      <c r="D444" s="234" t="s">
        <v>171</v>
      </c>
      <c r="E444" s="235" t="s">
        <v>44</v>
      </c>
      <c r="F444" s="236" t="s">
        <v>1556</v>
      </c>
      <c r="G444" s="233"/>
      <c r="H444" s="235" t="s">
        <v>44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2" t="s">
        <v>171</v>
      </c>
      <c r="AU444" s="242" t="s">
        <v>91</v>
      </c>
      <c r="AV444" s="13" t="s">
        <v>89</v>
      </c>
      <c r="AW444" s="13" t="s">
        <v>42</v>
      </c>
      <c r="AX444" s="13" t="s">
        <v>82</v>
      </c>
      <c r="AY444" s="242" t="s">
        <v>159</v>
      </c>
    </row>
    <row r="445" s="14" customFormat="1">
      <c r="A445" s="14"/>
      <c r="B445" s="243"/>
      <c r="C445" s="244"/>
      <c r="D445" s="234" t="s">
        <v>171</v>
      </c>
      <c r="E445" s="245" t="s">
        <v>44</v>
      </c>
      <c r="F445" s="246" t="s">
        <v>89</v>
      </c>
      <c r="G445" s="244"/>
      <c r="H445" s="247">
        <v>1</v>
      </c>
      <c r="I445" s="248"/>
      <c r="J445" s="244"/>
      <c r="K445" s="244"/>
      <c r="L445" s="249"/>
      <c r="M445" s="250"/>
      <c r="N445" s="251"/>
      <c r="O445" s="251"/>
      <c r="P445" s="251"/>
      <c r="Q445" s="251"/>
      <c r="R445" s="251"/>
      <c r="S445" s="251"/>
      <c r="T445" s="25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3" t="s">
        <v>171</v>
      </c>
      <c r="AU445" s="253" t="s">
        <v>91</v>
      </c>
      <c r="AV445" s="14" t="s">
        <v>91</v>
      </c>
      <c r="AW445" s="14" t="s">
        <v>42</v>
      </c>
      <c r="AX445" s="14" t="s">
        <v>89</v>
      </c>
      <c r="AY445" s="253" t="s">
        <v>159</v>
      </c>
    </row>
    <row r="446" s="2" customFormat="1" ht="16.5" customHeight="1">
      <c r="A446" s="40"/>
      <c r="B446" s="41"/>
      <c r="C446" s="214" t="s">
        <v>672</v>
      </c>
      <c r="D446" s="214" t="s">
        <v>162</v>
      </c>
      <c r="E446" s="215" t="s">
        <v>1916</v>
      </c>
      <c r="F446" s="216" t="s">
        <v>1917</v>
      </c>
      <c r="G446" s="217" t="s">
        <v>658</v>
      </c>
      <c r="H446" s="218">
        <v>1</v>
      </c>
      <c r="I446" s="219"/>
      <c r="J446" s="220">
        <f>ROUND(I446*H446,2)</f>
        <v>0</v>
      </c>
      <c r="K446" s="216" t="s">
        <v>44</v>
      </c>
      <c r="L446" s="46"/>
      <c r="M446" s="221" t="s">
        <v>44</v>
      </c>
      <c r="N446" s="222" t="s">
        <v>53</v>
      </c>
      <c r="O446" s="86"/>
      <c r="P446" s="223">
        <f>O446*H446</f>
        <v>0</v>
      </c>
      <c r="Q446" s="223">
        <v>0.0049300000000000004</v>
      </c>
      <c r="R446" s="223">
        <f>Q446*H446</f>
        <v>0.0049300000000000004</v>
      </c>
      <c r="S446" s="223">
        <v>0</v>
      </c>
      <c r="T446" s="224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25" t="s">
        <v>251</v>
      </c>
      <c r="AT446" s="225" t="s">
        <v>162</v>
      </c>
      <c r="AU446" s="225" t="s">
        <v>91</v>
      </c>
      <c r="AY446" s="18" t="s">
        <v>159</v>
      </c>
      <c r="BE446" s="226">
        <f>IF(N446="základní",J446,0)</f>
        <v>0</v>
      </c>
      <c r="BF446" s="226">
        <f>IF(N446="snížená",J446,0)</f>
        <v>0</v>
      </c>
      <c r="BG446" s="226">
        <f>IF(N446="zákl. přenesená",J446,0)</f>
        <v>0</v>
      </c>
      <c r="BH446" s="226">
        <f>IF(N446="sníž. přenesená",J446,0)</f>
        <v>0</v>
      </c>
      <c r="BI446" s="226">
        <f>IF(N446="nulová",J446,0)</f>
        <v>0</v>
      </c>
      <c r="BJ446" s="18" t="s">
        <v>89</v>
      </c>
      <c r="BK446" s="226">
        <f>ROUND(I446*H446,2)</f>
        <v>0</v>
      </c>
      <c r="BL446" s="18" t="s">
        <v>251</v>
      </c>
      <c r="BM446" s="225" t="s">
        <v>1918</v>
      </c>
    </row>
    <row r="447" s="13" customFormat="1">
      <c r="A447" s="13"/>
      <c r="B447" s="232"/>
      <c r="C447" s="233"/>
      <c r="D447" s="234" t="s">
        <v>171</v>
      </c>
      <c r="E447" s="235" t="s">
        <v>44</v>
      </c>
      <c r="F447" s="236" t="s">
        <v>1556</v>
      </c>
      <c r="G447" s="233"/>
      <c r="H447" s="235" t="s">
        <v>44</v>
      </c>
      <c r="I447" s="237"/>
      <c r="J447" s="233"/>
      <c r="K447" s="233"/>
      <c r="L447" s="238"/>
      <c r="M447" s="239"/>
      <c r="N447" s="240"/>
      <c r="O447" s="240"/>
      <c r="P447" s="240"/>
      <c r="Q447" s="240"/>
      <c r="R447" s="240"/>
      <c r="S447" s="240"/>
      <c r="T447" s="24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2" t="s">
        <v>171</v>
      </c>
      <c r="AU447" s="242" t="s">
        <v>91</v>
      </c>
      <c r="AV447" s="13" t="s">
        <v>89</v>
      </c>
      <c r="AW447" s="13" t="s">
        <v>42</v>
      </c>
      <c r="AX447" s="13" t="s">
        <v>82</v>
      </c>
      <c r="AY447" s="242" t="s">
        <v>159</v>
      </c>
    </row>
    <row r="448" s="14" customFormat="1">
      <c r="A448" s="14"/>
      <c r="B448" s="243"/>
      <c r="C448" s="244"/>
      <c r="D448" s="234" t="s">
        <v>171</v>
      </c>
      <c r="E448" s="245" t="s">
        <v>44</v>
      </c>
      <c r="F448" s="246" t="s">
        <v>89</v>
      </c>
      <c r="G448" s="244"/>
      <c r="H448" s="247">
        <v>1</v>
      </c>
      <c r="I448" s="248"/>
      <c r="J448" s="244"/>
      <c r="K448" s="244"/>
      <c r="L448" s="249"/>
      <c r="M448" s="250"/>
      <c r="N448" s="251"/>
      <c r="O448" s="251"/>
      <c r="P448" s="251"/>
      <c r="Q448" s="251"/>
      <c r="R448" s="251"/>
      <c r="S448" s="251"/>
      <c r="T448" s="252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3" t="s">
        <v>171</v>
      </c>
      <c r="AU448" s="253" t="s">
        <v>91</v>
      </c>
      <c r="AV448" s="14" t="s">
        <v>91</v>
      </c>
      <c r="AW448" s="14" t="s">
        <v>42</v>
      </c>
      <c r="AX448" s="14" t="s">
        <v>89</v>
      </c>
      <c r="AY448" s="253" t="s">
        <v>159</v>
      </c>
    </row>
    <row r="449" s="2" customFormat="1" ht="21.75" customHeight="1">
      <c r="A449" s="40"/>
      <c r="B449" s="41"/>
      <c r="C449" s="214" t="s">
        <v>676</v>
      </c>
      <c r="D449" s="214" t="s">
        <v>162</v>
      </c>
      <c r="E449" s="215" t="s">
        <v>1919</v>
      </c>
      <c r="F449" s="216" t="s">
        <v>1920</v>
      </c>
      <c r="G449" s="217" t="s">
        <v>658</v>
      </c>
      <c r="H449" s="218">
        <v>1</v>
      </c>
      <c r="I449" s="219"/>
      <c r="J449" s="220">
        <f>ROUND(I449*H449,2)</f>
        <v>0</v>
      </c>
      <c r="K449" s="216" t="s">
        <v>44</v>
      </c>
      <c r="L449" s="46"/>
      <c r="M449" s="221" t="s">
        <v>44</v>
      </c>
      <c r="N449" s="222" t="s">
        <v>53</v>
      </c>
      <c r="O449" s="86"/>
      <c r="P449" s="223">
        <f>O449*H449</f>
        <v>0</v>
      </c>
      <c r="Q449" s="223">
        <v>0.0049300000000000004</v>
      </c>
      <c r="R449" s="223">
        <f>Q449*H449</f>
        <v>0.0049300000000000004</v>
      </c>
      <c r="S449" s="223">
        <v>0</v>
      </c>
      <c r="T449" s="224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25" t="s">
        <v>251</v>
      </c>
      <c r="AT449" s="225" t="s">
        <v>162</v>
      </c>
      <c r="AU449" s="225" t="s">
        <v>91</v>
      </c>
      <c r="AY449" s="18" t="s">
        <v>159</v>
      </c>
      <c r="BE449" s="226">
        <f>IF(N449="základní",J449,0)</f>
        <v>0</v>
      </c>
      <c r="BF449" s="226">
        <f>IF(N449="snížená",J449,0)</f>
        <v>0</v>
      </c>
      <c r="BG449" s="226">
        <f>IF(N449="zákl. přenesená",J449,0)</f>
        <v>0</v>
      </c>
      <c r="BH449" s="226">
        <f>IF(N449="sníž. přenesená",J449,0)</f>
        <v>0</v>
      </c>
      <c r="BI449" s="226">
        <f>IF(N449="nulová",J449,0)</f>
        <v>0</v>
      </c>
      <c r="BJ449" s="18" t="s">
        <v>89</v>
      </c>
      <c r="BK449" s="226">
        <f>ROUND(I449*H449,2)</f>
        <v>0</v>
      </c>
      <c r="BL449" s="18" t="s">
        <v>251</v>
      </c>
      <c r="BM449" s="225" t="s">
        <v>1921</v>
      </c>
    </row>
    <row r="450" s="13" customFormat="1">
      <c r="A450" s="13"/>
      <c r="B450" s="232"/>
      <c r="C450" s="233"/>
      <c r="D450" s="234" t="s">
        <v>171</v>
      </c>
      <c r="E450" s="235" t="s">
        <v>44</v>
      </c>
      <c r="F450" s="236" t="s">
        <v>1556</v>
      </c>
      <c r="G450" s="233"/>
      <c r="H450" s="235" t="s">
        <v>44</v>
      </c>
      <c r="I450" s="237"/>
      <c r="J450" s="233"/>
      <c r="K450" s="233"/>
      <c r="L450" s="238"/>
      <c r="M450" s="239"/>
      <c r="N450" s="240"/>
      <c r="O450" s="240"/>
      <c r="P450" s="240"/>
      <c r="Q450" s="240"/>
      <c r="R450" s="240"/>
      <c r="S450" s="240"/>
      <c r="T450" s="24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2" t="s">
        <v>171</v>
      </c>
      <c r="AU450" s="242" t="s">
        <v>91</v>
      </c>
      <c r="AV450" s="13" t="s">
        <v>89</v>
      </c>
      <c r="AW450" s="13" t="s">
        <v>42</v>
      </c>
      <c r="AX450" s="13" t="s">
        <v>82</v>
      </c>
      <c r="AY450" s="242" t="s">
        <v>159</v>
      </c>
    </row>
    <row r="451" s="14" customFormat="1">
      <c r="A451" s="14"/>
      <c r="B451" s="243"/>
      <c r="C451" s="244"/>
      <c r="D451" s="234" t="s">
        <v>171</v>
      </c>
      <c r="E451" s="245" t="s">
        <v>44</v>
      </c>
      <c r="F451" s="246" t="s">
        <v>89</v>
      </c>
      <c r="G451" s="244"/>
      <c r="H451" s="247">
        <v>1</v>
      </c>
      <c r="I451" s="248"/>
      <c r="J451" s="244"/>
      <c r="K451" s="244"/>
      <c r="L451" s="249"/>
      <c r="M451" s="250"/>
      <c r="N451" s="251"/>
      <c r="O451" s="251"/>
      <c r="P451" s="251"/>
      <c r="Q451" s="251"/>
      <c r="R451" s="251"/>
      <c r="S451" s="251"/>
      <c r="T451" s="252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3" t="s">
        <v>171</v>
      </c>
      <c r="AU451" s="253" t="s">
        <v>91</v>
      </c>
      <c r="AV451" s="14" t="s">
        <v>91</v>
      </c>
      <c r="AW451" s="14" t="s">
        <v>42</v>
      </c>
      <c r="AX451" s="14" t="s">
        <v>89</v>
      </c>
      <c r="AY451" s="253" t="s">
        <v>159</v>
      </c>
    </row>
    <row r="452" s="2" customFormat="1" ht="24.15" customHeight="1">
      <c r="A452" s="40"/>
      <c r="B452" s="41"/>
      <c r="C452" s="214" t="s">
        <v>680</v>
      </c>
      <c r="D452" s="214" t="s">
        <v>162</v>
      </c>
      <c r="E452" s="215" t="s">
        <v>1922</v>
      </c>
      <c r="F452" s="216" t="s">
        <v>1923</v>
      </c>
      <c r="G452" s="217" t="s">
        <v>658</v>
      </c>
      <c r="H452" s="218">
        <v>1</v>
      </c>
      <c r="I452" s="219"/>
      <c r="J452" s="220">
        <f>ROUND(I452*H452,2)</f>
        <v>0</v>
      </c>
      <c r="K452" s="216" t="s">
        <v>44</v>
      </c>
      <c r="L452" s="46"/>
      <c r="M452" s="221" t="s">
        <v>44</v>
      </c>
      <c r="N452" s="222" t="s">
        <v>53</v>
      </c>
      <c r="O452" s="86"/>
      <c r="P452" s="223">
        <f>O452*H452</f>
        <v>0</v>
      </c>
      <c r="Q452" s="223">
        <v>0.0049300000000000004</v>
      </c>
      <c r="R452" s="223">
        <f>Q452*H452</f>
        <v>0.0049300000000000004</v>
      </c>
      <c r="S452" s="223">
        <v>0</v>
      </c>
      <c r="T452" s="224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25" t="s">
        <v>251</v>
      </c>
      <c r="AT452" s="225" t="s">
        <v>162</v>
      </c>
      <c r="AU452" s="225" t="s">
        <v>91</v>
      </c>
      <c r="AY452" s="18" t="s">
        <v>159</v>
      </c>
      <c r="BE452" s="226">
        <f>IF(N452="základní",J452,0)</f>
        <v>0</v>
      </c>
      <c r="BF452" s="226">
        <f>IF(N452="snížená",J452,0)</f>
        <v>0</v>
      </c>
      <c r="BG452" s="226">
        <f>IF(N452="zákl. přenesená",J452,0)</f>
        <v>0</v>
      </c>
      <c r="BH452" s="226">
        <f>IF(N452="sníž. přenesená",J452,0)</f>
        <v>0</v>
      </c>
      <c r="BI452" s="226">
        <f>IF(N452="nulová",J452,0)</f>
        <v>0</v>
      </c>
      <c r="BJ452" s="18" t="s">
        <v>89</v>
      </c>
      <c r="BK452" s="226">
        <f>ROUND(I452*H452,2)</f>
        <v>0</v>
      </c>
      <c r="BL452" s="18" t="s">
        <v>251</v>
      </c>
      <c r="BM452" s="225" t="s">
        <v>1924</v>
      </c>
    </row>
    <row r="453" s="13" customFormat="1">
      <c r="A453" s="13"/>
      <c r="B453" s="232"/>
      <c r="C453" s="233"/>
      <c r="D453" s="234" t="s">
        <v>171</v>
      </c>
      <c r="E453" s="235" t="s">
        <v>44</v>
      </c>
      <c r="F453" s="236" t="s">
        <v>1556</v>
      </c>
      <c r="G453" s="233"/>
      <c r="H453" s="235" t="s">
        <v>44</v>
      </c>
      <c r="I453" s="237"/>
      <c r="J453" s="233"/>
      <c r="K453" s="233"/>
      <c r="L453" s="238"/>
      <c r="M453" s="239"/>
      <c r="N453" s="240"/>
      <c r="O453" s="240"/>
      <c r="P453" s="240"/>
      <c r="Q453" s="240"/>
      <c r="R453" s="240"/>
      <c r="S453" s="240"/>
      <c r="T453" s="24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2" t="s">
        <v>171</v>
      </c>
      <c r="AU453" s="242" t="s">
        <v>91</v>
      </c>
      <c r="AV453" s="13" t="s">
        <v>89</v>
      </c>
      <c r="AW453" s="13" t="s">
        <v>42</v>
      </c>
      <c r="AX453" s="13" t="s">
        <v>82</v>
      </c>
      <c r="AY453" s="242" t="s">
        <v>159</v>
      </c>
    </row>
    <row r="454" s="14" customFormat="1">
      <c r="A454" s="14"/>
      <c r="B454" s="243"/>
      <c r="C454" s="244"/>
      <c r="D454" s="234" t="s">
        <v>171</v>
      </c>
      <c r="E454" s="245" t="s">
        <v>44</v>
      </c>
      <c r="F454" s="246" t="s">
        <v>89</v>
      </c>
      <c r="G454" s="244"/>
      <c r="H454" s="247">
        <v>1</v>
      </c>
      <c r="I454" s="248"/>
      <c r="J454" s="244"/>
      <c r="K454" s="244"/>
      <c r="L454" s="249"/>
      <c r="M454" s="250"/>
      <c r="N454" s="251"/>
      <c r="O454" s="251"/>
      <c r="P454" s="251"/>
      <c r="Q454" s="251"/>
      <c r="R454" s="251"/>
      <c r="S454" s="251"/>
      <c r="T454" s="252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3" t="s">
        <v>171</v>
      </c>
      <c r="AU454" s="253" t="s">
        <v>91</v>
      </c>
      <c r="AV454" s="14" t="s">
        <v>91</v>
      </c>
      <c r="AW454" s="14" t="s">
        <v>42</v>
      </c>
      <c r="AX454" s="14" t="s">
        <v>89</v>
      </c>
      <c r="AY454" s="253" t="s">
        <v>159</v>
      </c>
    </row>
    <row r="455" s="2" customFormat="1" ht="16.5" customHeight="1">
      <c r="A455" s="40"/>
      <c r="B455" s="41"/>
      <c r="C455" s="214" t="s">
        <v>684</v>
      </c>
      <c r="D455" s="214" t="s">
        <v>162</v>
      </c>
      <c r="E455" s="215" t="s">
        <v>1925</v>
      </c>
      <c r="F455" s="216" t="s">
        <v>1926</v>
      </c>
      <c r="G455" s="217" t="s">
        <v>658</v>
      </c>
      <c r="H455" s="218">
        <v>1</v>
      </c>
      <c r="I455" s="219"/>
      <c r="J455" s="220">
        <f>ROUND(I455*H455,2)</f>
        <v>0</v>
      </c>
      <c r="K455" s="216" t="s">
        <v>166</v>
      </c>
      <c r="L455" s="46"/>
      <c r="M455" s="221" t="s">
        <v>44</v>
      </c>
      <c r="N455" s="222" t="s">
        <v>53</v>
      </c>
      <c r="O455" s="86"/>
      <c r="P455" s="223">
        <f>O455*H455</f>
        <v>0</v>
      </c>
      <c r="Q455" s="223">
        <v>0</v>
      </c>
      <c r="R455" s="223">
        <f>Q455*H455</f>
        <v>0</v>
      </c>
      <c r="S455" s="223">
        <v>0.027199999999999998</v>
      </c>
      <c r="T455" s="224">
        <f>S455*H455</f>
        <v>0.027199999999999998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25" t="s">
        <v>251</v>
      </c>
      <c r="AT455" s="225" t="s">
        <v>162</v>
      </c>
      <c r="AU455" s="225" t="s">
        <v>91</v>
      </c>
      <c r="AY455" s="18" t="s">
        <v>159</v>
      </c>
      <c r="BE455" s="226">
        <f>IF(N455="základní",J455,0)</f>
        <v>0</v>
      </c>
      <c r="BF455" s="226">
        <f>IF(N455="snížená",J455,0)</f>
        <v>0</v>
      </c>
      <c r="BG455" s="226">
        <f>IF(N455="zákl. přenesená",J455,0)</f>
        <v>0</v>
      </c>
      <c r="BH455" s="226">
        <f>IF(N455="sníž. přenesená",J455,0)</f>
        <v>0</v>
      </c>
      <c r="BI455" s="226">
        <f>IF(N455="nulová",J455,0)</f>
        <v>0</v>
      </c>
      <c r="BJ455" s="18" t="s">
        <v>89</v>
      </c>
      <c r="BK455" s="226">
        <f>ROUND(I455*H455,2)</f>
        <v>0</v>
      </c>
      <c r="BL455" s="18" t="s">
        <v>251</v>
      </c>
      <c r="BM455" s="225" t="s">
        <v>1927</v>
      </c>
    </row>
    <row r="456" s="2" customFormat="1">
      <c r="A456" s="40"/>
      <c r="B456" s="41"/>
      <c r="C456" s="42"/>
      <c r="D456" s="227" t="s">
        <v>169</v>
      </c>
      <c r="E456" s="42"/>
      <c r="F456" s="228" t="s">
        <v>1928</v>
      </c>
      <c r="G456" s="42"/>
      <c r="H456" s="42"/>
      <c r="I456" s="229"/>
      <c r="J456" s="42"/>
      <c r="K456" s="42"/>
      <c r="L456" s="46"/>
      <c r="M456" s="230"/>
      <c r="N456" s="231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8" t="s">
        <v>169</v>
      </c>
      <c r="AU456" s="18" t="s">
        <v>91</v>
      </c>
    </row>
    <row r="457" s="13" customFormat="1">
      <c r="A457" s="13"/>
      <c r="B457" s="232"/>
      <c r="C457" s="233"/>
      <c r="D457" s="234" t="s">
        <v>171</v>
      </c>
      <c r="E457" s="235" t="s">
        <v>44</v>
      </c>
      <c r="F457" s="236" t="s">
        <v>1556</v>
      </c>
      <c r="G457" s="233"/>
      <c r="H457" s="235" t="s">
        <v>44</v>
      </c>
      <c r="I457" s="237"/>
      <c r="J457" s="233"/>
      <c r="K457" s="233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171</v>
      </c>
      <c r="AU457" s="242" t="s">
        <v>91</v>
      </c>
      <c r="AV457" s="13" t="s">
        <v>89</v>
      </c>
      <c r="AW457" s="13" t="s">
        <v>42</v>
      </c>
      <c r="AX457" s="13" t="s">
        <v>82</v>
      </c>
      <c r="AY457" s="242" t="s">
        <v>159</v>
      </c>
    </row>
    <row r="458" s="14" customFormat="1">
      <c r="A458" s="14"/>
      <c r="B458" s="243"/>
      <c r="C458" s="244"/>
      <c r="D458" s="234" t="s">
        <v>171</v>
      </c>
      <c r="E458" s="245" t="s">
        <v>44</v>
      </c>
      <c r="F458" s="246" t="s">
        <v>89</v>
      </c>
      <c r="G458" s="244"/>
      <c r="H458" s="247">
        <v>1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3" t="s">
        <v>171</v>
      </c>
      <c r="AU458" s="253" t="s">
        <v>91</v>
      </c>
      <c r="AV458" s="14" t="s">
        <v>91</v>
      </c>
      <c r="AW458" s="14" t="s">
        <v>42</v>
      </c>
      <c r="AX458" s="14" t="s">
        <v>89</v>
      </c>
      <c r="AY458" s="253" t="s">
        <v>159</v>
      </c>
    </row>
    <row r="459" s="2" customFormat="1" ht="16.5" customHeight="1">
      <c r="A459" s="40"/>
      <c r="B459" s="41"/>
      <c r="C459" s="214" t="s">
        <v>688</v>
      </c>
      <c r="D459" s="214" t="s">
        <v>162</v>
      </c>
      <c r="E459" s="215" t="s">
        <v>1929</v>
      </c>
      <c r="F459" s="216" t="s">
        <v>1930</v>
      </c>
      <c r="G459" s="217" t="s">
        <v>658</v>
      </c>
      <c r="H459" s="218">
        <v>1</v>
      </c>
      <c r="I459" s="219"/>
      <c r="J459" s="220">
        <f>ROUND(I459*H459,2)</f>
        <v>0</v>
      </c>
      <c r="K459" s="216" t="s">
        <v>166</v>
      </c>
      <c r="L459" s="46"/>
      <c r="M459" s="221" t="s">
        <v>44</v>
      </c>
      <c r="N459" s="222" t="s">
        <v>53</v>
      </c>
      <c r="O459" s="86"/>
      <c r="P459" s="223">
        <f>O459*H459</f>
        <v>0</v>
      </c>
      <c r="Q459" s="223">
        <v>0</v>
      </c>
      <c r="R459" s="223">
        <f>Q459*H459</f>
        <v>0</v>
      </c>
      <c r="S459" s="223">
        <v>0.034700000000000002</v>
      </c>
      <c r="T459" s="224">
        <f>S459*H459</f>
        <v>0.034700000000000002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25" t="s">
        <v>251</v>
      </c>
      <c r="AT459" s="225" t="s">
        <v>162</v>
      </c>
      <c r="AU459" s="225" t="s">
        <v>91</v>
      </c>
      <c r="AY459" s="18" t="s">
        <v>159</v>
      </c>
      <c r="BE459" s="226">
        <f>IF(N459="základní",J459,0)</f>
        <v>0</v>
      </c>
      <c r="BF459" s="226">
        <f>IF(N459="snížená",J459,0)</f>
        <v>0</v>
      </c>
      <c r="BG459" s="226">
        <f>IF(N459="zákl. přenesená",J459,0)</f>
        <v>0</v>
      </c>
      <c r="BH459" s="226">
        <f>IF(N459="sníž. přenesená",J459,0)</f>
        <v>0</v>
      </c>
      <c r="BI459" s="226">
        <f>IF(N459="nulová",J459,0)</f>
        <v>0</v>
      </c>
      <c r="BJ459" s="18" t="s">
        <v>89</v>
      </c>
      <c r="BK459" s="226">
        <f>ROUND(I459*H459,2)</f>
        <v>0</v>
      </c>
      <c r="BL459" s="18" t="s">
        <v>251</v>
      </c>
      <c r="BM459" s="225" t="s">
        <v>1931</v>
      </c>
    </row>
    <row r="460" s="2" customFormat="1">
      <c r="A460" s="40"/>
      <c r="B460" s="41"/>
      <c r="C460" s="42"/>
      <c r="D460" s="227" t="s">
        <v>169</v>
      </c>
      <c r="E460" s="42"/>
      <c r="F460" s="228" t="s">
        <v>1932</v>
      </c>
      <c r="G460" s="42"/>
      <c r="H460" s="42"/>
      <c r="I460" s="229"/>
      <c r="J460" s="42"/>
      <c r="K460" s="42"/>
      <c r="L460" s="46"/>
      <c r="M460" s="230"/>
      <c r="N460" s="231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8" t="s">
        <v>169</v>
      </c>
      <c r="AU460" s="18" t="s">
        <v>91</v>
      </c>
    </row>
    <row r="461" s="13" customFormat="1">
      <c r="A461" s="13"/>
      <c r="B461" s="232"/>
      <c r="C461" s="233"/>
      <c r="D461" s="234" t="s">
        <v>171</v>
      </c>
      <c r="E461" s="235" t="s">
        <v>44</v>
      </c>
      <c r="F461" s="236" t="s">
        <v>1556</v>
      </c>
      <c r="G461" s="233"/>
      <c r="H461" s="235" t="s">
        <v>44</v>
      </c>
      <c r="I461" s="237"/>
      <c r="J461" s="233"/>
      <c r="K461" s="233"/>
      <c r="L461" s="238"/>
      <c r="M461" s="239"/>
      <c r="N461" s="240"/>
      <c r="O461" s="240"/>
      <c r="P461" s="240"/>
      <c r="Q461" s="240"/>
      <c r="R461" s="240"/>
      <c r="S461" s="240"/>
      <c r="T461" s="24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2" t="s">
        <v>171</v>
      </c>
      <c r="AU461" s="242" t="s">
        <v>91</v>
      </c>
      <c r="AV461" s="13" t="s">
        <v>89</v>
      </c>
      <c r="AW461" s="13" t="s">
        <v>42</v>
      </c>
      <c r="AX461" s="13" t="s">
        <v>82</v>
      </c>
      <c r="AY461" s="242" t="s">
        <v>159</v>
      </c>
    </row>
    <row r="462" s="14" customFormat="1">
      <c r="A462" s="14"/>
      <c r="B462" s="243"/>
      <c r="C462" s="244"/>
      <c r="D462" s="234" t="s">
        <v>171</v>
      </c>
      <c r="E462" s="245" t="s">
        <v>44</v>
      </c>
      <c r="F462" s="246" t="s">
        <v>89</v>
      </c>
      <c r="G462" s="244"/>
      <c r="H462" s="247">
        <v>1</v>
      </c>
      <c r="I462" s="248"/>
      <c r="J462" s="244"/>
      <c r="K462" s="244"/>
      <c r="L462" s="249"/>
      <c r="M462" s="250"/>
      <c r="N462" s="251"/>
      <c r="O462" s="251"/>
      <c r="P462" s="251"/>
      <c r="Q462" s="251"/>
      <c r="R462" s="251"/>
      <c r="S462" s="251"/>
      <c r="T462" s="252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3" t="s">
        <v>171</v>
      </c>
      <c r="AU462" s="253" t="s">
        <v>91</v>
      </c>
      <c r="AV462" s="14" t="s">
        <v>91</v>
      </c>
      <c r="AW462" s="14" t="s">
        <v>42</v>
      </c>
      <c r="AX462" s="14" t="s">
        <v>89</v>
      </c>
      <c r="AY462" s="253" t="s">
        <v>159</v>
      </c>
    </row>
    <row r="463" s="2" customFormat="1" ht="21.75" customHeight="1">
      <c r="A463" s="40"/>
      <c r="B463" s="41"/>
      <c r="C463" s="214" t="s">
        <v>692</v>
      </c>
      <c r="D463" s="214" t="s">
        <v>162</v>
      </c>
      <c r="E463" s="215" t="s">
        <v>1933</v>
      </c>
      <c r="F463" s="216" t="s">
        <v>1934</v>
      </c>
      <c r="G463" s="217" t="s">
        <v>658</v>
      </c>
      <c r="H463" s="218">
        <v>1</v>
      </c>
      <c r="I463" s="219"/>
      <c r="J463" s="220">
        <f>ROUND(I463*H463,2)</f>
        <v>0</v>
      </c>
      <c r="K463" s="216" t="s">
        <v>166</v>
      </c>
      <c r="L463" s="46"/>
      <c r="M463" s="221" t="s">
        <v>44</v>
      </c>
      <c r="N463" s="222" t="s">
        <v>53</v>
      </c>
      <c r="O463" s="86"/>
      <c r="P463" s="223">
        <f>O463*H463</f>
        <v>0</v>
      </c>
      <c r="Q463" s="223">
        <v>0.014749999999999999</v>
      </c>
      <c r="R463" s="223">
        <f>Q463*H463</f>
        <v>0.014749999999999999</v>
      </c>
      <c r="S463" s="223">
        <v>0</v>
      </c>
      <c r="T463" s="224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25" t="s">
        <v>251</v>
      </c>
      <c r="AT463" s="225" t="s">
        <v>162</v>
      </c>
      <c r="AU463" s="225" t="s">
        <v>91</v>
      </c>
      <c r="AY463" s="18" t="s">
        <v>159</v>
      </c>
      <c r="BE463" s="226">
        <f>IF(N463="základní",J463,0)</f>
        <v>0</v>
      </c>
      <c r="BF463" s="226">
        <f>IF(N463="snížená",J463,0)</f>
        <v>0</v>
      </c>
      <c r="BG463" s="226">
        <f>IF(N463="zákl. přenesená",J463,0)</f>
        <v>0</v>
      </c>
      <c r="BH463" s="226">
        <f>IF(N463="sníž. přenesená",J463,0)</f>
        <v>0</v>
      </c>
      <c r="BI463" s="226">
        <f>IF(N463="nulová",J463,0)</f>
        <v>0</v>
      </c>
      <c r="BJ463" s="18" t="s">
        <v>89</v>
      </c>
      <c r="BK463" s="226">
        <f>ROUND(I463*H463,2)</f>
        <v>0</v>
      </c>
      <c r="BL463" s="18" t="s">
        <v>251</v>
      </c>
      <c r="BM463" s="225" t="s">
        <v>1935</v>
      </c>
    </row>
    <row r="464" s="2" customFormat="1">
      <c r="A464" s="40"/>
      <c r="B464" s="41"/>
      <c r="C464" s="42"/>
      <c r="D464" s="227" t="s">
        <v>169</v>
      </c>
      <c r="E464" s="42"/>
      <c r="F464" s="228" t="s">
        <v>1936</v>
      </c>
      <c r="G464" s="42"/>
      <c r="H464" s="42"/>
      <c r="I464" s="229"/>
      <c r="J464" s="42"/>
      <c r="K464" s="42"/>
      <c r="L464" s="46"/>
      <c r="M464" s="230"/>
      <c r="N464" s="231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8" t="s">
        <v>169</v>
      </c>
      <c r="AU464" s="18" t="s">
        <v>91</v>
      </c>
    </row>
    <row r="465" s="13" customFormat="1">
      <c r="A465" s="13"/>
      <c r="B465" s="232"/>
      <c r="C465" s="233"/>
      <c r="D465" s="234" t="s">
        <v>171</v>
      </c>
      <c r="E465" s="235" t="s">
        <v>44</v>
      </c>
      <c r="F465" s="236" t="s">
        <v>1556</v>
      </c>
      <c r="G465" s="233"/>
      <c r="H465" s="235" t="s">
        <v>44</v>
      </c>
      <c r="I465" s="237"/>
      <c r="J465" s="233"/>
      <c r="K465" s="233"/>
      <c r="L465" s="238"/>
      <c r="M465" s="239"/>
      <c r="N465" s="240"/>
      <c r="O465" s="240"/>
      <c r="P465" s="240"/>
      <c r="Q465" s="240"/>
      <c r="R465" s="240"/>
      <c r="S465" s="240"/>
      <c r="T465" s="24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2" t="s">
        <v>171</v>
      </c>
      <c r="AU465" s="242" t="s">
        <v>91</v>
      </c>
      <c r="AV465" s="13" t="s">
        <v>89</v>
      </c>
      <c r="AW465" s="13" t="s">
        <v>42</v>
      </c>
      <c r="AX465" s="13" t="s">
        <v>82</v>
      </c>
      <c r="AY465" s="242" t="s">
        <v>159</v>
      </c>
    </row>
    <row r="466" s="14" customFormat="1">
      <c r="A466" s="14"/>
      <c r="B466" s="243"/>
      <c r="C466" s="244"/>
      <c r="D466" s="234" t="s">
        <v>171</v>
      </c>
      <c r="E466" s="245" t="s">
        <v>44</v>
      </c>
      <c r="F466" s="246" t="s">
        <v>89</v>
      </c>
      <c r="G466" s="244"/>
      <c r="H466" s="247">
        <v>1</v>
      </c>
      <c r="I466" s="248"/>
      <c r="J466" s="244"/>
      <c r="K466" s="244"/>
      <c r="L466" s="249"/>
      <c r="M466" s="250"/>
      <c r="N466" s="251"/>
      <c r="O466" s="251"/>
      <c r="P466" s="251"/>
      <c r="Q466" s="251"/>
      <c r="R466" s="251"/>
      <c r="S466" s="251"/>
      <c r="T466" s="25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3" t="s">
        <v>171</v>
      </c>
      <c r="AU466" s="253" t="s">
        <v>91</v>
      </c>
      <c r="AV466" s="14" t="s">
        <v>91</v>
      </c>
      <c r="AW466" s="14" t="s">
        <v>42</v>
      </c>
      <c r="AX466" s="14" t="s">
        <v>89</v>
      </c>
      <c r="AY466" s="253" t="s">
        <v>159</v>
      </c>
    </row>
    <row r="467" s="2" customFormat="1" ht="16.5" customHeight="1">
      <c r="A467" s="40"/>
      <c r="B467" s="41"/>
      <c r="C467" s="214" t="s">
        <v>696</v>
      </c>
      <c r="D467" s="214" t="s">
        <v>162</v>
      </c>
      <c r="E467" s="215" t="s">
        <v>1937</v>
      </c>
      <c r="F467" s="216" t="s">
        <v>1938</v>
      </c>
      <c r="G467" s="217" t="s">
        <v>658</v>
      </c>
      <c r="H467" s="218">
        <v>12</v>
      </c>
      <c r="I467" s="219"/>
      <c r="J467" s="220">
        <f>ROUND(I467*H467,2)</f>
        <v>0</v>
      </c>
      <c r="K467" s="216" t="s">
        <v>166</v>
      </c>
      <c r="L467" s="46"/>
      <c r="M467" s="221" t="s">
        <v>44</v>
      </c>
      <c r="N467" s="222" t="s">
        <v>53</v>
      </c>
      <c r="O467" s="86"/>
      <c r="P467" s="223">
        <f>O467*H467</f>
        <v>0</v>
      </c>
      <c r="Q467" s="223">
        <v>0.00024000000000000001</v>
      </c>
      <c r="R467" s="223">
        <f>Q467*H467</f>
        <v>0.0028800000000000002</v>
      </c>
      <c r="S467" s="223">
        <v>0</v>
      </c>
      <c r="T467" s="224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25" t="s">
        <v>251</v>
      </c>
      <c r="AT467" s="225" t="s">
        <v>162</v>
      </c>
      <c r="AU467" s="225" t="s">
        <v>91</v>
      </c>
      <c r="AY467" s="18" t="s">
        <v>159</v>
      </c>
      <c r="BE467" s="226">
        <f>IF(N467="základní",J467,0)</f>
        <v>0</v>
      </c>
      <c r="BF467" s="226">
        <f>IF(N467="snížená",J467,0)</f>
        <v>0</v>
      </c>
      <c r="BG467" s="226">
        <f>IF(N467="zákl. přenesená",J467,0)</f>
        <v>0</v>
      </c>
      <c r="BH467" s="226">
        <f>IF(N467="sníž. přenesená",J467,0)</f>
        <v>0</v>
      </c>
      <c r="BI467" s="226">
        <f>IF(N467="nulová",J467,0)</f>
        <v>0</v>
      </c>
      <c r="BJ467" s="18" t="s">
        <v>89</v>
      </c>
      <c r="BK467" s="226">
        <f>ROUND(I467*H467,2)</f>
        <v>0</v>
      </c>
      <c r="BL467" s="18" t="s">
        <v>251</v>
      </c>
      <c r="BM467" s="225" t="s">
        <v>1939</v>
      </c>
    </row>
    <row r="468" s="2" customFormat="1">
      <c r="A468" s="40"/>
      <c r="B468" s="41"/>
      <c r="C468" s="42"/>
      <c r="D468" s="227" t="s">
        <v>169</v>
      </c>
      <c r="E468" s="42"/>
      <c r="F468" s="228" t="s">
        <v>1940</v>
      </c>
      <c r="G468" s="42"/>
      <c r="H468" s="42"/>
      <c r="I468" s="229"/>
      <c r="J468" s="42"/>
      <c r="K468" s="42"/>
      <c r="L468" s="46"/>
      <c r="M468" s="230"/>
      <c r="N468" s="231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8" t="s">
        <v>169</v>
      </c>
      <c r="AU468" s="18" t="s">
        <v>91</v>
      </c>
    </row>
    <row r="469" s="13" customFormat="1">
      <c r="A469" s="13"/>
      <c r="B469" s="232"/>
      <c r="C469" s="233"/>
      <c r="D469" s="234" t="s">
        <v>171</v>
      </c>
      <c r="E469" s="235" t="s">
        <v>44</v>
      </c>
      <c r="F469" s="236" t="s">
        <v>1556</v>
      </c>
      <c r="G469" s="233"/>
      <c r="H469" s="235" t="s">
        <v>44</v>
      </c>
      <c r="I469" s="237"/>
      <c r="J469" s="233"/>
      <c r="K469" s="233"/>
      <c r="L469" s="238"/>
      <c r="M469" s="239"/>
      <c r="N469" s="240"/>
      <c r="O469" s="240"/>
      <c r="P469" s="240"/>
      <c r="Q469" s="240"/>
      <c r="R469" s="240"/>
      <c r="S469" s="240"/>
      <c r="T469" s="24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2" t="s">
        <v>171</v>
      </c>
      <c r="AU469" s="242" t="s">
        <v>91</v>
      </c>
      <c r="AV469" s="13" t="s">
        <v>89</v>
      </c>
      <c r="AW469" s="13" t="s">
        <v>42</v>
      </c>
      <c r="AX469" s="13" t="s">
        <v>82</v>
      </c>
      <c r="AY469" s="242" t="s">
        <v>159</v>
      </c>
    </row>
    <row r="470" s="14" customFormat="1">
      <c r="A470" s="14"/>
      <c r="B470" s="243"/>
      <c r="C470" s="244"/>
      <c r="D470" s="234" t="s">
        <v>171</v>
      </c>
      <c r="E470" s="245" t="s">
        <v>44</v>
      </c>
      <c r="F470" s="246" t="s">
        <v>221</v>
      </c>
      <c r="G470" s="244"/>
      <c r="H470" s="247">
        <v>12</v>
      </c>
      <c r="I470" s="248"/>
      <c r="J470" s="244"/>
      <c r="K470" s="244"/>
      <c r="L470" s="249"/>
      <c r="M470" s="250"/>
      <c r="N470" s="251"/>
      <c r="O470" s="251"/>
      <c r="P470" s="251"/>
      <c r="Q470" s="251"/>
      <c r="R470" s="251"/>
      <c r="S470" s="251"/>
      <c r="T470" s="25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3" t="s">
        <v>171</v>
      </c>
      <c r="AU470" s="253" t="s">
        <v>91</v>
      </c>
      <c r="AV470" s="14" t="s">
        <v>91</v>
      </c>
      <c r="AW470" s="14" t="s">
        <v>42</v>
      </c>
      <c r="AX470" s="14" t="s">
        <v>89</v>
      </c>
      <c r="AY470" s="253" t="s">
        <v>159</v>
      </c>
    </row>
    <row r="471" s="2" customFormat="1" ht="16.5" customHeight="1">
      <c r="A471" s="40"/>
      <c r="B471" s="41"/>
      <c r="C471" s="214" t="s">
        <v>700</v>
      </c>
      <c r="D471" s="214" t="s">
        <v>162</v>
      </c>
      <c r="E471" s="215" t="s">
        <v>1941</v>
      </c>
      <c r="F471" s="216" t="s">
        <v>1942</v>
      </c>
      <c r="G471" s="217" t="s">
        <v>165</v>
      </c>
      <c r="H471" s="218">
        <v>3</v>
      </c>
      <c r="I471" s="219"/>
      <c r="J471" s="220">
        <f>ROUND(I471*H471,2)</f>
        <v>0</v>
      </c>
      <c r="K471" s="216" t="s">
        <v>166</v>
      </c>
      <c r="L471" s="46"/>
      <c r="M471" s="221" t="s">
        <v>44</v>
      </c>
      <c r="N471" s="222" t="s">
        <v>53</v>
      </c>
      <c r="O471" s="86"/>
      <c r="P471" s="223">
        <f>O471*H471</f>
        <v>0</v>
      </c>
      <c r="Q471" s="223">
        <v>0.00109</v>
      </c>
      <c r="R471" s="223">
        <f>Q471*H471</f>
        <v>0.0032700000000000003</v>
      </c>
      <c r="S471" s="223">
        <v>0</v>
      </c>
      <c r="T471" s="224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25" t="s">
        <v>251</v>
      </c>
      <c r="AT471" s="225" t="s">
        <v>162</v>
      </c>
      <c r="AU471" s="225" t="s">
        <v>91</v>
      </c>
      <c r="AY471" s="18" t="s">
        <v>159</v>
      </c>
      <c r="BE471" s="226">
        <f>IF(N471="základní",J471,0)</f>
        <v>0</v>
      </c>
      <c r="BF471" s="226">
        <f>IF(N471="snížená",J471,0)</f>
        <v>0</v>
      </c>
      <c r="BG471" s="226">
        <f>IF(N471="zákl. přenesená",J471,0)</f>
        <v>0</v>
      </c>
      <c r="BH471" s="226">
        <f>IF(N471="sníž. přenesená",J471,0)</f>
        <v>0</v>
      </c>
      <c r="BI471" s="226">
        <f>IF(N471="nulová",J471,0)</f>
        <v>0</v>
      </c>
      <c r="BJ471" s="18" t="s">
        <v>89</v>
      </c>
      <c r="BK471" s="226">
        <f>ROUND(I471*H471,2)</f>
        <v>0</v>
      </c>
      <c r="BL471" s="18" t="s">
        <v>251</v>
      </c>
      <c r="BM471" s="225" t="s">
        <v>1943</v>
      </c>
    </row>
    <row r="472" s="2" customFormat="1">
      <c r="A472" s="40"/>
      <c r="B472" s="41"/>
      <c r="C472" s="42"/>
      <c r="D472" s="227" t="s">
        <v>169</v>
      </c>
      <c r="E472" s="42"/>
      <c r="F472" s="228" t="s">
        <v>1944</v>
      </c>
      <c r="G472" s="42"/>
      <c r="H472" s="42"/>
      <c r="I472" s="229"/>
      <c r="J472" s="42"/>
      <c r="K472" s="42"/>
      <c r="L472" s="46"/>
      <c r="M472" s="230"/>
      <c r="N472" s="231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8" t="s">
        <v>169</v>
      </c>
      <c r="AU472" s="18" t="s">
        <v>91</v>
      </c>
    </row>
    <row r="473" s="13" customFormat="1">
      <c r="A473" s="13"/>
      <c r="B473" s="232"/>
      <c r="C473" s="233"/>
      <c r="D473" s="234" t="s">
        <v>171</v>
      </c>
      <c r="E473" s="235" t="s">
        <v>44</v>
      </c>
      <c r="F473" s="236" t="s">
        <v>1556</v>
      </c>
      <c r="G473" s="233"/>
      <c r="H473" s="235" t="s">
        <v>44</v>
      </c>
      <c r="I473" s="237"/>
      <c r="J473" s="233"/>
      <c r="K473" s="233"/>
      <c r="L473" s="238"/>
      <c r="M473" s="239"/>
      <c r="N473" s="240"/>
      <c r="O473" s="240"/>
      <c r="P473" s="240"/>
      <c r="Q473" s="240"/>
      <c r="R473" s="240"/>
      <c r="S473" s="240"/>
      <c r="T473" s="24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2" t="s">
        <v>171</v>
      </c>
      <c r="AU473" s="242" t="s">
        <v>91</v>
      </c>
      <c r="AV473" s="13" t="s">
        <v>89</v>
      </c>
      <c r="AW473" s="13" t="s">
        <v>42</v>
      </c>
      <c r="AX473" s="13" t="s">
        <v>82</v>
      </c>
      <c r="AY473" s="242" t="s">
        <v>159</v>
      </c>
    </row>
    <row r="474" s="14" customFormat="1">
      <c r="A474" s="14"/>
      <c r="B474" s="243"/>
      <c r="C474" s="244"/>
      <c r="D474" s="234" t="s">
        <v>171</v>
      </c>
      <c r="E474" s="245" t="s">
        <v>44</v>
      </c>
      <c r="F474" s="246" t="s">
        <v>160</v>
      </c>
      <c r="G474" s="244"/>
      <c r="H474" s="247">
        <v>3</v>
      </c>
      <c r="I474" s="248"/>
      <c r="J474" s="244"/>
      <c r="K474" s="244"/>
      <c r="L474" s="249"/>
      <c r="M474" s="250"/>
      <c r="N474" s="251"/>
      <c r="O474" s="251"/>
      <c r="P474" s="251"/>
      <c r="Q474" s="251"/>
      <c r="R474" s="251"/>
      <c r="S474" s="251"/>
      <c r="T474" s="25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3" t="s">
        <v>171</v>
      </c>
      <c r="AU474" s="253" t="s">
        <v>91</v>
      </c>
      <c r="AV474" s="14" t="s">
        <v>91</v>
      </c>
      <c r="AW474" s="14" t="s">
        <v>42</v>
      </c>
      <c r="AX474" s="14" t="s">
        <v>89</v>
      </c>
      <c r="AY474" s="253" t="s">
        <v>159</v>
      </c>
    </row>
    <row r="475" s="2" customFormat="1" ht="16.5" customHeight="1">
      <c r="A475" s="40"/>
      <c r="B475" s="41"/>
      <c r="C475" s="214" t="s">
        <v>704</v>
      </c>
      <c r="D475" s="214" t="s">
        <v>162</v>
      </c>
      <c r="E475" s="215" t="s">
        <v>1945</v>
      </c>
      <c r="F475" s="216" t="s">
        <v>1946</v>
      </c>
      <c r="G475" s="217" t="s">
        <v>658</v>
      </c>
      <c r="H475" s="218">
        <v>3</v>
      </c>
      <c r="I475" s="219"/>
      <c r="J475" s="220">
        <f>ROUND(I475*H475,2)</f>
        <v>0</v>
      </c>
      <c r="K475" s="216" t="s">
        <v>44</v>
      </c>
      <c r="L475" s="46"/>
      <c r="M475" s="221" t="s">
        <v>44</v>
      </c>
      <c r="N475" s="222" t="s">
        <v>53</v>
      </c>
      <c r="O475" s="86"/>
      <c r="P475" s="223">
        <f>O475*H475</f>
        <v>0</v>
      </c>
      <c r="Q475" s="223">
        <v>0.00035</v>
      </c>
      <c r="R475" s="223">
        <f>Q475*H475</f>
        <v>0.0010499999999999999</v>
      </c>
      <c r="S475" s="223">
        <v>0</v>
      </c>
      <c r="T475" s="224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25" t="s">
        <v>251</v>
      </c>
      <c r="AT475" s="225" t="s">
        <v>162</v>
      </c>
      <c r="AU475" s="225" t="s">
        <v>91</v>
      </c>
      <c r="AY475" s="18" t="s">
        <v>159</v>
      </c>
      <c r="BE475" s="226">
        <f>IF(N475="základní",J475,0)</f>
        <v>0</v>
      </c>
      <c r="BF475" s="226">
        <f>IF(N475="snížená",J475,0)</f>
        <v>0</v>
      </c>
      <c r="BG475" s="226">
        <f>IF(N475="zákl. přenesená",J475,0)</f>
        <v>0</v>
      </c>
      <c r="BH475" s="226">
        <f>IF(N475="sníž. přenesená",J475,0)</f>
        <v>0</v>
      </c>
      <c r="BI475" s="226">
        <f>IF(N475="nulová",J475,0)</f>
        <v>0</v>
      </c>
      <c r="BJ475" s="18" t="s">
        <v>89</v>
      </c>
      <c r="BK475" s="226">
        <f>ROUND(I475*H475,2)</f>
        <v>0</v>
      </c>
      <c r="BL475" s="18" t="s">
        <v>251</v>
      </c>
      <c r="BM475" s="225" t="s">
        <v>1947</v>
      </c>
    </row>
    <row r="476" s="13" customFormat="1">
      <c r="A476" s="13"/>
      <c r="B476" s="232"/>
      <c r="C476" s="233"/>
      <c r="D476" s="234" t="s">
        <v>171</v>
      </c>
      <c r="E476" s="235" t="s">
        <v>44</v>
      </c>
      <c r="F476" s="236" t="s">
        <v>1556</v>
      </c>
      <c r="G476" s="233"/>
      <c r="H476" s="235" t="s">
        <v>44</v>
      </c>
      <c r="I476" s="237"/>
      <c r="J476" s="233"/>
      <c r="K476" s="233"/>
      <c r="L476" s="238"/>
      <c r="M476" s="239"/>
      <c r="N476" s="240"/>
      <c r="O476" s="240"/>
      <c r="P476" s="240"/>
      <c r="Q476" s="240"/>
      <c r="R476" s="240"/>
      <c r="S476" s="240"/>
      <c r="T476" s="24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2" t="s">
        <v>171</v>
      </c>
      <c r="AU476" s="242" t="s">
        <v>91</v>
      </c>
      <c r="AV476" s="13" t="s">
        <v>89</v>
      </c>
      <c r="AW476" s="13" t="s">
        <v>42</v>
      </c>
      <c r="AX476" s="13" t="s">
        <v>82</v>
      </c>
      <c r="AY476" s="242" t="s">
        <v>159</v>
      </c>
    </row>
    <row r="477" s="14" customFormat="1">
      <c r="A477" s="14"/>
      <c r="B477" s="243"/>
      <c r="C477" s="244"/>
      <c r="D477" s="234" t="s">
        <v>171</v>
      </c>
      <c r="E477" s="245" t="s">
        <v>44</v>
      </c>
      <c r="F477" s="246" t="s">
        <v>160</v>
      </c>
      <c r="G477" s="244"/>
      <c r="H477" s="247">
        <v>3</v>
      </c>
      <c r="I477" s="248"/>
      <c r="J477" s="244"/>
      <c r="K477" s="244"/>
      <c r="L477" s="249"/>
      <c r="M477" s="250"/>
      <c r="N477" s="251"/>
      <c r="O477" s="251"/>
      <c r="P477" s="251"/>
      <c r="Q477" s="251"/>
      <c r="R477" s="251"/>
      <c r="S477" s="251"/>
      <c r="T477" s="252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3" t="s">
        <v>171</v>
      </c>
      <c r="AU477" s="253" t="s">
        <v>91</v>
      </c>
      <c r="AV477" s="14" t="s">
        <v>91</v>
      </c>
      <c r="AW477" s="14" t="s">
        <v>42</v>
      </c>
      <c r="AX477" s="14" t="s">
        <v>89</v>
      </c>
      <c r="AY477" s="253" t="s">
        <v>159</v>
      </c>
    </row>
    <row r="478" s="2" customFormat="1" ht="16.5" customHeight="1">
      <c r="A478" s="40"/>
      <c r="B478" s="41"/>
      <c r="C478" s="214" t="s">
        <v>708</v>
      </c>
      <c r="D478" s="214" t="s">
        <v>162</v>
      </c>
      <c r="E478" s="215" t="s">
        <v>1948</v>
      </c>
      <c r="F478" s="216" t="s">
        <v>1949</v>
      </c>
      <c r="G478" s="217" t="s">
        <v>658</v>
      </c>
      <c r="H478" s="218">
        <v>12</v>
      </c>
      <c r="I478" s="219"/>
      <c r="J478" s="220">
        <f>ROUND(I478*H478,2)</f>
        <v>0</v>
      </c>
      <c r="K478" s="216" t="s">
        <v>44</v>
      </c>
      <c r="L478" s="46"/>
      <c r="M478" s="221" t="s">
        <v>44</v>
      </c>
      <c r="N478" s="222" t="s">
        <v>53</v>
      </c>
      <c r="O478" s="86"/>
      <c r="P478" s="223">
        <f>O478*H478</f>
        <v>0</v>
      </c>
      <c r="Q478" s="223">
        <v>0.00035</v>
      </c>
      <c r="R478" s="223">
        <f>Q478*H478</f>
        <v>0.0041999999999999997</v>
      </c>
      <c r="S478" s="223">
        <v>0</v>
      </c>
      <c r="T478" s="224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25" t="s">
        <v>251</v>
      </c>
      <c r="AT478" s="225" t="s">
        <v>162</v>
      </c>
      <c r="AU478" s="225" t="s">
        <v>91</v>
      </c>
      <c r="AY478" s="18" t="s">
        <v>159</v>
      </c>
      <c r="BE478" s="226">
        <f>IF(N478="základní",J478,0)</f>
        <v>0</v>
      </c>
      <c r="BF478" s="226">
        <f>IF(N478="snížená",J478,0)</f>
        <v>0</v>
      </c>
      <c r="BG478" s="226">
        <f>IF(N478="zákl. přenesená",J478,0)</f>
        <v>0</v>
      </c>
      <c r="BH478" s="226">
        <f>IF(N478="sníž. přenesená",J478,0)</f>
        <v>0</v>
      </c>
      <c r="BI478" s="226">
        <f>IF(N478="nulová",J478,0)</f>
        <v>0</v>
      </c>
      <c r="BJ478" s="18" t="s">
        <v>89</v>
      </c>
      <c r="BK478" s="226">
        <f>ROUND(I478*H478,2)</f>
        <v>0</v>
      </c>
      <c r="BL478" s="18" t="s">
        <v>251</v>
      </c>
      <c r="BM478" s="225" t="s">
        <v>1950</v>
      </c>
    </row>
    <row r="479" s="13" customFormat="1">
      <c r="A479" s="13"/>
      <c r="B479" s="232"/>
      <c r="C479" s="233"/>
      <c r="D479" s="234" t="s">
        <v>171</v>
      </c>
      <c r="E479" s="235" t="s">
        <v>44</v>
      </c>
      <c r="F479" s="236" t="s">
        <v>1556</v>
      </c>
      <c r="G479" s="233"/>
      <c r="H479" s="235" t="s">
        <v>44</v>
      </c>
      <c r="I479" s="237"/>
      <c r="J479" s="233"/>
      <c r="K479" s="233"/>
      <c r="L479" s="238"/>
      <c r="M479" s="239"/>
      <c r="N479" s="240"/>
      <c r="O479" s="240"/>
      <c r="P479" s="240"/>
      <c r="Q479" s="240"/>
      <c r="R479" s="240"/>
      <c r="S479" s="240"/>
      <c r="T479" s="24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2" t="s">
        <v>171</v>
      </c>
      <c r="AU479" s="242" t="s">
        <v>91</v>
      </c>
      <c r="AV479" s="13" t="s">
        <v>89</v>
      </c>
      <c r="AW479" s="13" t="s">
        <v>42</v>
      </c>
      <c r="AX479" s="13" t="s">
        <v>82</v>
      </c>
      <c r="AY479" s="242" t="s">
        <v>159</v>
      </c>
    </row>
    <row r="480" s="14" customFormat="1">
      <c r="A480" s="14"/>
      <c r="B480" s="243"/>
      <c r="C480" s="244"/>
      <c r="D480" s="234" t="s">
        <v>171</v>
      </c>
      <c r="E480" s="245" t="s">
        <v>44</v>
      </c>
      <c r="F480" s="246" t="s">
        <v>221</v>
      </c>
      <c r="G480" s="244"/>
      <c r="H480" s="247">
        <v>12</v>
      </c>
      <c r="I480" s="248"/>
      <c r="J480" s="244"/>
      <c r="K480" s="244"/>
      <c r="L480" s="249"/>
      <c r="M480" s="250"/>
      <c r="N480" s="251"/>
      <c r="O480" s="251"/>
      <c r="P480" s="251"/>
      <c r="Q480" s="251"/>
      <c r="R480" s="251"/>
      <c r="S480" s="251"/>
      <c r="T480" s="25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3" t="s">
        <v>171</v>
      </c>
      <c r="AU480" s="253" t="s">
        <v>91</v>
      </c>
      <c r="AV480" s="14" t="s">
        <v>91</v>
      </c>
      <c r="AW480" s="14" t="s">
        <v>42</v>
      </c>
      <c r="AX480" s="14" t="s">
        <v>89</v>
      </c>
      <c r="AY480" s="253" t="s">
        <v>159</v>
      </c>
    </row>
    <row r="481" s="2" customFormat="1" ht="16.5" customHeight="1">
      <c r="A481" s="40"/>
      <c r="B481" s="41"/>
      <c r="C481" s="214" t="s">
        <v>712</v>
      </c>
      <c r="D481" s="214" t="s">
        <v>162</v>
      </c>
      <c r="E481" s="215" t="s">
        <v>1951</v>
      </c>
      <c r="F481" s="216" t="s">
        <v>1952</v>
      </c>
      <c r="G481" s="217" t="s">
        <v>658</v>
      </c>
      <c r="H481" s="218">
        <v>21</v>
      </c>
      <c r="I481" s="219"/>
      <c r="J481" s="220">
        <f>ROUND(I481*H481,2)</f>
        <v>0</v>
      </c>
      <c r="K481" s="216" t="s">
        <v>166</v>
      </c>
      <c r="L481" s="46"/>
      <c r="M481" s="221" t="s">
        <v>44</v>
      </c>
      <c r="N481" s="222" t="s">
        <v>53</v>
      </c>
      <c r="O481" s="86"/>
      <c r="P481" s="223">
        <f>O481*H481</f>
        <v>0</v>
      </c>
      <c r="Q481" s="223">
        <v>0</v>
      </c>
      <c r="R481" s="223">
        <f>Q481*H481</f>
        <v>0</v>
      </c>
      <c r="S481" s="223">
        <v>0.00085999999999999998</v>
      </c>
      <c r="T481" s="224">
        <f>S481*H481</f>
        <v>0.01806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25" t="s">
        <v>251</v>
      </c>
      <c r="AT481" s="225" t="s">
        <v>162</v>
      </c>
      <c r="AU481" s="225" t="s">
        <v>91</v>
      </c>
      <c r="AY481" s="18" t="s">
        <v>159</v>
      </c>
      <c r="BE481" s="226">
        <f>IF(N481="základní",J481,0)</f>
        <v>0</v>
      </c>
      <c r="BF481" s="226">
        <f>IF(N481="snížená",J481,0)</f>
        <v>0</v>
      </c>
      <c r="BG481" s="226">
        <f>IF(N481="zákl. přenesená",J481,0)</f>
        <v>0</v>
      </c>
      <c r="BH481" s="226">
        <f>IF(N481="sníž. přenesená",J481,0)</f>
        <v>0</v>
      </c>
      <c r="BI481" s="226">
        <f>IF(N481="nulová",J481,0)</f>
        <v>0</v>
      </c>
      <c r="BJ481" s="18" t="s">
        <v>89</v>
      </c>
      <c r="BK481" s="226">
        <f>ROUND(I481*H481,2)</f>
        <v>0</v>
      </c>
      <c r="BL481" s="18" t="s">
        <v>251</v>
      </c>
      <c r="BM481" s="225" t="s">
        <v>1953</v>
      </c>
    </row>
    <row r="482" s="2" customFormat="1">
      <c r="A482" s="40"/>
      <c r="B482" s="41"/>
      <c r="C482" s="42"/>
      <c r="D482" s="227" t="s">
        <v>169</v>
      </c>
      <c r="E482" s="42"/>
      <c r="F482" s="228" t="s">
        <v>1954</v>
      </c>
      <c r="G482" s="42"/>
      <c r="H482" s="42"/>
      <c r="I482" s="229"/>
      <c r="J482" s="42"/>
      <c r="K482" s="42"/>
      <c r="L482" s="46"/>
      <c r="M482" s="230"/>
      <c r="N482" s="231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8" t="s">
        <v>169</v>
      </c>
      <c r="AU482" s="18" t="s">
        <v>91</v>
      </c>
    </row>
    <row r="483" s="13" customFormat="1">
      <c r="A483" s="13"/>
      <c r="B483" s="232"/>
      <c r="C483" s="233"/>
      <c r="D483" s="234" t="s">
        <v>171</v>
      </c>
      <c r="E483" s="235" t="s">
        <v>44</v>
      </c>
      <c r="F483" s="236" t="s">
        <v>1556</v>
      </c>
      <c r="G483" s="233"/>
      <c r="H483" s="235" t="s">
        <v>44</v>
      </c>
      <c r="I483" s="237"/>
      <c r="J483" s="233"/>
      <c r="K483" s="233"/>
      <c r="L483" s="238"/>
      <c r="M483" s="239"/>
      <c r="N483" s="240"/>
      <c r="O483" s="240"/>
      <c r="P483" s="240"/>
      <c r="Q483" s="240"/>
      <c r="R483" s="240"/>
      <c r="S483" s="240"/>
      <c r="T483" s="24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2" t="s">
        <v>171</v>
      </c>
      <c r="AU483" s="242" t="s">
        <v>91</v>
      </c>
      <c r="AV483" s="13" t="s">
        <v>89</v>
      </c>
      <c r="AW483" s="13" t="s">
        <v>42</v>
      </c>
      <c r="AX483" s="13" t="s">
        <v>82</v>
      </c>
      <c r="AY483" s="242" t="s">
        <v>159</v>
      </c>
    </row>
    <row r="484" s="14" customFormat="1">
      <c r="A484" s="14"/>
      <c r="B484" s="243"/>
      <c r="C484" s="244"/>
      <c r="D484" s="234" t="s">
        <v>171</v>
      </c>
      <c r="E484" s="245" t="s">
        <v>44</v>
      </c>
      <c r="F484" s="246" t="s">
        <v>7</v>
      </c>
      <c r="G484" s="244"/>
      <c r="H484" s="247">
        <v>21</v>
      </c>
      <c r="I484" s="248"/>
      <c r="J484" s="244"/>
      <c r="K484" s="244"/>
      <c r="L484" s="249"/>
      <c r="M484" s="250"/>
      <c r="N484" s="251"/>
      <c r="O484" s="251"/>
      <c r="P484" s="251"/>
      <c r="Q484" s="251"/>
      <c r="R484" s="251"/>
      <c r="S484" s="251"/>
      <c r="T484" s="25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3" t="s">
        <v>171</v>
      </c>
      <c r="AU484" s="253" t="s">
        <v>91</v>
      </c>
      <c r="AV484" s="14" t="s">
        <v>91</v>
      </c>
      <c r="AW484" s="14" t="s">
        <v>42</v>
      </c>
      <c r="AX484" s="14" t="s">
        <v>89</v>
      </c>
      <c r="AY484" s="253" t="s">
        <v>159</v>
      </c>
    </row>
    <row r="485" s="2" customFormat="1" ht="16.5" customHeight="1">
      <c r="A485" s="40"/>
      <c r="B485" s="41"/>
      <c r="C485" s="214" t="s">
        <v>716</v>
      </c>
      <c r="D485" s="214" t="s">
        <v>162</v>
      </c>
      <c r="E485" s="215" t="s">
        <v>1955</v>
      </c>
      <c r="F485" s="216" t="s">
        <v>1956</v>
      </c>
      <c r="G485" s="217" t="s">
        <v>658</v>
      </c>
      <c r="H485" s="218">
        <v>2</v>
      </c>
      <c r="I485" s="219"/>
      <c r="J485" s="220">
        <f>ROUND(I485*H485,2)</f>
        <v>0</v>
      </c>
      <c r="K485" s="216" t="s">
        <v>44</v>
      </c>
      <c r="L485" s="46"/>
      <c r="M485" s="221" t="s">
        <v>44</v>
      </c>
      <c r="N485" s="222" t="s">
        <v>53</v>
      </c>
      <c r="O485" s="86"/>
      <c r="P485" s="223">
        <f>O485*H485</f>
        <v>0</v>
      </c>
      <c r="Q485" s="223">
        <v>0</v>
      </c>
      <c r="R485" s="223">
        <f>Q485*H485</f>
        <v>0</v>
      </c>
      <c r="S485" s="223">
        <v>0</v>
      </c>
      <c r="T485" s="224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25" t="s">
        <v>251</v>
      </c>
      <c r="AT485" s="225" t="s">
        <v>162</v>
      </c>
      <c r="AU485" s="225" t="s">
        <v>91</v>
      </c>
      <c r="AY485" s="18" t="s">
        <v>159</v>
      </c>
      <c r="BE485" s="226">
        <f>IF(N485="základní",J485,0)</f>
        <v>0</v>
      </c>
      <c r="BF485" s="226">
        <f>IF(N485="snížená",J485,0)</f>
        <v>0</v>
      </c>
      <c r="BG485" s="226">
        <f>IF(N485="zákl. přenesená",J485,0)</f>
        <v>0</v>
      </c>
      <c r="BH485" s="226">
        <f>IF(N485="sníž. přenesená",J485,0)</f>
        <v>0</v>
      </c>
      <c r="BI485" s="226">
        <f>IF(N485="nulová",J485,0)</f>
        <v>0</v>
      </c>
      <c r="BJ485" s="18" t="s">
        <v>89</v>
      </c>
      <c r="BK485" s="226">
        <f>ROUND(I485*H485,2)</f>
        <v>0</v>
      </c>
      <c r="BL485" s="18" t="s">
        <v>251</v>
      </c>
      <c r="BM485" s="225" t="s">
        <v>1957</v>
      </c>
    </row>
    <row r="486" s="13" customFormat="1">
      <c r="A486" s="13"/>
      <c r="B486" s="232"/>
      <c r="C486" s="233"/>
      <c r="D486" s="234" t="s">
        <v>171</v>
      </c>
      <c r="E486" s="235" t="s">
        <v>44</v>
      </c>
      <c r="F486" s="236" t="s">
        <v>1556</v>
      </c>
      <c r="G486" s="233"/>
      <c r="H486" s="235" t="s">
        <v>44</v>
      </c>
      <c r="I486" s="237"/>
      <c r="J486" s="233"/>
      <c r="K486" s="233"/>
      <c r="L486" s="238"/>
      <c r="M486" s="239"/>
      <c r="N486" s="240"/>
      <c r="O486" s="240"/>
      <c r="P486" s="240"/>
      <c r="Q486" s="240"/>
      <c r="R486" s="240"/>
      <c r="S486" s="240"/>
      <c r="T486" s="24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2" t="s">
        <v>171</v>
      </c>
      <c r="AU486" s="242" t="s">
        <v>91</v>
      </c>
      <c r="AV486" s="13" t="s">
        <v>89</v>
      </c>
      <c r="AW486" s="13" t="s">
        <v>42</v>
      </c>
      <c r="AX486" s="13" t="s">
        <v>82</v>
      </c>
      <c r="AY486" s="242" t="s">
        <v>159</v>
      </c>
    </row>
    <row r="487" s="14" customFormat="1">
      <c r="A487" s="14"/>
      <c r="B487" s="243"/>
      <c r="C487" s="244"/>
      <c r="D487" s="234" t="s">
        <v>171</v>
      </c>
      <c r="E487" s="245" t="s">
        <v>44</v>
      </c>
      <c r="F487" s="246" t="s">
        <v>91</v>
      </c>
      <c r="G487" s="244"/>
      <c r="H487" s="247">
        <v>2</v>
      </c>
      <c r="I487" s="248"/>
      <c r="J487" s="244"/>
      <c r="K487" s="244"/>
      <c r="L487" s="249"/>
      <c r="M487" s="250"/>
      <c r="N487" s="251"/>
      <c r="O487" s="251"/>
      <c r="P487" s="251"/>
      <c r="Q487" s="251"/>
      <c r="R487" s="251"/>
      <c r="S487" s="251"/>
      <c r="T487" s="252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3" t="s">
        <v>171</v>
      </c>
      <c r="AU487" s="253" t="s">
        <v>91</v>
      </c>
      <c r="AV487" s="14" t="s">
        <v>91</v>
      </c>
      <c r="AW487" s="14" t="s">
        <v>42</v>
      </c>
      <c r="AX487" s="14" t="s">
        <v>89</v>
      </c>
      <c r="AY487" s="253" t="s">
        <v>159</v>
      </c>
    </row>
    <row r="488" s="2" customFormat="1" ht="16.5" customHeight="1">
      <c r="A488" s="40"/>
      <c r="B488" s="41"/>
      <c r="C488" s="214" t="s">
        <v>721</v>
      </c>
      <c r="D488" s="214" t="s">
        <v>162</v>
      </c>
      <c r="E488" s="215" t="s">
        <v>1958</v>
      </c>
      <c r="F488" s="216" t="s">
        <v>1959</v>
      </c>
      <c r="G488" s="217" t="s">
        <v>658</v>
      </c>
      <c r="H488" s="218">
        <v>13</v>
      </c>
      <c r="I488" s="219"/>
      <c r="J488" s="220">
        <f>ROUND(I488*H488,2)</f>
        <v>0</v>
      </c>
      <c r="K488" s="216" t="s">
        <v>166</v>
      </c>
      <c r="L488" s="46"/>
      <c r="M488" s="221" t="s">
        <v>44</v>
      </c>
      <c r="N488" s="222" t="s">
        <v>53</v>
      </c>
      <c r="O488" s="86"/>
      <c r="P488" s="223">
        <f>O488*H488</f>
        <v>0</v>
      </c>
      <c r="Q488" s="223">
        <v>0.0020799999999999998</v>
      </c>
      <c r="R488" s="223">
        <f>Q488*H488</f>
        <v>0.027039999999999998</v>
      </c>
      <c r="S488" s="223">
        <v>0</v>
      </c>
      <c r="T488" s="224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25" t="s">
        <v>251</v>
      </c>
      <c r="AT488" s="225" t="s">
        <v>162</v>
      </c>
      <c r="AU488" s="225" t="s">
        <v>91</v>
      </c>
      <c r="AY488" s="18" t="s">
        <v>159</v>
      </c>
      <c r="BE488" s="226">
        <f>IF(N488="základní",J488,0)</f>
        <v>0</v>
      </c>
      <c r="BF488" s="226">
        <f>IF(N488="snížená",J488,0)</f>
        <v>0</v>
      </c>
      <c r="BG488" s="226">
        <f>IF(N488="zákl. přenesená",J488,0)</f>
        <v>0</v>
      </c>
      <c r="BH488" s="226">
        <f>IF(N488="sníž. přenesená",J488,0)</f>
        <v>0</v>
      </c>
      <c r="BI488" s="226">
        <f>IF(N488="nulová",J488,0)</f>
        <v>0</v>
      </c>
      <c r="BJ488" s="18" t="s">
        <v>89</v>
      </c>
      <c r="BK488" s="226">
        <f>ROUND(I488*H488,2)</f>
        <v>0</v>
      </c>
      <c r="BL488" s="18" t="s">
        <v>251</v>
      </c>
      <c r="BM488" s="225" t="s">
        <v>1960</v>
      </c>
    </row>
    <row r="489" s="2" customFormat="1">
      <c r="A489" s="40"/>
      <c r="B489" s="41"/>
      <c r="C489" s="42"/>
      <c r="D489" s="227" t="s">
        <v>169</v>
      </c>
      <c r="E489" s="42"/>
      <c r="F489" s="228" t="s">
        <v>1961</v>
      </c>
      <c r="G489" s="42"/>
      <c r="H489" s="42"/>
      <c r="I489" s="229"/>
      <c r="J489" s="42"/>
      <c r="K489" s="42"/>
      <c r="L489" s="46"/>
      <c r="M489" s="230"/>
      <c r="N489" s="231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8" t="s">
        <v>169</v>
      </c>
      <c r="AU489" s="18" t="s">
        <v>91</v>
      </c>
    </row>
    <row r="490" s="13" customFormat="1">
      <c r="A490" s="13"/>
      <c r="B490" s="232"/>
      <c r="C490" s="233"/>
      <c r="D490" s="234" t="s">
        <v>171</v>
      </c>
      <c r="E490" s="235" t="s">
        <v>44</v>
      </c>
      <c r="F490" s="236" t="s">
        <v>1556</v>
      </c>
      <c r="G490" s="233"/>
      <c r="H490" s="235" t="s">
        <v>44</v>
      </c>
      <c r="I490" s="237"/>
      <c r="J490" s="233"/>
      <c r="K490" s="233"/>
      <c r="L490" s="238"/>
      <c r="M490" s="239"/>
      <c r="N490" s="240"/>
      <c r="O490" s="240"/>
      <c r="P490" s="240"/>
      <c r="Q490" s="240"/>
      <c r="R490" s="240"/>
      <c r="S490" s="240"/>
      <c r="T490" s="24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2" t="s">
        <v>171</v>
      </c>
      <c r="AU490" s="242" t="s">
        <v>91</v>
      </c>
      <c r="AV490" s="13" t="s">
        <v>89</v>
      </c>
      <c r="AW490" s="13" t="s">
        <v>42</v>
      </c>
      <c r="AX490" s="13" t="s">
        <v>82</v>
      </c>
      <c r="AY490" s="242" t="s">
        <v>159</v>
      </c>
    </row>
    <row r="491" s="14" customFormat="1">
      <c r="A491" s="14"/>
      <c r="B491" s="243"/>
      <c r="C491" s="244"/>
      <c r="D491" s="234" t="s">
        <v>171</v>
      </c>
      <c r="E491" s="245" t="s">
        <v>44</v>
      </c>
      <c r="F491" s="246" t="s">
        <v>227</v>
      </c>
      <c r="G491" s="244"/>
      <c r="H491" s="247">
        <v>13</v>
      </c>
      <c r="I491" s="248"/>
      <c r="J491" s="244"/>
      <c r="K491" s="244"/>
      <c r="L491" s="249"/>
      <c r="M491" s="250"/>
      <c r="N491" s="251"/>
      <c r="O491" s="251"/>
      <c r="P491" s="251"/>
      <c r="Q491" s="251"/>
      <c r="R491" s="251"/>
      <c r="S491" s="251"/>
      <c r="T491" s="252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3" t="s">
        <v>171</v>
      </c>
      <c r="AU491" s="253" t="s">
        <v>91</v>
      </c>
      <c r="AV491" s="14" t="s">
        <v>91</v>
      </c>
      <c r="AW491" s="14" t="s">
        <v>42</v>
      </c>
      <c r="AX491" s="14" t="s">
        <v>89</v>
      </c>
      <c r="AY491" s="253" t="s">
        <v>159</v>
      </c>
    </row>
    <row r="492" s="2" customFormat="1" ht="16.5" customHeight="1">
      <c r="A492" s="40"/>
      <c r="B492" s="41"/>
      <c r="C492" s="214" t="s">
        <v>725</v>
      </c>
      <c r="D492" s="214" t="s">
        <v>162</v>
      </c>
      <c r="E492" s="215" t="s">
        <v>1962</v>
      </c>
      <c r="F492" s="216" t="s">
        <v>1963</v>
      </c>
      <c r="G492" s="217" t="s">
        <v>658</v>
      </c>
      <c r="H492" s="218">
        <v>1</v>
      </c>
      <c r="I492" s="219"/>
      <c r="J492" s="220">
        <f>ROUND(I492*H492,2)</f>
        <v>0</v>
      </c>
      <c r="K492" s="216" t="s">
        <v>166</v>
      </c>
      <c r="L492" s="46"/>
      <c r="M492" s="221" t="s">
        <v>44</v>
      </c>
      <c r="N492" s="222" t="s">
        <v>53</v>
      </c>
      <c r="O492" s="86"/>
      <c r="P492" s="223">
        <f>O492*H492</f>
        <v>0</v>
      </c>
      <c r="Q492" s="223">
        <v>0.00172</v>
      </c>
      <c r="R492" s="223">
        <f>Q492*H492</f>
        <v>0.00172</v>
      </c>
      <c r="S492" s="223">
        <v>0</v>
      </c>
      <c r="T492" s="224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25" t="s">
        <v>251</v>
      </c>
      <c r="AT492" s="225" t="s">
        <v>162</v>
      </c>
      <c r="AU492" s="225" t="s">
        <v>91</v>
      </c>
      <c r="AY492" s="18" t="s">
        <v>159</v>
      </c>
      <c r="BE492" s="226">
        <f>IF(N492="základní",J492,0)</f>
        <v>0</v>
      </c>
      <c r="BF492" s="226">
        <f>IF(N492="snížená",J492,0)</f>
        <v>0</v>
      </c>
      <c r="BG492" s="226">
        <f>IF(N492="zákl. přenesená",J492,0)</f>
        <v>0</v>
      </c>
      <c r="BH492" s="226">
        <f>IF(N492="sníž. přenesená",J492,0)</f>
        <v>0</v>
      </c>
      <c r="BI492" s="226">
        <f>IF(N492="nulová",J492,0)</f>
        <v>0</v>
      </c>
      <c r="BJ492" s="18" t="s">
        <v>89</v>
      </c>
      <c r="BK492" s="226">
        <f>ROUND(I492*H492,2)</f>
        <v>0</v>
      </c>
      <c r="BL492" s="18" t="s">
        <v>251</v>
      </c>
      <c r="BM492" s="225" t="s">
        <v>1964</v>
      </c>
    </row>
    <row r="493" s="2" customFormat="1">
      <c r="A493" s="40"/>
      <c r="B493" s="41"/>
      <c r="C493" s="42"/>
      <c r="D493" s="227" t="s">
        <v>169</v>
      </c>
      <c r="E493" s="42"/>
      <c r="F493" s="228" t="s">
        <v>1965</v>
      </c>
      <c r="G493" s="42"/>
      <c r="H493" s="42"/>
      <c r="I493" s="229"/>
      <c r="J493" s="42"/>
      <c r="K493" s="42"/>
      <c r="L493" s="46"/>
      <c r="M493" s="230"/>
      <c r="N493" s="231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8" t="s">
        <v>169</v>
      </c>
      <c r="AU493" s="18" t="s">
        <v>91</v>
      </c>
    </row>
    <row r="494" s="13" customFormat="1">
      <c r="A494" s="13"/>
      <c r="B494" s="232"/>
      <c r="C494" s="233"/>
      <c r="D494" s="234" t="s">
        <v>171</v>
      </c>
      <c r="E494" s="235" t="s">
        <v>44</v>
      </c>
      <c r="F494" s="236" t="s">
        <v>1556</v>
      </c>
      <c r="G494" s="233"/>
      <c r="H494" s="235" t="s">
        <v>44</v>
      </c>
      <c r="I494" s="237"/>
      <c r="J494" s="233"/>
      <c r="K494" s="233"/>
      <c r="L494" s="238"/>
      <c r="M494" s="239"/>
      <c r="N494" s="240"/>
      <c r="O494" s="240"/>
      <c r="P494" s="240"/>
      <c r="Q494" s="240"/>
      <c r="R494" s="240"/>
      <c r="S494" s="240"/>
      <c r="T494" s="24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2" t="s">
        <v>171</v>
      </c>
      <c r="AU494" s="242" t="s">
        <v>91</v>
      </c>
      <c r="AV494" s="13" t="s">
        <v>89</v>
      </c>
      <c r="AW494" s="13" t="s">
        <v>42</v>
      </c>
      <c r="AX494" s="13" t="s">
        <v>82</v>
      </c>
      <c r="AY494" s="242" t="s">
        <v>159</v>
      </c>
    </row>
    <row r="495" s="14" customFormat="1">
      <c r="A495" s="14"/>
      <c r="B495" s="243"/>
      <c r="C495" s="244"/>
      <c r="D495" s="234" t="s">
        <v>171</v>
      </c>
      <c r="E495" s="245" t="s">
        <v>44</v>
      </c>
      <c r="F495" s="246" t="s">
        <v>89</v>
      </c>
      <c r="G495" s="244"/>
      <c r="H495" s="247">
        <v>1</v>
      </c>
      <c r="I495" s="248"/>
      <c r="J495" s="244"/>
      <c r="K495" s="244"/>
      <c r="L495" s="249"/>
      <c r="M495" s="250"/>
      <c r="N495" s="251"/>
      <c r="O495" s="251"/>
      <c r="P495" s="251"/>
      <c r="Q495" s="251"/>
      <c r="R495" s="251"/>
      <c r="S495" s="251"/>
      <c r="T495" s="252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3" t="s">
        <v>171</v>
      </c>
      <c r="AU495" s="253" t="s">
        <v>91</v>
      </c>
      <c r="AV495" s="14" t="s">
        <v>91</v>
      </c>
      <c r="AW495" s="14" t="s">
        <v>42</v>
      </c>
      <c r="AX495" s="14" t="s">
        <v>89</v>
      </c>
      <c r="AY495" s="253" t="s">
        <v>159</v>
      </c>
    </row>
    <row r="496" s="2" customFormat="1" ht="16.5" customHeight="1">
      <c r="A496" s="40"/>
      <c r="B496" s="41"/>
      <c r="C496" s="214" t="s">
        <v>729</v>
      </c>
      <c r="D496" s="214" t="s">
        <v>162</v>
      </c>
      <c r="E496" s="215" t="s">
        <v>1966</v>
      </c>
      <c r="F496" s="216" t="s">
        <v>1967</v>
      </c>
      <c r="G496" s="217" t="s">
        <v>658</v>
      </c>
      <c r="H496" s="218">
        <v>5</v>
      </c>
      <c r="I496" s="219"/>
      <c r="J496" s="220">
        <f>ROUND(I496*H496,2)</f>
        <v>0</v>
      </c>
      <c r="K496" s="216" t="s">
        <v>166</v>
      </c>
      <c r="L496" s="46"/>
      <c r="M496" s="221" t="s">
        <v>44</v>
      </c>
      <c r="N496" s="222" t="s">
        <v>53</v>
      </c>
      <c r="O496" s="86"/>
      <c r="P496" s="223">
        <f>O496*H496</f>
        <v>0</v>
      </c>
      <c r="Q496" s="223">
        <v>0.0019599999999999999</v>
      </c>
      <c r="R496" s="223">
        <f>Q496*H496</f>
        <v>0.0097999999999999997</v>
      </c>
      <c r="S496" s="223">
        <v>0</v>
      </c>
      <c r="T496" s="224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25" t="s">
        <v>251</v>
      </c>
      <c r="AT496" s="225" t="s">
        <v>162</v>
      </c>
      <c r="AU496" s="225" t="s">
        <v>91</v>
      </c>
      <c r="AY496" s="18" t="s">
        <v>159</v>
      </c>
      <c r="BE496" s="226">
        <f>IF(N496="základní",J496,0)</f>
        <v>0</v>
      </c>
      <c r="BF496" s="226">
        <f>IF(N496="snížená",J496,0)</f>
        <v>0</v>
      </c>
      <c r="BG496" s="226">
        <f>IF(N496="zákl. přenesená",J496,0)</f>
        <v>0</v>
      </c>
      <c r="BH496" s="226">
        <f>IF(N496="sníž. přenesená",J496,0)</f>
        <v>0</v>
      </c>
      <c r="BI496" s="226">
        <f>IF(N496="nulová",J496,0)</f>
        <v>0</v>
      </c>
      <c r="BJ496" s="18" t="s">
        <v>89</v>
      </c>
      <c r="BK496" s="226">
        <f>ROUND(I496*H496,2)</f>
        <v>0</v>
      </c>
      <c r="BL496" s="18" t="s">
        <v>251</v>
      </c>
      <c r="BM496" s="225" t="s">
        <v>1968</v>
      </c>
    </row>
    <row r="497" s="2" customFormat="1">
      <c r="A497" s="40"/>
      <c r="B497" s="41"/>
      <c r="C497" s="42"/>
      <c r="D497" s="227" t="s">
        <v>169</v>
      </c>
      <c r="E497" s="42"/>
      <c r="F497" s="228" t="s">
        <v>1969</v>
      </c>
      <c r="G497" s="42"/>
      <c r="H497" s="42"/>
      <c r="I497" s="229"/>
      <c r="J497" s="42"/>
      <c r="K497" s="42"/>
      <c r="L497" s="46"/>
      <c r="M497" s="230"/>
      <c r="N497" s="231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8" t="s">
        <v>169</v>
      </c>
      <c r="AU497" s="18" t="s">
        <v>91</v>
      </c>
    </row>
    <row r="498" s="13" customFormat="1">
      <c r="A498" s="13"/>
      <c r="B498" s="232"/>
      <c r="C498" s="233"/>
      <c r="D498" s="234" t="s">
        <v>171</v>
      </c>
      <c r="E498" s="235" t="s">
        <v>44</v>
      </c>
      <c r="F498" s="236" t="s">
        <v>1556</v>
      </c>
      <c r="G498" s="233"/>
      <c r="H498" s="235" t="s">
        <v>44</v>
      </c>
      <c r="I498" s="237"/>
      <c r="J498" s="233"/>
      <c r="K498" s="233"/>
      <c r="L498" s="238"/>
      <c r="M498" s="239"/>
      <c r="N498" s="240"/>
      <c r="O498" s="240"/>
      <c r="P498" s="240"/>
      <c r="Q498" s="240"/>
      <c r="R498" s="240"/>
      <c r="S498" s="240"/>
      <c r="T498" s="24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2" t="s">
        <v>171</v>
      </c>
      <c r="AU498" s="242" t="s">
        <v>91</v>
      </c>
      <c r="AV498" s="13" t="s">
        <v>89</v>
      </c>
      <c r="AW498" s="13" t="s">
        <v>42</v>
      </c>
      <c r="AX498" s="13" t="s">
        <v>82</v>
      </c>
      <c r="AY498" s="242" t="s">
        <v>159</v>
      </c>
    </row>
    <row r="499" s="14" customFormat="1">
      <c r="A499" s="14"/>
      <c r="B499" s="243"/>
      <c r="C499" s="244"/>
      <c r="D499" s="234" t="s">
        <v>171</v>
      </c>
      <c r="E499" s="245" t="s">
        <v>44</v>
      </c>
      <c r="F499" s="246" t="s">
        <v>186</v>
      </c>
      <c r="G499" s="244"/>
      <c r="H499" s="247">
        <v>5</v>
      </c>
      <c r="I499" s="248"/>
      <c r="J499" s="244"/>
      <c r="K499" s="244"/>
      <c r="L499" s="249"/>
      <c r="M499" s="250"/>
      <c r="N499" s="251"/>
      <c r="O499" s="251"/>
      <c r="P499" s="251"/>
      <c r="Q499" s="251"/>
      <c r="R499" s="251"/>
      <c r="S499" s="251"/>
      <c r="T499" s="252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3" t="s">
        <v>171</v>
      </c>
      <c r="AU499" s="253" t="s">
        <v>91</v>
      </c>
      <c r="AV499" s="14" t="s">
        <v>91</v>
      </c>
      <c r="AW499" s="14" t="s">
        <v>42</v>
      </c>
      <c r="AX499" s="14" t="s">
        <v>89</v>
      </c>
      <c r="AY499" s="253" t="s">
        <v>159</v>
      </c>
    </row>
    <row r="500" s="2" customFormat="1" ht="16.5" customHeight="1">
      <c r="A500" s="40"/>
      <c r="B500" s="41"/>
      <c r="C500" s="214" t="s">
        <v>734</v>
      </c>
      <c r="D500" s="214" t="s">
        <v>162</v>
      </c>
      <c r="E500" s="215" t="s">
        <v>1970</v>
      </c>
      <c r="F500" s="216" t="s">
        <v>1971</v>
      </c>
      <c r="G500" s="217" t="s">
        <v>658</v>
      </c>
      <c r="H500" s="218">
        <v>1</v>
      </c>
      <c r="I500" s="219"/>
      <c r="J500" s="220">
        <f>ROUND(I500*H500,2)</f>
        <v>0</v>
      </c>
      <c r="K500" s="216" t="s">
        <v>166</v>
      </c>
      <c r="L500" s="46"/>
      <c r="M500" s="221" t="s">
        <v>44</v>
      </c>
      <c r="N500" s="222" t="s">
        <v>53</v>
      </c>
      <c r="O500" s="86"/>
      <c r="P500" s="223">
        <f>O500*H500</f>
        <v>0</v>
      </c>
      <c r="Q500" s="223">
        <v>0.0019599999999999999</v>
      </c>
      <c r="R500" s="223">
        <f>Q500*H500</f>
        <v>0.0019599999999999999</v>
      </c>
      <c r="S500" s="223">
        <v>0</v>
      </c>
      <c r="T500" s="224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25" t="s">
        <v>251</v>
      </c>
      <c r="AT500" s="225" t="s">
        <v>162</v>
      </c>
      <c r="AU500" s="225" t="s">
        <v>91</v>
      </c>
      <c r="AY500" s="18" t="s">
        <v>159</v>
      </c>
      <c r="BE500" s="226">
        <f>IF(N500="základní",J500,0)</f>
        <v>0</v>
      </c>
      <c r="BF500" s="226">
        <f>IF(N500="snížená",J500,0)</f>
        <v>0</v>
      </c>
      <c r="BG500" s="226">
        <f>IF(N500="zákl. přenesená",J500,0)</f>
        <v>0</v>
      </c>
      <c r="BH500" s="226">
        <f>IF(N500="sníž. přenesená",J500,0)</f>
        <v>0</v>
      </c>
      <c r="BI500" s="226">
        <f>IF(N500="nulová",J500,0)</f>
        <v>0</v>
      </c>
      <c r="BJ500" s="18" t="s">
        <v>89</v>
      </c>
      <c r="BK500" s="226">
        <f>ROUND(I500*H500,2)</f>
        <v>0</v>
      </c>
      <c r="BL500" s="18" t="s">
        <v>251</v>
      </c>
      <c r="BM500" s="225" t="s">
        <v>1972</v>
      </c>
    </row>
    <row r="501" s="2" customFormat="1">
      <c r="A501" s="40"/>
      <c r="B501" s="41"/>
      <c r="C501" s="42"/>
      <c r="D501" s="227" t="s">
        <v>169</v>
      </c>
      <c r="E501" s="42"/>
      <c r="F501" s="228" t="s">
        <v>1973</v>
      </c>
      <c r="G501" s="42"/>
      <c r="H501" s="42"/>
      <c r="I501" s="229"/>
      <c r="J501" s="42"/>
      <c r="K501" s="42"/>
      <c r="L501" s="46"/>
      <c r="M501" s="230"/>
      <c r="N501" s="231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8" t="s">
        <v>169</v>
      </c>
      <c r="AU501" s="18" t="s">
        <v>91</v>
      </c>
    </row>
    <row r="502" s="13" customFormat="1">
      <c r="A502" s="13"/>
      <c r="B502" s="232"/>
      <c r="C502" s="233"/>
      <c r="D502" s="234" t="s">
        <v>171</v>
      </c>
      <c r="E502" s="235" t="s">
        <v>44</v>
      </c>
      <c r="F502" s="236" t="s">
        <v>1556</v>
      </c>
      <c r="G502" s="233"/>
      <c r="H502" s="235" t="s">
        <v>44</v>
      </c>
      <c r="I502" s="237"/>
      <c r="J502" s="233"/>
      <c r="K502" s="233"/>
      <c r="L502" s="238"/>
      <c r="M502" s="239"/>
      <c r="N502" s="240"/>
      <c r="O502" s="240"/>
      <c r="P502" s="240"/>
      <c r="Q502" s="240"/>
      <c r="R502" s="240"/>
      <c r="S502" s="240"/>
      <c r="T502" s="24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2" t="s">
        <v>171</v>
      </c>
      <c r="AU502" s="242" t="s">
        <v>91</v>
      </c>
      <c r="AV502" s="13" t="s">
        <v>89</v>
      </c>
      <c r="AW502" s="13" t="s">
        <v>42</v>
      </c>
      <c r="AX502" s="13" t="s">
        <v>82</v>
      </c>
      <c r="AY502" s="242" t="s">
        <v>159</v>
      </c>
    </row>
    <row r="503" s="14" customFormat="1">
      <c r="A503" s="14"/>
      <c r="B503" s="243"/>
      <c r="C503" s="244"/>
      <c r="D503" s="234" t="s">
        <v>171</v>
      </c>
      <c r="E503" s="245" t="s">
        <v>44</v>
      </c>
      <c r="F503" s="246" t="s">
        <v>89</v>
      </c>
      <c r="G503" s="244"/>
      <c r="H503" s="247">
        <v>1</v>
      </c>
      <c r="I503" s="248"/>
      <c r="J503" s="244"/>
      <c r="K503" s="244"/>
      <c r="L503" s="249"/>
      <c r="M503" s="250"/>
      <c r="N503" s="251"/>
      <c r="O503" s="251"/>
      <c r="P503" s="251"/>
      <c r="Q503" s="251"/>
      <c r="R503" s="251"/>
      <c r="S503" s="251"/>
      <c r="T503" s="252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3" t="s">
        <v>171</v>
      </c>
      <c r="AU503" s="253" t="s">
        <v>91</v>
      </c>
      <c r="AV503" s="14" t="s">
        <v>91</v>
      </c>
      <c r="AW503" s="14" t="s">
        <v>42</v>
      </c>
      <c r="AX503" s="14" t="s">
        <v>89</v>
      </c>
      <c r="AY503" s="253" t="s">
        <v>159</v>
      </c>
    </row>
    <row r="504" s="2" customFormat="1" ht="16.5" customHeight="1">
      <c r="A504" s="40"/>
      <c r="B504" s="41"/>
      <c r="C504" s="214" t="s">
        <v>741</v>
      </c>
      <c r="D504" s="214" t="s">
        <v>162</v>
      </c>
      <c r="E504" s="215" t="s">
        <v>1974</v>
      </c>
      <c r="F504" s="216" t="s">
        <v>1975</v>
      </c>
      <c r="G504" s="217" t="s">
        <v>165</v>
      </c>
      <c r="H504" s="218">
        <v>10</v>
      </c>
      <c r="I504" s="219"/>
      <c r="J504" s="220">
        <f>ROUND(I504*H504,2)</f>
        <v>0</v>
      </c>
      <c r="K504" s="216" t="s">
        <v>166</v>
      </c>
      <c r="L504" s="46"/>
      <c r="M504" s="221" t="s">
        <v>44</v>
      </c>
      <c r="N504" s="222" t="s">
        <v>53</v>
      </c>
      <c r="O504" s="86"/>
      <c r="P504" s="223">
        <f>O504*H504</f>
        <v>0</v>
      </c>
      <c r="Q504" s="223">
        <v>0.00012999999999999999</v>
      </c>
      <c r="R504" s="223">
        <f>Q504*H504</f>
        <v>0.0012999999999999999</v>
      </c>
      <c r="S504" s="223">
        <v>0</v>
      </c>
      <c r="T504" s="224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25" t="s">
        <v>251</v>
      </c>
      <c r="AT504" s="225" t="s">
        <v>162</v>
      </c>
      <c r="AU504" s="225" t="s">
        <v>91</v>
      </c>
      <c r="AY504" s="18" t="s">
        <v>159</v>
      </c>
      <c r="BE504" s="226">
        <f>IF(N504="základní",J504,0)</f>
        <v>0</v>
      </c>
      <c r="BF504" s="226">
        <f>IF(N504="snížená",J504,0)</f>
        <v>0</v>
      </c>
      <c r="BG504" s="226">
        <f>IF(N504="zákl. přenesená",J504,0)</f>
        <v>0</v>
      </c>
      <c r="BH504" s="226">
        <f>IF(N504="sníž. přenesená",J504,0)</f>
        <v>0</v>
      </c>
      <c r="BI504" s="226">
        <f>IF(N504="nulová",J504,0)</f>
        <v>0</v>
      </c>
      <c r="BJ504" s="18" t="s">
        <v>89</v>
      </c>
      <c r="BK504" s="226">
        <f>ROUND(I504*H504,2)</f>
        <v>0</v>
      </c>
      <c r="BL504" s="18" t="s">
        <v>251</v>
      </c>
      <c r="BM504" s="225" t="s">
        <v>1976</v>
      </c>
    </row>
    <row r="505" s="2" customFormat="1">
      <c r="A505" s="40"/>
      <c r="B505" s="41"/>
      <c r="C505" s="42"/>
      <c r="D505" s="227" t="s">
        <v>169</v>
      </c>
      <c r="E505" s="42"/>
      <c r="F505" s="228" t="s">
        <v>1977</v>
      </c>
      <c r="G505" s="42"/>
      <c r="H505" s="42"/>
      <c r="I505" s="229"/>
      <c r="J505" s="42"/>
      <c r="K505" s="42"/>
      <c r="L505" s="46"/>
      <c r="M505" s="230"/>
      <c r="N505" s="231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8" t="s">
        <v>169</v>
      </c>
      <c r="AU505" s="18" t="s">
        <v>91</v>
      </c>
    </row>
    <row r="506" s="13" customFormat="1">
      <c r="A506" s="13"/>
      <c r="B506" s="232"/>
      <c r="C506" s="233"/>
      <c r="D506" s="234" t="s">
        <v>171</v>
      </c>
      <c r="E506" s="235" t="s">
        <v>44</v>
      </c>
      <c r="F506" s="236" t="s">
        <v>1556</v>
      </c>
      <c r="G506" s="233"/>
      <c r="H506" s="235" t="s">
        <v>44</v>
      </c>
      <c r="I506" s="237"/>
      <c r="J506" s="233"/>
      <c r="K506" s="233"/>
      <c r="L506" s="238"/>
      <c r="M506" s="239"/>
      <c r="N506" s="240"/>
      <c r="O506" s="240"/>
      <c r="P506" s="240"/>
      <c r="Q506" s="240"/>
      <c r="R506" s="240"/>
      <c r="S506" s="240"/>
      <c r="T506" s="24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2" t="s">
        <v>171</v>
      </c>
      <c r="AU506" s="242" t="s">
        <v>91</v>
      </c>
      <c r="AV506" s="13" t="s">
        <v>89</v>
      </c>
      <c r="AW506" s="13" t="s">
        <v>42</v>
      </c>
      <c r="AX506" s="13" t="s">
        <v>82</v>
      </c>
      <c r="AY506" s="242" t="s">
        <v>159</v>
      </c>
    </row>
    <row r="507" s="14" customFormat="1">
      <c r="A507" s="14"/>
      <c r="B507" s="243"/>
      <c r="C507" s="244"/>
      <c r="D507" s="234" t="s">
        <v>171</v>
      </c>
      <c r="E507" s="245" t="s">
        <v>44</v>
      </c>
      <c r="F507" s="246" t="s">
        <v>209</v>
      </c>
      <c r="G507" s="244"/>
      <c r="H507" s="247">
        <v>10</v>
      </c>
      <c r="I507" s="248"/>
      <c r="J507" s="244"/>
      <c r="K507" s="244"/>
      <c r="L507" s="249"/>
      <c r="M507" s="250"/>
      <c r="N507" s="251"/>
      <c r="O507" s="251"/>
      <c r="P507" s="251"/>
      <c r="Q507" s="251"/>
      <c r="R507" s="251"/>
      <c r="S507" s="251"/>
      <c r="T507" s="252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3" t="s">
        <v>171</v>
      </c>
      <c r="AU507" s="253" t="s">
        <v>91</v>
      </c>
      <c r="AV507" s="14" t="s">
        <v>91</v>
      </c>
      <c r="AW507" s="14" t="s">
        <v>42</v>
      </c>
      <c r="AX507" s="14" t="s">
        <v>89</v>
      </c>
      <c r="AY507" s="253" t="s">
        <v>159</v>
      </c>
    </row>
    <row r="508" s="2" customFormat="1" ht="16.5" customHeight="1">
      <c r="A508" s="40"/>
      <c r="B508" s="41"/>
      <c r="C508" s="254" t="s">
        <v>746</v>
      </c>
      <c r="D508" s="254" t="s">
        <v>173</v>
      </c>
      <c r="E508" s="255" t="s">
        <v>1978</v>
      </c>
      <c r="F508" s="256" t="s">
        <v>1979</v>
      </c>
      <c r="G508" s="257" t="s">
        <v>165</v>
      </c>
      <c r="H508" s="258">
        <v>10</v>
      </c>
      <c r="I508" s="259"/>
      <c r="J508" s="260">
        <f>ROUND(I508*H508,2)</f>
        <v>0</v>
      </c>
      <c r="K508" s="256" t="s">
        <v>166</v>
      </c>
      <c r="L508" s="261"/>
      <c r="M508" s="262" t="s">
        <v>44</v>
      </c>
      <c r="N508" s="263" t="s">
        <v>53</v>
      </c>
      <c r="O508" s="86"/>
      <c r="P508" s="223">
        <f>O508*H508</f>
        <v>0</v>
      </c>
      <c r="Q508" s="223">
        <v>0.0016800000000000001</v>
      </c>
      <c r="R508" s="223">
        <f>Q508*H508</f>
        <v>0.016800000000000002</v>
      </c>
      <c r="S508" s="223">
        <v>0</v>
      </c>
      <c r="T508" s="224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25" t="s">
        <v>341</v>
      </c>
      <c r="AT508" s="225" t="s">
        <v>173</v>
      </c>
      <c r="AU508" s="225" t="s">
        <v>91</v>
      </c>
      <c r="AY508" s="18" t="s">
        <v>159</v>
      </c>
      <c r="BE508" s="226">
        <f>IF(N508="základní",J508,0)</f>
        <v>0</v>
      </c>
      <c r="BF508" s="226">
        <f>IF(N508="snížená",J508,0)</f>
        <v>0</v>
      </c>
      <c r="BG508" s="226">
        <f>IF(N508="zákl. přenesená",J508,0)</f>
        <v>0</v>
      </c>
      <c r="BH508" s="226">
        <f>IF(N508="sníž. přenesená",J508,0)</f>
        <v>0</v>
      </c>
      <c r="BI508" s="226">
        <f>IF(N508="nulová",J508,0)</f>
        <v>0</v>
      </c>
      <c r="BJ508" s="18" t="s">
        <v>89</v>
      </c>
      <c r="BK508" s="226">
        <f>ROUND(I508*H508,2)</f>
        <v>0</v>
      </c>
      <c r="BL508" s="18" t="s">
        <v>251</v>
      </c>
      <c r="BM508" s="225" t="s">
        <v>1980</v>
      </c>
    </row>
    <row r="509" s="13" customFormat="1">
      <c r="A509" s="13"/>
      <c r="B509" s="232"/>
      <c r="C509" s="233"/>
      <c r="D509" s="234" t="s">
        <v>171</v>
      </c>
      <c r="E509" s="235" t="s">
        <v>44</v>
      </c>
      <c r="F509" s="236" t="s">
        <v>1556</v>
      </c>
      <c r="G509" s="233"/>
      <c r="H509" s="235" t="s">
        <v>44</v>
      </c>
      <c r="I509" s="237"/>
      <c r="J509" s="233"/>
      <c r="K509" s="233"/>
      <c r="L509" s="238"/>
      <c r="M509" s="239"/>
      <c r="N509" s="240"/>
      <c r="O509" s="240"/>
      <c r="P509" s="240"/>
      <c r="Q509" s="240"/>
      <c r="R509" s="240"/>
      <c r="S509" s="240"/>
      <c r="T509" s="241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2" t="s">
        <v>171</v>
      </c>
      <c r="AU509" s="242" t="s">
        <v>91</v>
      </c>
      <c r="AV509" s="13" t="s">
        <v>89</v>
      </c>
      <c r="AW509" s="13" t="s">
        <v>42</v>
      </c>
      <c r="AX509" s="13" t="s">
        <v>82</v>
      </c>
      <c r="AY509" s="242" t="s">
        <v>159</v>
      </c>
    </row>
    <row r="510" s="14" customFormat="1">
      <c r="A510" s="14"/>
      <c r="B510" s="243"/>
      <c r="C510" s="244"/>
      <c r="D510" s="234" t="s">
        <v>171</v>
      </c>
      <c r="E510" s="245" t="s">
        <v>44</v>
      </c>
      <c r="F510" s="246" t="s">
        <v>209</v>
      </c>
      <c r="G510" s="244"/>
      <c r="H510" s="247">
        <v>10</v>
      </c>
      <c r="I510" s="248"/>
      <c r="J510" s="244"/>
      <c r="K510" s="244"/>
      <c r="L510" s="249"/>
      <c r="M510" s="250"/>
      <c r="N510" s="251"/>
      <c r="O510" s="251"/>
      <c r="P510" s="251"/>
      <c r="Q510" s="251"/>
      <c r="R510" s="251"/>
      <c r="S510" s="251"/>
      <c r="T510" s="252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3" t="s">
        <v>171</v>
      </c>
      <c r="AU510" s="253" t="s">
        <v>91</v>
      </c>
      <c r="AV510" s="14" t="s">
        <v>91</v>
      </c>
      <c r="AW510" s="14" t="s">
        <v>42</v>
      </c>
      <c r="AX510" s="14" t="s">
        <v>89</v>
      </c>
      <c r="AY510" s="253" t="s">
        <v>159</v>
      </c>
    </row>
    <row r="511" s="2" customFormat="1" ht="16.5" customHeight="1">
      <c r="A511" s="40"/>
      <c r="B511" s="41"/>
      <c r="C511" s="214" t="s">
        <v>752</v>
      </c>
      <c r="D511" s="214" t="s">
        <v>162</v>
      </c>
      <c r="E511" s="215" t="s">
        <v>1981</v>
      </c>
      <c r="F511" s="216" t="s">
        <v>1982</v>
      </c>
      <c r="G511" s="217" t="s">
        <v>165</v>
      </c>
      <c r="H511" s="218">
        <v>14</v>
      </c>
      <c r="I511" s="219"/>
      <c r="J511" s="220">
        <f>ROUND(I511*H511,2)</f>
        <v>0</v>
      </c>
      <c r="K511" s="216" t="s">
        <v>166</v>
      </c>
      <c r="L511" s="46"/>
      <c r="M511" s="221" t="s">
        <v>44</v>
      </c>
      <c r="N511" s="222" t="s">
        <v>53</v>
      </c>
      <c r="O511" s="86"/>
      <c r="P511" s="223">
        <f>O511*H511</f>
        <v>0</v>
      </c>
      <c r="Q511" s="223">
        <v>0.00023000000000000001</v>
      </c>
      <c r="R511" s="223">
        <f>Q511*H511</f>
        <v>0.0032200000000000002</v>
      </c>
      <c r="S511" s="223">
        <v>0</v>
      </c>
      <c r="T511" s="224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25" t="s">
        <v>251</v>
      </c>
      <c r="AT511" s="225" t="s">
        <v>162</v>
      </c>
      <c r="AU511" s="225" t="s">
        <v>91</v>
      </c>
      <c r="AY511" s="18" t="s">
        <v>159</v>
      </c>
      <c r="BE511" s="226">
        <f>IF(N511="základní",J511,0)</f>
        <v>0</v>
      </c>
      <c r="BF511" s="226">
        <f>IF(N511="snížená",J511,0)</f>
        <v>0</v>
      </c>
      <c r="BG511" s="226">
        <f>IF(N511="zákl. přenesená",J511,0)</f>
        <v>0</v>
      </c>
      <c r="BH511" s="226">
        <f>IF(N511="sníž. přenesená",J511,0)</f>
        <v>0</v>
      </c>
      <c r="BI511" s="226">
        <f>IF(N511="nulová",J511,0)</f>
        <v>0</v>
      </c>
      <c r="BJ511" s="18" t="s">
        <v>89</v>
      </c>
      <c r="BK511" s="226">
        <f>ROUND(I511*H511,2)</f>
        <v>0</v>
      </c>
      <c r="BL511" s="18" t="s">
        <v>251</v>
      </c>
      <c r="BM511" s="225" t="s">
        <v>1983</v>
      </c>
    </row>
    <row r="512" s="2" customFormat="1">
      <c r="A512" s="40"/>
      <c r="B512" s="41"/>
      <c r="C512" s="42"/>
      <c r="D512" s="227" t="s">
        <v>169</v>
      </c>
      <c r="E512" s="42"/>
      <c r="F512" s="228" t="s">
        <v>1984</v>
      </c>
      <c r="G512" s="42"/>
      <c r="H512" s="42"/>
      <c r="I512" s="229"/>
      <c r="J512" s="42"/>
      <c r="K512" s="42"/>
      <c r="L512" s="46"/>
      <c r="M512" s="230"/>
      <c r="N512" s="231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8" t="s">
        <v>169</v>
      </c>
      <c r="AU512" s="18" t="s">
        <v>91</v>
      </c>
    </row>
    <row r="513" s="13" customFormat="1">
      <c r="A513" s="13"/>
      <c r="B513" s="232"/>
      <c r="C513" s="233"/>
      <c r="D513" s="234" t="s">
        <v>171</v>
      </c>
      <c r="E513" s="235" t="s">
        <v>44</v>
      </c>
      <c r="F513" s="236" t="s">
        <v>1556</v>
      </c>
      <c r="G513" s="233"/>
      <c r="H513" s="235" t="s">
        <v>44</v>
      </c>
      <c r="I513" s="237"/>
      <c r="J513" s="233"/>
      <c r="K513" s="233"/>
      <c r="L513" s="238"/>
      <c r="M513" s="239"/>
      <c r="N513" s="240"/>
      <c r="O513" s="240"/>
      <c r="P513" s="240"/>
      <c r="Q513" s="240"/>
      <c r="R513" s="240"/>
      <c r="S513" s="240"/>
      <c r="T513" s="24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2" t="s">
        <v>171</v>
      </c>
      <c r="AU513" s="242" t="s">
        <v>91</v>
      </c>
      <c r="AV513" s="13" t="s">
        <v>89</v>
      </c>
      <c r="AW513" s="13" t="s">
        <v>42</v>
      </c>
      <c r="AX513" s="13" t="s">
        <v>82</v>
      </c>
      <c r="AY513" s="242" t="s">
        <v>159</v>
      </c>
    </row>
    <row r="514" s="14" customFormat="1">
      <c r="A514" s="14"/>
      <c r="B514" s="243"/>
      <c r="C514" s="244"/>
      <c r="D514" s="234" t="s">
        <v>171</v>
      </c>
      <c r="E514" s="245" t="s">
        <v>44</v>
      </c>
      <c r="F514" s="246" t="s">
        <v>1985</v>
      </c>
      <c r="G514" s="244"/>
      <c r="H514" s="247">
        <v>14</v>
      </c>
      <c r="I514" s="248"/>
      <c r="J514" s="244"/>
      <c r="K514" s="244"/>
      <c r="L514" s="249"/>
      <c r="M514" s="250"/>
      <c r="N514" s="251"/>
      <c r="O514" s="251"/>
      <c r="P514" s="251"/>
      <c r="Q514" s="251"/>
      <c r="R514" s="251"/>
      <c r="S514" s="251"/>
      <c r="T514" s="25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3" t="s">
        <v>171</v>
      </c>
      <c r="AU514" s="253" t="s">
        <v>91</v>
      </c>
      <c r="AV514" s="14" t="s">
        <v>91</v>
      </c>
      <c r="AW514" s="14" t="s">
        <v>42</v>
      </c>
      <c r="AX514" s="14" t="s">
        <v>89</v>
      </c>
      <c r="AY514" s="253" t="s">
        <v>159</v>
      </c>
    </row>
    <row r="515" s="2" customFormat="1" ht="16.5" customHeight="1">
      <c r="A515" s="40"/>
      <c r="B515" s="41"/>
      <c r="C515" s="214" t="s">
        <v>757</v>
      </c>
      <c r="D515" s="214" t="s">
        <v>162</v>
      </c>
      <c r="E515" s="215" t="s">
        <v>1986</v>
      </c>
      <c r="F515" s="216" t="s">
        <v>1987</v>
      </c>
      <c r="G515" s="217" t="s">
        <v>165</v>
      </c>
      <c r="H515" s="218">
        <v>1</v>
      </c>
      <c r="I515" s="219"/>
      <c r="J515" s="220">
        <f>ROUND(I515*H515,2)</f>
        <v>0</v>
      </c>
      <c r="K515" s="216" t="s">
        <v>44</v>
      </c>
      <c r="L515" s="46"/>
      <c r="M515" s="221" t="s">
        <v>44</v>
      </c>
      <c r="N515" s="222" t="s">
        <v>53</v>
      </c>
      <c r="O515" s="86"/>
      <c r="P515" s="223">
        <f>O515*H515</f>
        <v>0</v>
      </c>
      <c r="Q515" s="223">
        <v>0.00024000000000000001</v>
      </c>
      <c r="R515" s="223">
        <f>Q515*H515</f>
        <v>0.00024000000000000001</v>
      </c>
      <c r="S515" s="223">
        <v>0</v>
      </c>
      <c r="T515" s="224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25" t="s">
        <v>251</v>
      </c>
      <c r="AT515" s="225" t="s">
        <v>162</v>
      </c>
      <c r="AU515" s="225" t="s">
        <v>91</v>
      </c>
      <c r="AY515" s="18" t="s">
        <v>159</v>
      </c>
      <c r="BE515" s="226">
        <f>IF(N515="základní",J515,0)</f>
        <v>0</v>
      </c>
      <c r="BF515" s="226">
        <f>IF(N515="snížená",J515,0)</f>
        <v>0</v>
      </c>
      <c r="BG515" s="226">
        <f>IF(N515="zákl. přenesená",J515,0)</f>
        <v>0</v>
      </c>
      <c r="BH515" s="226">
        <f>IF(N515="sníž. přenesená",J515,0)</f>
        <v>0</v>
      </c>
      <c r="BI515" s="226">
        <f>IF(N515="nulová",J515,0)</f>
        <v>0</v>
      </c>
      <c r="BJ515" s="18" t="s">
        <v>89</v>
      </c>
      <c r="BK515" s="226">
        <f>ROUND(I515*H515,2)</f>
        <v>0</v>
      </c>
      <c r="BL515" s="18" t="s">
        <v>251</v>
      </c>
      <c r="BM515" s="225" t="s">
        <v>1988</v>
      </c>
    </row>
    <row r="516" s="13" customFormat="1">
      <c r="A516" s="13"/>
      <c r="B516" s="232"/>
      <c r="C516" s="233"/>
      <c r="D516" s="234" t="s">
        <v>171</v>
      </c>
      <c r="E516" s="235" t="s">
        <v>44</v>
      </c>
      <c r="F516" s="236" t="s">
        <v>1556</v>
      </c>
      <c r="G516" s="233"/>
      <c r="H516" s="235" t="s">
        <v>44</v>
      </c>
      <c r="I516" s="237"/>
      <c r="J516" s="233"/>
      <c r="K516" s="233"/>
      <c r="L516" s="238"/>
      <c r="M516" s="239"/>
      <c r="N516" s="240"/>
      <c r="O516" s="240"/>
      <c r="P516" s="240"/>
      <c r="Q516" s="240"/>
      <c r="R516" s="240"/>
      <c r="S516" s="240"/>
      <c r="T516" s="24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2" t="s">
        <v>171</v>
      </c>
      <c r="AU516" s="242" t="s">
        <v>91</v>
      </c>
      <c r="AV516" s="13" t="s">
        <v>89</v>
      </c>
      <c r="AW516" s="13" t="s">
        <v>42</v>
      </c>
      <c r="AX516" s="13" t="s">
        <v>82</v>
      </c>
      <c r="AY516" s="242" t="s">
        <v>159</v>
      </c>
    </row>
    <row r="517" s="14" customFormat="1">
      <c r="A517" s="14"/>
      <c r="B517" s="243"/>
      <c r="C517" s="244"/>
      <c r="D517" s="234" t="s">
        <v>171</v>
      </c>
      <c r="E517" s="245" t="s">
        <v>44</v>
      </c>
      <c r="F517" s="246" t="s">
        <v>89</v>
      </c>
      <c r="G517" s="244"/>
      <c r="H517" s="247">
        <v>1</v>
      </c>
      <c r="I517" s="248"/>
      <c r="J517" s="244"/>
      <c r="K517" s="244"/>
      <c r="L517" s="249"/>
      <c r="M517" s="250"/>
      <c r="N517" s="251"/>
      <c r="O517" s="251"/>
      <c r="P517" s="251"/>
      <c r="Q517" s="251"/>
      <c r="R517" s="251"/>
      <c r="S517" s="251"/>
      <c r="T517" s="252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3" t="s">
        <v>171</v>
      </c>
      <c r="AU517" s="253" t="s">
        <v>91</v>
      </c>
      <c r="AV517" s="14" t="s">
        <v>91</v>
      </c>
      <c r="AW517" s="14" t="s">
        <v>42</v>
      </c>
      <c r="AX517" s="14" t="s">
        <v>89</v>
      </c>
      <c r="AY517" s="253" t="s">
        <v>159</v>
      </c>
    </row>
    <row r="518" s="2" customFormat="1" ht="16.5" customHeight="1">
      <c r="A518" s="40"/>
      <c r="B518" s="41"/>
      <c r="C518" s="214" t="s">
        <v>763</v>
      </c>
      <c r="D518" s="214" t="s">
        <v>162</v>
      </c>
      <c r="E518" s="215" t="s">
        <v>1989</v>
      </c>
      <c r="F518" s="216" t="s">
        <v>1990</v>
      </c>
      <c r="G518" s="217" t="s">
        <v>165</v>
      </c>
      <c r="H518" s="218">
        <v>14</v>
      </c>
      <c r="I518" s="219"/>
      <c r="J518" s="220">
        <f>ROUND(I518*H518,2)</f>
        <v>0</v>
      </c>
      <c r="K518" s="216" t="s">
        <v>166</v>
      </c>
      <c r="L518" s="46"/>
      <c r="M518" s="221" t="s">
        <v>44</v>
      </c>
      <c r="N518" s="222" t="s">
        <v>53</v>
      </c>
      <c r="O518" s="86"/>
      <c r="P518" s="223">
        <f>O518*H518</f>
        <v>0</v>
      </c>
      <c r="Q518" s="223">
        <v>0.00031</v>
      </c>
      <c r="R518" s="223">
        <f>Q518*H518</f>
        <v>0.0043400000000000001</v>
      </c>
      <c r="S518" s="223">
        <v>0</v>
      </c>
      <c r="T518" s="224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25" t="s">
        <v>251</v>
      </c>
      <c r="AT518" s="225" t="s">
        <v>162</v>
      </c>
      <c r="AU518" s="225" t="s">
        <v>91</v>
      </c>
      <c r="AY518" s="18" t="s">
        <v>159</v>
      </c>
      <c r="BE518" s="226">
        <f>IF(N518="základní",J518,0)</f>
        <v>0</v>
      </c>
      <c r="BF518" s="226">
        <f>IF(N518="snížená",J518,0)</f>
        <v>0</v>
      </c>
      <c r="BG518" s="226">
        <f>IF(N518="zákl. přenesená",J518,0)</f>
        <v>0</v>
      </c>
      <c r="BH518" s="226">
        <f>IF(N518="sníž. přenesená",J518,0)</f>
        <v>0</v>
      </c>
      <c r="BI518" s="226">
        <f>IF(N518="nulová",J518,0)</f>
        <v>0</v>
      </c>
      <c r="BJ518" s="18" t="s">
        <v>89</v>
      </c>
      <c r="BK518" s="226">
        <f>ROUND(I518*H518,2)</f>
        <v>0</v>
      </c>
      <c r="BL518" s="18" t="s">
        <v>251</v>
      </c>
      <c r="BM518" s="225" t="s">
        <v>1991</v>
      </c>
    </row>
    <row r="519" s="2" customFormat="1">
      <c r="A519" s="40"/>
      <c r="B519" s="41"/>
      <c r="C519" s="42"/>
      <c r="D519" s="227" t="s">
        <v>169</v>
      </c>
      <c r="E519" s="42"/>
      <c r="F519" s="228" t="s">
        <v>1992</v>
      </c>
      <c r="G519" s="42"/>
      <c r="H519" s="42"/>
      <c r="I519" s="229"/>
      <c r="J519" s="42"/>
      <c r="K519" s="42"/>
      <c r="L519" s="46"/>
      <c r="M519" s="230"/>
      <c r="N519" s="231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8" t="s">
        <v>169</v>
      </c>
      <c r="AU519" s="18" t="s">
        <v>91</v>
      </c>
    </row>
    <row r="520" s="13" customFormat="1">
      <c r="A520" s="13"/>
      <c r="B520" s="232"/>
      <c r="C520" s="233"/>
      <c r="D520" s="234" t="s">
        <v>171</v>
      </c>
      <c r="E520" s="235" t="s">
        <v>44</v>
      </c>
      <c r="F520" s="236" t="s">
        <v>1556</v>
      </c>
      <c r="G520" s="233"/>
      <c r="H520" s="235" t="s">
        <v>44</v>
      </c>
      <c r="I520" s="237"/>
      <c r="J520" s="233"/>
      <c r="K520" s="233"/>
      <c r="L520" s="238"/>
      <c r="M520" s="239"/>
      <c r="N520" s="240"/>
      <c r="O520" s="240"/>
      <c r="P520" s="240"/>
      <c r="Q520" s="240"/>
      <c r="R520" s="240"/>
      <c r="S520" s="240"/>
      <c r="T520" s="241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2" t="s">
        <v>171</v>
      </c>
      <c r="AU520" s="242" t="s">
        <v>91</v>
      </c>
      <c r="AV520" s="13" t="s">
        <v>89</v>
      </c>
      <c r="AW520" s="13" t="s">
        <v>42</v>
      </c>
      <c r="AX520" s="13" t="s">
        <v>82</v>
      </c>
      <c r="AY520" s="242" t="s">
        <v>159</v>
      </c>
    </row>
    <row r="521" s="14" customFormat="1">
      <c r="A521" s="14"/>
      <c r="B521" s="243"/>
      <c r="C521" s="244"/>
      <c r="D521" s="234" t="s">
        <v>171</v>
      </c>
      <c r="E521" s="245" t="s">
        <v>44</v>
      </c>
      <c r="F521" s="246" t="s">
        <v>235</v>
      </c>
      <c r="G521" s="244"/>
      <c r="H521" s="247">
        <v>14</v>
      </c>
      <c r="I521" s="248"/>
      <c r="J521" s="244"/>
      <c r="K521" s="244"/>
      <c r="L521" s="249"/>
      <c r="M521" s="250"/>
      <c r="N521" s="251"/>
      <c r="O521" s="251"/>
      <c r="P521" s="251"/>
      <c r="Q521" s="251"/>
      <c r="R521" s="251"/>
      <c r="S521" s="251"/>
      <c r="T521" s="252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3" t="s">
        <v>171</v>
      </c>
      <c r="AU521" s="253" t="s">
        <v>91</v>
      </c>
      <c r="AV521" s="14" t="s">
        <v>91</v>
      </c>
      <c r="AW521" s="14" t="s">
        <v>42</v>
      </c>
      <c r="AX521" s="14" t="s">
        <v>89</v>
      </c>
      <c r="AY521" s="253" t="s">
        <v>159</v>
      </c>
    </row>
    <row r="522" s="2" customFormat="1" ht="16.5" customHeight="1">
      <c r="A522" s="40"/>
      <c r="B522" s="41"/>
      <c r="C522" s="214" t="s">
        <v>769</v>
      </c>
      <c r="D522" s="214" t="s">
        <v>162</v>
      </c>
      <c r="E522" s="215" t="s">
        <v>1993</v>
      </c>
      <c r="F522" s="216" t="s">
        <v>1994</v>
      </c>
      <c r="G522" s="217" t="s">
        <v>165</v>
      </c>
      <c r="H522" s="218">
        <v>10</v>
      </c>
      <c r="I522" s="219"/>
      <c r="J522" s="220">
        <f>ROUND(I522*H522,2)</f>
        <v>0</v>
      </c>
      <c r="K522" s="216" t="s">
        <v>44</v>
      </c>
      <c r="L522" s="46"/>
      <c r="M522" s="221" t="s">
        <v>44</v>
      </c>
      <c r="N522" s="222" t="s">
        <v>53</v>
      </c>
      <c r="O522" s="86"/>
      <c r="P522" s="223">
        <f>O522*H522</f>
        <v>0</v>
      </c>
      <c r="Q522" s="223">
        <v>0.00031</v>
      </c>
      <c r="R522" s="223">
        <f>Q522*H522</f>
        <v>0.0030999999999999999</v>
      </c>
      <c r="S522" s="223">
        <v>0</v>
      </c>
      <c r="T522" s="224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25" t="s">
        <v>251</v>
      </c>
      <c r="AT522" s="225" t="s">
        <v>162</v>
      </c>
      <c r="AU522" s="225" t="s">
        <v>91</v>
      </c>
      <c r="AY522" s="18" t="s">
        <v>159</v>
      </c>
      <c r="BE522" s="226">
        <f>IF(N522="základní",J522,0)</f>
        <v>0</v>
      </c>
      <c r="BF522" s="226">
        <f>IF(N522="snížená",J522,0)</f>
        <v>0</v>
      </c>
      <c r="BG522" s="226">
        <f>IF(N522="zákl. přenesená",J522,0)</f>
        <v>0</v>
      </c>
      <c r="BH522" s="226">
        <f>IF(N522="sníž. přenesená",J522,0)</f>
        <v>0</v>
      </c>
      <c r="BI522" s="226">
        <f>IF(N522="nulová",J522,0)</f>
        <v>0</v>
      </c>
      <c r="BJ522" s="18" t="s">
        <v>89</v>
      </c>
      <c r="BK522" s="226">
        <f>ROUND(I522*H522,2)</f>
        <v>0</v>
      </c>
      <c r="BL522" s="18" t="s">
        <v>251</v>
      </c>
      <c r="BM522" s="225" t="s">
        <v>1995</v>
      </c>
    </row>
    <row r="523" s="13" customFormat="1">
      <c r="A523" s="13"/>
      <c r="B523" s="232"/>
      <c r="C523" s="233"/>
      <c r="D523" s="234" t="s">
        <v>171</v>
      </c>
      <c r="E523" s="235" t="s">
        <v>44</v>
      </c>
      <c r="F523" s="236" t="s">
        <v>1556</v>
      </c>
      <c r="G523" s="233"/>
      <c r="H523" s="235" t="s">
        <v>44</v>
      </c>
      <c r="I523" s="237"/>
      <c r="J523" s="233"/>
      <c r="K523" s="233"/>
      <c r="L523" s="238"/>
      <c r="M523" s="239"/>
      <c r="N523" s="240"/>
      <c r="O523" s="240"/>
      <c r="P523" s="240"/>
      <c r="Q523" s="240"/>
      <c r="R523" s="240"/>
      <c r="S523" s="240"/>
      <c r="T523" s="241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2" t="s">
        <v>171</v>
      </c>
      <c r="AU523" s="242" t="s">
        <v>91</v>
      </c>
      <c r="AV523" s="13" t="s">
        <v>89</v>
      </c>
      <c r="AW523" s="13" t="s">
        <v>42</v>
      </c>
      <c r="AX523" s="13" t="s">
        <v>82</v>
      </c>
      <c r="AY523" s="242" t="s">
        <v>159</v>
      </c>
    </row>
    <row r="524" s="14" customFormat="1">
      <c r="A524" s="14"/>
      <c r="B524" s="243"/>
      <c r="C524" s="244"/>
      <c r="D524" s="234" t="s">
        <v>171</v>
      </c>
      <c r="E524" s="245" t="s">
        <v>44</v>
      </c>
      <c r="F524" s="246" t="s">
        <v>209</v>
      </c>
      <c r="G524" s="244"/>
      <c r="H524" s="247">
        <v>10</v>
      </c>
      <c r="I524" s="248"/>
      <c r="J524" s="244"/>
      <c r="K524" s="244"/>
      <c r="L524" s="249"/>
      <c r="M524" s="250"/>
      <c r="N524" s="251"/>
      <c r="O524" s="251"/>
      <c r="P524" s="251"/>
      <c r="Q524" s="251"/>
      <c r="R524" s="251"/>
      <c r="S524" s="251"/>
      <c r="T524" s="25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3" t="s">
        <v>171</v>
      </c>
      <c r="AU524" s="253" t="s">
        <v>91</v>
      </c>
      <c r="AV524" s="14" t="s">
        <v>91</v>
      </c>
      <c r="AW524" s="14" t="s">
        <v>42</v>
      </c>
      <c r="AX524" s="14" t="s">
        <v>89</v>
      </c>
      <c r="AY524" s="253" t="s">
        <v>159</v>
      </c>
    </row>
    <row r="525" s="2" customFormat="1" ht="16.5" customHeight="1">
      <c r="A525" s="40"/>
      <c r="B525" s="41"/>
      <c r="C525" s="214" t="s">
        <v>776</v>
      </c>
      <c r="D525" s="214" t="s">
        <v>162</v>
      </c>
      <c r="E525" s="215" t="s">
        <v>1996</v>
      </c>
      <c r="F525" s="216" t="s">
        <v>1997</v>
      </c>
      <c r="G525" s="217" t="s">
        <v>165</v>
      </c>
      <c r="H525" s="218">
        <v>6</v>
      </c>
      <c r="I525" s="219"/>
      <c r="J525" s="220">
        <f>ROUND(I525*H525,2)</f>
        <v>0</v>
      </c>
      <c r="K525" s="216" t="s">
        <v>44</v>
      </c>
      <c r="L525" s="46"/>
      <c r="M525" s="221" t="s">
        <v>44</v>
      </c>
      <c r="N525" s="222" t="s">
        <v>53</v>
      </c>
      <c r="O525" s="86"/>
      <c r="P525" s="223">
        <f>O525*H525</f>
        <v>0</v>
      </c>
      <c r="Q525" s="223">
        <v>0.00031</v>
      </c>
      <c r="R525" s="223">
        <f>Q525*H525</f>
        <v>0.0018600000000000001</v>
      </c>
      <c r="S525" s="223">
        <v>0</v>
      </c>
      <c r="T525" s="224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25" t="s">
        <v>251</v>
      </c>
      <c r="AT525" s="225" t="s">
        <v>162</v>
      </c>
      <c r="AU525" s="225" t="s">
        <v>91</v>
      </c>
      <c r="AY525" s="18" t="s">
        <v>159</v>
      </c>
      <c r="BE525" s="226">
        <f>IF(N525="základní",J525,0)</f>
        <v>0</v>
      </c>
      <c r="BF525" s="226">
        <f>IF(N525="snížená",J525,0)</f>
        <v>0</v>
      </c>
      <c r="BG525" s="226">
        <f>IF(N525="zákl. přenesená",J525,0)</f>
        <v>0</v>
      </c>
      <c r="BH525" s="226">
        <f>IF(N525="sníž. přenesená",J525,0)</f>
        <v>0</v>
      </c>
      <c r="BI525" s="226">
        <f>IF(N525="nulová",J525,0)</f>
        <v>0</v>
      </c>
      <c r="BJ525" s="18" t="s">
        <v>89</v>
      </c>
      <c r="BK525" s="226">
        <f>ROUND(I525*H525,2)</f>
        <v>0</v>
      </c>
      <c r="BL525" s="18" t="s">
        <v>251</v>
      </c>
      <c r="BM525" s="225" t="s">
        <v>1998</v>
      </c>
    </row>
    <row r="526" s="13" customFormat="1">
      <c r="A526" s="13"/>
      <c r="B526" s="232"/>
      <c r="C526" s="233"/>
      <c r="D526" s="234" t="s">
        <v>171</v>
      </c>
      <c r="E526" s="235" t="s">
        <v>44</v>
      </c>
      <c r="F526" s="236" t="s">
        <v>1556</v>
      </c>
      <c r="G526" s="233"/>
      <c r="H526" s="235" t="s">
        <v>44</v>
      </c>
      <c r="I526" s="237"/>
      <c r="J526" s="233"/>
      <c r="K526" s="233"/>
      <c r="L526" s="238"/>
      <c r="M526" s="239"/>
      <c r="N526" s="240"/>
      <c r="O526" s="240"/>
      <c r="P526" s="240"/>
      <c r="Q526" s="240"/>
      <c r="R526" s="240"/>
      <c r="S526" s="240"/>
      <c r="T526" s="24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2" t="s">
        <v>171</v>
      </c>
      <c r="AU526" s="242" t="s">
        <v>91</v>
      </c>
      <c r="AV526" s="13" t="s">
        <v>89</v>
      </c>
      <c r="AW526" s="13" t="s">
        <v>42</v>
      </c>
      <c r="AX526" s="13" t="s">
        <v>82</v>
      </c>
      <c r="AY526" s="242" t="s">
        <v>159</v>
      </c>
    </row>
    <row r="527" s="14" customFormat="1">
      <c r="A527" s="14"/>
      <c r="B527" s="243"/>
      <c r="C527" s="244"/>
      <c r="D527" s="234" t="s">
        <v>171</v>
      </c>
      <c r="E527" s="245" t="s">
        <v>44</v>
      </c>
      <c r="F527" s="246" t="s">
        <v>190</v>
      </c>
      <c r="G527" s="244"/>
      <c r="H527" s="247">
        <v>6</v>
      </c>
      <c r="I527" s="248"/>
      <c r="J527" s="244"/>
      <c r="K527" s="244"/>
      <c r="L527" s="249"/>
      <c r="M527" s="250"/>
      <c r="N527" s="251"/>
      <c r="O527" s="251"/>
      <c r="P527" s="251"/>
      <c r="Q527" s="251"/>
      <c r="R527" s="251"/>
      <c r="S527" s="251"/>
      <c r="T527" s="25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3" t="s">
        <v>171</v>
      </c>
      <c r="AU527" s="253" t="s">
        <v>91</v>
      </c>
      <c r="AV527" s="14" t="s">
        <v>91</v>
      </c>
      <c r="AW527" s="14" t="s">
        <v>42</v>
      </c>
      <c r="AX527" s="14" t="s">
        <v>89</v>
      </c>
      <c r="AY527" s="253" t="s">
        <v>159</v>
      </c>
    </row>
    <row r="528" s="2" customFormat="1" ht="16.5" customHeight="1">
      <c r="A528" s="40"/>
      <c r="B528" s="41"/>
      <c r="C528" s="214" t="s">
        <v>780</v>
      </c>
      <c r="D528" s="214" t="s">
        <v>162</v>
      </c>
      <c r="E528" s="215" t="s">
        <v>1999</v>
      </c>
      <c r="F528" s="216" t="s">
        <v>2000</v>
      </c>
      <c r="G528" s="217" t="s">
        <v>165</v>
      </c>
      <c r="H528" s="218">
        <v>4</v>
      </c>
      <c r="I528" s="219"/>
      <c r="J528" s="220">
        <f>ROUND(I528*H528,2)</f>
        <v>0</v>
      </c>
      <c r="K528" s="216" t="s">
        <v>44</v>
      </c>
      <c r="L528" s="46"/>
      <c r="M528" s="221" t="s">
        <v>44</v>
      </c>
      <c r="N528" s="222" t="s">
        <v>53</v>
      </c>
      <c r="O528" s="86"/>
      <c r="P528" s="223">
        <f>O528*H528</f>
        <v>0</v>
      </c>
      <c r="Q528" s="223">
        <v>0.00031</v>
      </c>
      <c r="R528" s="223">
        <f>Q528*H528</f>
        <v>0.00124</v>
      </c>
      <c r="S528" s="223">
        <v>0</v>
      </c>
      <c r="T528" s="224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25" t="s">
        <v>251</v>
      </c>
      <c r="AT528" s="225" t="s">
        <v>162</v>
      </c>
      <c r="AU528" s="225" t="s">
        <v>91</v>
      </c>
      <c r="AY528" s="18" t="s">
        <v>159</v>
      </c>
      <c r="BE528" s="226">
        <f>IF(N528="základní",J528,0)</f>
        <v>0</v>
      </c>
      <c r="BF528" s="226">
        <f>IF(N528="snížená",J528,0)</f>
        <v>0</v>
      </c>
      <c r="BG528" s="226">
        <f>IF(N528="zákl. přenesená",J528,0)</f>
        <v>0</v>
      </c>
      <c r="BH528" s="226">
        <f>IF(N528="sníž. přenesená",J528,0)</f>
        <v>0</v>
      </c>
      <c r="BI528" s="226">
        <f>IF(N528="nulová",J528,0)</f>
        <v>0</v>
      </c>
      <c r="BJ528" s="18" t="s">
        <v>89</v>
      </c>
      <c r="BK528" s="226">
        <f>ROUND(I528*H528,2)</f>
        <v>0</v>
      </c>
      <c r="BL528" s="18" t="s">
        <v>251</v>
      </c>
      <c r="BM528" s="225" t="s">
        <v>2001</v>
      </c>
    </row>
    <row r="529" s="13" customFormat="1">
      <c r="A529" s="13"/>
      <c r="B529" s="232"/>
      <c r="C529" s="233"/>
      <c r="D529" s="234" t="s">
        <v>171</v>
      </c>
      <c r="E529" s="235" t="s">
        <v>44</v>
      </c>
      <c r="F529" s="236" t="s">
        <v>1556</v>
      </c>
      <c r="G529" s="233"/>
      <c r="H529" s="235" t="s">
        <v>44</v>
      </c>
      <c r="I529" s="237"/>
      <c r="J529" s="233"/>
      <c r="K529" s="233"/>
      <c r="L529" s="238"/>
      <c r="M529" s="239"/>
      <c r="N529" s="240"/>
      <c r="O529" s="240"/>
      <c r="P529" s="240"/>
      <c r="Q529" s="240"/>
      <c r="R529" s="240"/>
      <c r="S529" s="240"/>
      <c r="T529" s="24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2" t="s">
        <v>171</v>
      </c>
      <c r="AU529" s="242" t="s">
        <v>91</v>
      </c>
      <c r="AV529" s="13" t="s">
        <v>89</v>
      </c>
      <c r="AW529" s="13" t="s">
        <v>42</v>
      </c>
      <c r="AX529" s="13" t="s">
        <v>82</v>
      </c>
      <c r="AY529" s="242" t="s">
        <v>159</v>
      </c>
    </row>
    <row r="530" s="14" customFormat="1">
      <c r="A530" s="14"/>
      <c r="B530" s="243"/>
      <c r="C530" s="244"/>
      <c r="D530" s="234" t="s">
        <v>171</v>
      </c>
      <c r="E530" s="245" t="s">
        <v>44</v>
      </c>
      <c r="F530" s="246" t="s">
        <v>167</v>
      </c>
      <c r="G530" s="244"/>
      <c r="H530" s="247">
        <v>4</v>
      </c>
      <c r="I530" s="248"/>
      <c r="J530" s="244"/>
      <c r="K530" s="244"/>
      <c r="L530" s="249"/>
      <c r="M530" s="250"/>
      <c r="N530" s="251"/>
      <c r="O530" s="251"/>
      <c r="P530" s="251"/>
      <c r="Q530" s="251"/>
      <c r="R530" s="251"/>
      <c r="S530" s="251"/>
      <c r="T530" s="252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3" t="s">
        <v>171</v>
      </c>
      <c r="AU530" s="253" t="s">
        <v>91</v>
      </c>
      <c r="AV530" s="14" t="s">
        <v>91</v>
      </c>
      <c r="AW530" s="14" t="s">
        <v>42</v>
      </c>
      <c r="AX530" s="14" t="s">
        <v>89</v>
      </c>
      <c r="AY530" s="253" t="s">
        <v>159</v>
      </c>
    </row>
    <row r="531" s="2" customFormat="1" ht="16.5" customHeight="1">
      <c r="A531" s="40"/>
      <c r="B531" s="41"/>
      <c r="C531" s="214" t="s">
        <v>785</v>
      </c>
      <c r="D531" s="214" t="s">
        <v>162</v>
      </c>
      <c r="E531" s="215" t="s">
        <v>2002</v>
      </c>
      <c r="F531" s="216" t="s">
        <v>2003</v>
      </c>
      <c r="G531" s="217" t="s">
        <v>658</v>
      </c>
      <c r="H531" s="218">
        <v>1</v>
      </c>
      <c r="I531" s="219"/>
      <c r="J531" s="220">
        <f>ROUND(I531*H531,2)</f>
        <v>0</v>
      </c>
      <c r="K531" s="216" t="s">
        <v>44</v>
      </c>
      <c r="L531" s="46"/>
      <c r="M531" s="221" t="s">
        <v>44</v>
      </c>
      <c r="N531" s="222" t="s">
        <v>53</v>
      </c>
      <c r="O531" s="86"/>
      <c r="P531" s="223">
        <f>O531*H531</f>
        <v>0</v>
      </c>
      <c r="Q531" s="223">
        <v>0</v>
      </c>
      <c r="R531" s="223">
        <f>Q531*H531</f>
        <v>0</v>
      </c>
      <c r="S531" s="223">
        <v>0</v>
      </c>
      <c r="T531" s="224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25" t="s">
        <v>251</v>
      </c>
      <c r="AT531" s="225" t="s">
        <v>162</v>
      </c>
      <c r="AU531" s="225" t="s">
        <v>91</v>
      </c>
      <c r="AY531" s="18" t="s">
        <v>159</v>
      </c>
      <c r="BE531" s="226">
        <f>IF(N531="základní",J531,0)</f>
        <v>0</v>
      </c>
      <c r="BF531" s="226">
        <f>IF(N531="snížená",J531,0)</f>
        <v>0</v>
      </c>
      <c r="BG531" s="226">
        <f>IF(N531="zákl. přenesená",J531,0)</f>
        <v>0</v>
      </c>
      <c r="BH531" s="226">
        <f>IF(N531="sníž. přenesená",J531,0)</f>
        <v>0</v>
      </c>
      <c r="BI531" s="226">
        <f>IF(N531="nulová",J531,0)</f>
        <v>0</v>
      </c>
      <c r="BJ531" s="18" t="s">
        <v>89</v>
      </c>
      <c r="BK531" s="226">
        <f>ROUND(I531*H531,2)</f>
        <v>0</v>
      </c>
      <c r="BL531" s="18" t="s">
        <v>251</v>
      </c>
      <c r="BM531" s="225" t="s">
        <v>2004</v>
      </c>
    </row>
    <row r="532" s="13" customFormat="1">
      <c r="A532" s="13"/>
      <c r="B532" s="232"/>
      <c r="C532" s="233"/>
      <c r="D532" s="234" t="s">
        <v>171</v>
      </c>
      <c r="E532" s="235" t="s">
        <v>44</v>
      </c>
      <c r="F532" s="236" t="s">
        <v>1556</v>
      </c>
      <c r="G532" s="233"/>
      <c r="H532" s="235" t="s">
        <v>44</v>
      </c>
      <c r="I532" s="237"/>
      <c r="J532" s="233"/>
      <c r="K532" s="233"/>
      <c r="L532" s="238"/>
      <c r="M532" s="239"/>
      <c r="N532" s="240"/>
      <c r="O532" s="240"/>
      <c r="P532" s="240"/>
      <c r="Q532" s="240"/>
      <c r="R532" s="240"/>
      <c r="S532" s="240"/>
      <c r="T532" s="24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2" t="s">
        <v>171</v>
      </c>
      <c r="AU532" s="242" t="s">
        <v>91</v>
      </c>
      <c r="AV532" s="13" t="s">
        <v>89</v>
      </c>
      <c r="AW532" s="13" t="s">
        <v>42</v>
      </c>
      <c r="AX532" s="13" t="s">
        <v>82</v>
      </c>
      <c r="AY532" s="242" t="s">
        <v>159</v>
      </c>
    </row>
    <row r="533" s="14" customFormat="1">
      <c r="A533" s="14"/>
      <c r="B533" s="243"/>
      <c r="C533" s="244"/>
      <c r="D533" s="234" t="s">
        <v>171</v>
      </c>
      <c r="E533" s="245" t="s">
        <v>44</v>
      </c>
      <c r="F533" s="246" t="s">
        <v>89</v>
      </c>
      <c r="G533" s="244"/>
      <c r="H533" s="247">
        <v>1</v>
      </c>
      <c r="I533" s="248"/>
      <c r="J533" s="244"/>
      <c r="K533" s="244"/>
      <c r="L533" s="249"/>
      <c r="M533" s="250"/>
      <c r="N533" s="251"/>
      <c r="O533" s="251"/>
      <c r="P533" s="251"/>
      <c r="Q533" s="251"/>
      <c r="R533" s="251"/>
      <c r="S533" s="251"/>
      <c r="T533" s="252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3" t="s">
        <v>171</v>
      </c>
      <c r="AU533" s="253" t="s">
        <v>91</v>
      </c>
      <c r="AV533" s="14" t="s">
        <v>91</v>
      </c>
      <c r="AW533" s="14" t="s">
        <v>42</v>
      </c>
      <c r="AX533" s="14" t="s">
        <v>89</v>
      </c>
      <c r="AY533" s="253" t="s">
        <v>159</v>
      </c>
    </row>
    <row r="534" s="2" customFormat="1" ht="24.15" customHeight="1">
      <c r="A534" s="40"/>
      <c r="B534" s="41"/>
      <c r="C534" s="214" t="s">
        <v>793</v>
      </c>
      <c r="D534" s="214" t="s">
        <v>162</v>
      </c>
      <c r="E534" s="215" t="s">
        <v>730</v>
      </c>
      <c r="F534" s="216" t="s">
        <v>731</v>
      </c>
      <c r="G534" s="217" t="s">
        <v>379</v>
      </c>
      <c r="H534" s="218">
        <v>0.65300000000000002</v>
      </c>
      <c r="I534" s="219"/>
      <c r="J534" s="220">
        <f>ROUND(I534*H534,2)</f>
        <v>0</v>
      </c>
      <c r="K534" s="216" t="s">
        <v>166</v>
      </c>
      <c r="L534" s="46"/>
      <c r="M534" s="221" t="s">
        <v>44</v>
      </c>
      <c r="N534" s="222" t="s">
        <v>53</v>
      </c>
      <c r="O534" s="86"/>
      <c r="P534" s="223">
        <f>O534*H534</f>
        <v>0</v>
      </c>
      <c r="Q534" s="223">
        <v>0</v>
      </c>
      <c r="R534" s="223">
        <f>Q534*H534</f>
        <v>0</v>
      </c>
      <c r="S534" s="223">
        <v>0</v>
      </c>
      <c r="T534" s="224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25" t="s">
        <v>251</v>
      </c>
      <c r="AT534" s="225" t="s">
        <v>162</v>
      </c>
      <c r="AU534" s="225" t="s">
        <v>91</v>
      </c>
      <c r="AY534" s="18" t="s">
        <v>159</v>
      </c>
      <c r="BE534" s="226">
        <f>IF(N534="základní",J534,0)</f>
        <v>0</v>
      </c>
      <c r="BF534" s="226">
        <f>IF(N534="snížená",J534,0)</f>
        <v>0</v>
      </c>
      <c r="BG534" s="226">
        <f>IF(N534="zákl. přenesená",J534,0)</f>
        <v>0</v>
      </c>
      <c r="BH534" s="226">
        <f>IF(N534="sníž. přenesená",J534,0)</f>
        <v>0</v>
      </c>
      <c r="BI534" s="226">
        <f>IF(N534="nulová",J534,0)</f>
        <v>0</v>
      </c>
      <c r="BJ534" s="18" t="s">
        <v>89</v>
      </c>
      <c r="BK534" s="226">
        <f>ROUND(I534*H534,2)</f>
        <v>0</v>
      </c>
      <c r="BL534" s="18" t="s">
        <v>251</v>
      </c>
      <c r="BM534" s="225" t="s">
        <v>2005</v>
      </c>
    </row>
    <row r="535" s="2" customFormat="1">
      <c r="A535" s="40"/>
      <c r="B535" s="41"/>
      <c r="C535" s="42"/>
      <c r="D535" s="227" t="s">
        <v>169</v>
      </c>
      <c r="E535" s="42"/>
      <c r="F535" s="228" t="s">
        <v>733</v>
      </c>
      <c r="G535" s="42"/>
      <c r="H535" s="42"/>
      <c r="I535" s="229"/>
      <c r="J535" s="42"/>
      <c r="K535" s="42"/>
      <c r="L535" s="46"/>
      <c r="M535" s="230"/>
      <c r="N535" s="231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8" t="s">
        <v>169</v>
      </c>
      <c r="AU535" s="18" t="s">
        <v>91</v>
      </c>
    </row>
    <row r="536" s="2" customFormat="1" ht="24.15" customHeight="1">
      <c r="A536" s="40"/>
      <c r="B536" s="41"/>
      <c r="C536" s="214" t="s">
        <v>798</v>
      </c>
      <c r="D536" s="214" t="s">
        <v>162</v>
      </c>
      <c r="E536" s="215" t="s">
        <v>735</v>
      </c>
      <c r="F536" s="216" t="s">
        <v>736</v>
      </c>
      <c r="G536" s="217" t="s">
        <v>379</v>
      </c>
      <c r="H536" s="218">
        <v>0.65300000000000002</v>
      </c>
      <c r="I536" s="219"/>
      <c r="J536" s="220">
        <f>ROUND(I536*H536,2)</f>
        <v>0</v>
      </c>
      <c r="K536" s="216" t="s">
        <v>166</v>
      </c>
      <c r="L536" s="46"/>
      <c r="M536" s="221" t="s">
        <v>44</v>
      </c>
      <c r="N536" s="222" t="s">
        <v>53</v>
      </c>
      <c r="O536" s="86"/>
      <c r="P536" s="223">
        <f>O536*H536</f>
        <v>0</v>
      </c>
      <c r="Q536" s="223">
        <v>0</v>
      </c>
      <c r="R536" s="223">
        <f>Q536*H536</f>
        <v>0</v>
      </c>
      <c r="S536" s="223">
        <v>0</v>
      </c>
      <c r="T536" s="224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25" t="s">
        <v>251</v>
      </c>
      <c r="AT536" s="225" t="s">
        <v>162</v>
      </c>
      <c r="AU536" s="225" t="s">
        <v>91</v>
      </c>
      <c r="AY536" s="18" t="s">
        <v>159</v>
      </c>
      <c r="BE536" s="226">
        <f>IF(N536="základní",J536,0)</f>
        <v>0</v>
      </c>
      <c r="BF536" s="226">
        <f>IF(N536="snížená",J536,0)</f>
        <v>0</v>
      </c>
      <c r="BG536" s="226">
        <f>IF(N536="zákl. přenesená",J536,0)</f>
        <v>0</v>
      </c>
      <c r="BH536" s="226">
        <f>IF(N536="sníž. přenesená",J536,0)</f>
        <v>0</v>
      </c>
      <c r="BI536" s="226">
        <f>IF(N536="nulová",J536,0)</f>
        <v>0</v>
      </c>
      <c r="BJ536" s="18" t="s">
        <v>89</v>
      </c>
      <c r="BK536" s="226">
        <f>ROUND(I536*H536,2)</f>
        <v>0</v>
      </c>
      <c r="BL536" s="18" t="s">
        <v>251</v>
      </c>
      <c r="BM536" s="225" t="s">
        <v>2006</v>
      </c>
    </row>
    <row r="537" s="2" customFormat="1">
      <c r="A537" s="40"/>
      <c r="B537" s="41"/>
      <c r="C537" s="42"/>
      <c r="D537" s="227" t="s">
        <v>169</v>
      </c>
      <c r="E537" s="42"/>
      <c r="F537" s="228" t="s">
        <v>738</v>
      </c>
      <c r="G537" s="42"/>
      <c r="H537" s="42"/>
      <c r="I537" s="229"/>
      <c r="J537" s="42"/>
      <c r="K537" s="42"/>
      <c r="L537" s="46"/>
      <c r="M537" s="230"/>
      <c r="N537" s="231"/>
      <c r="O537" s="86"/>
      <c r="P537" s="86"/>
      <c r="Q537" s="86"/>
      <c r="R537" s="86"/>
      <c r="S537" s="86"/>
      <c r="T537" s="87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8" t="s">
        <v>169</v>
      </c>
      <c r="AU537" s="18" t="s">
        <v>91</v>
      </c>
    </row>
    <row r="538" s="12" customFormat="1" ht="22.8" customHeight="1">
      <c r="A538" s="12"/>
      <c r="B538" s="198"/>
      <c r="C538" s="199"/>
      <c r="D538" s="200" t="s">
        <v>81</v>
      </c>
      <c r="E538" s="212" t="s">
        <v>2007</v>
      </c>
      <c r="F538" s="212" t="s">
        <v>2008</v>
      </c>
      <c r="G538" s="199"/>
      <c r="H538" s="199"/>
      <c r="I538" s="202"/>
      <c r="J538" s="213">
        <f>BK538</f>
        <v>0</v>
      </c>
      <c r="K538" s="199"/>
      <c r="L538" s="204"/>
      <c r="M538" s="205"/>
      <c r="N538" s="206"/>
      <c r="O538" s="206"/>
      <c r="P538" s="207">
        <f>SUM(P539:P557)</f>
        <v>0</v>
      </c>
      <c r="Q538" s="206"/>
      <c r="R538" s="207">
        <f>SUM(R539:R557)</f>
        <v>0.010849999999999999</v>
      </c>
      <c r="S538" s="206"/>
      <c r="T538" s="208">
        <f>SUM(T539:T557)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09" t="s">
        <v>91</v>
      </c>
      <c r="AT538" s="210" t="s">
        <v>81</v>
      </c>
      <c r="AU538" s="210" t="s">
        <v>89</v>
      </c>
      <c r="AY538" s="209" t="s">
        <v>159</v>
      </c>
      <c r="BK538" s="211">
        <f>SUM(BK539:BK557)</f>
        <v>0</v>
      </c>
    </row>
    <row r="539" s="2" customFormat="1" ht="24.15" customHeight="1">
      <c r="A539" s="40"/>
      <c r="B539" s="41"/>
      <c r="C539" s="214" t="s">
        <v>803</v>
      </c>
      <c r="D539" s="214" t="s">
        <v>162</v>
      </c>
      <c r="E539" s="215" t="s">
        <v>2009</v>
      </c>
      <c r="F539" s="216" t="s">
        <v>2010</v>
      </c>
      <c r="G539" s="217" t="s">
        <v>658</v>
      </c>
      <c r="H539" s="218">
        <v>1</v>
      </c>
      <c r="I539" s="219"/>
      <c r="J539" s="220">
        <f>ROUND(I539*H539,2)</f>
        <v>0</v>
      </c>
      <c r="K539" s="216" t="s">
        <v>166</v>
      </c>
      <c r="L539" s="46"/>
      <c r="M539" s="221" t="s">
        <v>44</v>
      </c>
      <c r="N539" s="222" t="s">
        <v>53</v>
      </c>
      <c r="O539" s="86"/>
      <c r="P539" s="223">
        <f>O539*H539</f>
        <v>0</v>
      </c>
      <c r="Q539" s="223">
        <v>0.0091999999999999998</v>
      </c>
      <c r="R539" s="223">
        <f>Q539*H539</f>
        <v>0.0091999999999999998</v>
      </c>
      <c r="S539" s="223">
        <v>0</v>
      </c>
      <c r="T539" s="224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25" t="s">
        <v>251</v>
      </c>
      <c r="AT539" s="225" t="s">
        <v>162</v>
      </c>
      <c r="AU539" s="225" t="s">
        <v>91</v>
      </c>
      <c r="AY539" s="18" t="s">
        <v>159</v>
      </c>
      <c r="BE539" s="226">
        <f>IF(N539="základní",J539,0)</f>
        <v>0</v>
      </c>
      <c r="BF539" s="226">
        <f>IF(N539="snížená",J539,0)</f>
        <v>0</v>
      </c>
      <c r="BG539" s="226">
        <f>IF(N539="zákl. přenesená",J539,0)</f>
        <v>0</v>
      </c>
      <c r="BH539" s="226">
        <f>IF(N539="sníž. přenesená",J539,0)</f>
        <v>0</v>
      </c>
      <c r="BI539" s="226">
        <f>IF(N539="nulová",J539,0)</f>
        <v>0</v>
      </c>
      <c r="BJ539" s="18" t="s">
        <v>89</v>
      </c>
      <c r="BK539" s="226">
        <f>ROUND(I539*H539,2)</f>
        <v>0</v>
      </c>
      <c r="BL539" s="18" t="s">
        <v>251</v>
      </c>
      <c r="BM539" s="225" t="s">
        <v>2011</v>
      </c>
    </row>
    <row r="540" s="2" customFormat="1">
      <c r="A540" s="40"/>
      <c r="B540" s="41"/>
      <c r="C540" s="42"/>
      <c r="D540" s="227" t="s">
        <v>169</v>
      </c>
      <c r="E540" s="42"/>
      <c r="F540" s="228" t="s">
        <v>2012</v>
      </c>
      <c r="G540" s="42"/>
      <c r="H540" s="42"/>
      <c r="I540" s="229"/>
      <c r="J540" s="42"/>
      <c r="K540" s="42"/>
      <c r="L540" s="46"/>
      <c r="M540" s="230"/>
      <c r="N540" s="231"/>
      <c r="O540" s="86"/>
      <c r="P540" s="86"/>
      <c r="Q540" s="86"/>
      <c r="R540" s="86"/>
      <c r="S540" s="86"/>
      <c r="T540" s="87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T540" s="18" t="s">
        <v>169</v>
      </c>
      <c r="AU540" s="18" t="s">
        <v>91</v>
      </c>
    </row>
    <row r="541" s="13" customFormat="1">
      <c r="A541" s="13"/>
      <c r="B541" s="232"/>
      <c r="C541" s="233"/>
      <c r="D541" s="234" t="s">
        <v>171</v>
      </c>
      <c r="E541" s="235" t="s">
        <v>44</v>
      </c>
      <c r="F541" s="236" t="s">
        <v>1556</v>
      </c>
      <c r="G541" s="233"/>
      <c r="H541" s="235" t="s">
        <v>44</v>
      </c>
      <c r="I541" s="237"/>
      <c r="J541" s="233"/>
      <c r="K541" s="233"/>
      <c r="L541" s="238"/>
      <c r="M541" s="239"/>
      <c r="N541" s="240"/>
      <c r="O541" s="240"/>
      <c r="P541" s="240"/>
      <c r="Q541" s="240"/>
      <c r="R541" s="240"/>
      <c r="S541" s="240"/>
      <c r="T541" s="24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2" t="s">
        <v>171</v>
      </c>
      <c r="AU541" s="242" t="s">
        <v>91</v>
      </c>
      <c r="AV541" s="13" t="s">
        <v>89</v>
      </c>
      <c r="AW541" s="13" t="s">
        <v>42</v>
      </c>
      <c r="AX541" s="13" t="s">
        <v>82</v>
      </c>
      <c r="AY541" s="242" t="s">
        <v>159</v>
      </c>
    </row>
    <row r="542" s="14" customFormat="1">
      <c r="A542" s="14"/>
      <c r="B542" s="243"/>
      <c r="C542" s="244"/>
      <c r="D542" s="234" t="s">
        <v>171</v>
      </c>
      <c r="E542" s="245" t="s">
        <v>44</v>
      </c>
      <c r="F542" s="246" t="s">
        <v>89</v>
      </c>
      <c r="G542" s="244"/>
      <c r="H542" s="247">
        <v>1</v>
      </c>
      <c r="I542" s="248"/>
      <c r="J542" s="244"/>
      <c r="K542" s="244"/>
      <c r="L542" s="249"/>
      <c r="M542" s="250"/>
      <c r="N542" s="251"/>
      <c r="O542" s="251"/>
      <c r="P542" s="251"/>
      <c r="Q542" s="251"/>
      <c r="R542" s="251"/>
      <c r="S542" s="251"/>
      <c r="T542" s="25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3" t="s">
        <v>171</v>
      </c>
      <c r="AU542" s="253" t="s">
        <v>91</v>
      </c>
      <c r="AV542" s="14" t="s">
        <v>91</v>
      </c>
      <c r="AW542" s="14" t="s">
        <v>42</v>
      </c>
      <c r="AX542" s="14" t="s">
        <v>89</v>
      </c>
      <c r="AY542" s="253" t="s">
        <v>159</v>
      </c>
    </row>
    <row r="543" s="2" customFormat="1" ht="16.5" customHeight="1">
      <c r="A543" s="40"/>
      <c r="B543" s="41"/>
      <c r="C543" s="254" t="s">
        <v>808</v>
      </c>
      <c r="D543" s="254" t="s">
        <v>173</v>
      </c>
      <c r="E543" s="255" t="s">
        <v>2013</v>
      </c>
      <c r="F543" s="256" t="s">
        <v>2014</v>
      </c>
      <c r="G543" s="257" t="s">
        <v>165</v>
      </c>
      <c r="H543" s="258">
        <v>1</v>
      </c>
      <c r="I543" s="259"/>
      <c r="J543" s="260">
        <f>ROUND(I543*H543,2)</f>
        <v>0</v>
      </c>
      <c r="K543" s="256" t="s">
        <v>166</v>
      </c>
      <c r="L543" s="261"/>
      <c r="M543" s="262" t="s">
        <v>44</v>
      </c>
      <c r="N543" s="263" t="s">
        <v>53</v>
      </c>
      <c r="O543" s="86"/>
      <c r="P543" s="223">
        <f>O543*H543</f>
        <v>0</v>
      </c>
      <c r="Q543" s="223">
        <v>0.001</v>
      </c>
      <c r="R543" s="223">
        <f>Q543*H543</f>
        <v>0.001</v>
      </c>
      <c r="S543" s="223">
        <v>0</v>
      </c>
      <c r="T543" s="224">
        <f>S543*H543</f>
        <v>0</v>
      </c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R543" s="225" t="s">
        <v>341</v>
      </c>
      <c r="AT543" s="225" t="s">
        <v>173</v>
      </c>
      <c r="AU543" s="225" t="s">
        <v>91</v>
      </c>
      <c r="AY543" s="18" t="s">
        <v>159</v>
      </c>
      <c r="BE543" s="226">
        <f>IF(N543="základní",J543,0)</f>
        <v>0</v>
      </c>
      <c r="BF543" s="226">
        <f>IF(N543="snížená",J543,0)</f>
        <v>0</v>
      </c>
      <c r="BG543" s="226">
        <f>IF(N543="zákl. přenesená",J543,0)</f>
        <v>0</v>
      </c>
      <c r="BH543" s="226">
        <f>IF(N543="sníž. přenesená",J543,0)</f>
        <v>0</v>
      </c>
      <c r="BI543" s="226">
        <f>IF(N543="nulová",J543,0)</f>
        <v>0</v>
      </c>
      <c r="BJ543" s="18" t="s">
        <v>89</v>
      </c>
      <c r="BK543" s="226">
        <f>ROUND(I543*H543,2)</f>
        <v>0</v>
      </c>
      <c r="BL543" s="18" t="s">
        <v>251</v>
      </c>
      <c r="BM543" s="225" t="s">
        <v>2015</v>
      </c>
    </row>
    <row r="544" s="13" customFormat="1">
      <c r="A544" s="13"/>
      <c r="B544" s="232"/>
      <c r="C544" s="233"/>
      <c r="D544" s="234" t="s">
        <v>171</v>
      </c>
      <c r="E544" s="235" t="s">
        <v>44</v>
      </c>
      <c r="F544" s="236" t="s">
        <v>1556</v>
      </c>
      <c r="G544" s="233"/>
      <c r="H544" s="235" t="s">
        <v>44</v>
      </c>
      <c r="I544" s="237"/>
      <c r="J544" s="233"/>
      <c r="K544" s="233"/>
      <c r="L544" s="238"/>
      <c r="M544" s="239"/>
      <c r="N544" s="240"/>
      <c r="O544" s="240"/>
      <c r="P544" s="240"/>
      <c r="Q544" s="240"/>
      <c r="R544" s="240"/>
      <c r="S544" s="240"/>
      <c r="T544" s="24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2" t="s">
        <v>171</v>
      </c>
      <c r="AU544" s="242" t="s">
        <v>91</v>
      </c>
      <c r="AV544" s="13" t="s">
        <v>89</v>
      </c>
      <c r="AW544" s="13" t="s">
        <v>42</v>
      </c>
      <c r="AX544" s="13" t="s">
        <v>82</v>
      </c>
      <c r="AY544" s="242" t="s">
        <v>159</v>
      </c>
    </row>
    <row r="545" s="14" customFormat="1">
      <c r="A545" s="14"/>
      <c r="B545" s="243"/>
      <c r="C545" s="244"/>
      <c r="D545" s="234" t="s">
        <v>171</v>
      </c>
      <c r="E545" s="245" t="s">
        <v>44</v>
      </c>
      <c r="F545" s="246" t="s">
        <v>89</v>
      </c>
      <c r="G545" s="244"/>
      <c r="H545" s="247">
        <v>1</v>
      </c>
      <c r="I545" s="248"/>
      <c r="J545" s="244"/>
      <c r="K545" s="244"/>
      <c r="L545" s="249"/>
      <c r="M545" s="250"/>
      <c r="N545" s="251"/>
      <c r="O545" s="251"/>
      <c r="P545" s="251"/>
      <c r="Q545" s="251"/>
      <c r="R545" s="251"/>
      <c r="S545" s="251"/>
      <c r="T545" s="252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3" t="s">
        <v>171</v>
      </c>
      <c r="AU545" s="253" t="s">
        <v>91</v>
      </c>
      <c r="AV545" s="14" t="s">
        <v>91</v>
      </c>
      <c r="AW545" s="14" t="s">
        <v>42</v>
      </c>
      <c r="AX545" s="14" t="s">
        <v>89</v>
      </c>
      <c r="AY545" s="253" t="s">
        <v>159</v>
      </c>
    </row>
    <row r="546" s="2" customFormat="1" ht="16.5" customHeight="1">
      <c r="A546" s="40"/>
      <c r="B546" s="41"/>
      <c r="C546" s="214" t="s">
        <v>814</v>
      </c>
      <c r="D546" s="214" t="s">
        <v>162</v>
      </c>
      <c r="E546" s="215" t="s">
        <v>2016</v>
      </c>
      <c r="F546" s="216" t="s">
        <v>2017</v>
      </c>
      <c r="G546" s="217" t="s">
        <v>658</v>
      </c>
      <c r="H546" s="218">
        <v>1</v>
      </c>
      <c r="I546" s="219"/>
      <c r="J546" s="220">
        <f>ROUND(I546*H546,2)</f>
        <v>0</v>
      </c>
      <c r="K546" s="216" t="s">
        <v>166</v>
      </c>
      <c r="L546" s="46"/>
      <c r="M546" s="221" t="s">
        <v>44</v>
      </c>
      <c r="N546" s="222" t="s">
        <v>53</v>
      </c>
      <c r="O546" s="86"/>
      <c r="P546" s="223">
        <f>O546*H546</f>
        <v>0</v>
      </c>
      <c r="Q546" s="223">
        <v>0.00014999999999999999</v>
      </c>
      <c r="R546" s="223">
        <f>Q546*H546</f>
        <v>0.00014999999999999999</v>
      </c>
      <c r="S546" s="223">
        <v>0</v>
      </c>
      <c r="T546" s="224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25" t="s">
        <v>251</v>
      </c>
      <c r="AT546" s="225" t="s">
        <v>162</v>
      </c>
      <c r="AU546" s="225" t="s">
        <v>91</v>
      </c>
      <c r="AY546" s="18" t="s">
        <v>159</v>
      </c>
      <c r="BE546" s="226">
        <f>IF(N546="základní",J546,0)</f>
        <v>0</v>
      </c>
      <c r="BF546" s="226">
        <f>IF(N546="snížená",J546,0)</f>
        <v>0</v>
      </c>
      <c r="BG546" s="226">
        <f>IF(N546="zákl. přenesená",J546,0)</f>
        <v>0</v>
      </c>
      <c r="BH546" s="226">
        <f>IF(N546="sníž. přenesená",J546,0)</f>
        <v>0</v>
      </c>
      <c r="BI546" s="226">
        <f>IF(N546="nulová",J546,0)</f>
        <v>0</v>
      </c>
      <c r="BJ546" s="18" t="s">
        <v>89</v>
      </c>
      <c r="BK546" s="226">
        <f>ROUND(I546*H546,2)</f>
        <v>0</v>
      </c>
      <c r="BL546" s="18" t="s">
        <v>251</v>
      </c>
      <c r="BM546" s="225" t="s">
        <v>2018</v>
      </c>
    </row>
    <row r="547" s="2" customFormat="1">
      <c r="A547" s="40"/>
      <c r="B547" s="41"/>
      <c r="C547" s="42"/>
      <c r="D547" s="227" t="s">
        <v>169</v>
      </c>
      <c r="E547" s="42"/>
      <c r="F547" s="228" t="s">
        <v>2019</v>
      </c>
      <c r="G547" s="42"/>
      <c r="H547" s="42"/>
      <c r="I547" s="229"/>
      <c r="J547" s="42"/>
      <c r="K547" s="42"/>
      <c r="L547" s="46"/>
      <c r="M547" s="230"/>
      <c r="N547" s="231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8" t="s">
        <v>169</v>
      </c>
      <c r="AU547" s="18" t="s">
        <v>91</v>
      </c>
    </row>
    <row r="548" s="13" customFormat="1">
      <c r="A548" s="13"/>
      <c r="B548" s="232"/>
      <c r="C548" s="233"/>
      <c r="D548" s="234" t="s">
        <v>171</v>
      </c>
      <c r="E548" s="235" t="s">
        <v>44</v>
      </c>
      <c r="F548" s="236" t="s">
        <v>1556</v>
      </c>
      <c r="G548" s="233"/>
      <c r="H548" s="235" t="s">
        <v>44</v>
      </c>
      <c r="I548" s="237"/>
      <c r="J548" s="233"/>
      <c r="K548" s="233"/>
      <c r="L548" s="238"/>
      <c r="M548" s="239"/>
      <c r="N548" s="240"/>
      <c r="O548" s="240"/>
      <c r="P548" s="240"/>
      <c r="Q548" s="240"/>
      <c r="R548" s="240"/>
      <c r="S548" s="240"/>
      <c r="T548" s="24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2" t="s">
        <v>171</v>
      </c>
      <c r="AU548" s="242" t="s">
        <v>91</v>
      </c>
      <c r="AV548" s="13" t="s">
        <v>89</v>
      </c>
      <c r="AW548" s="13" t="s">
        <v>42</v>
      </c>
      <c r="AX548" s="13" t="s">
        <v>82</v>
      </c>
      <c r="AY548" s="242" t="s">
        <v>159</v>
      </c>
    </row>
    <row r="549" s="14" customFormat="1">
      <c r="A549" s="14"/>
      <c r="B549" s="243"/>
      <c r="C549" s="244"/>
      <c r="D549" s="234" t="s">
        <v>171</v>
      </c>
      <c r="E549" s="245" t="s">
        <v>44</v>
      </c>
      <c r="F549" s="246" t="s">
        <v>89</v>
      </c>
      <c r="G549" s="244"/>
      <c r="H549" s="247">
        <v>1</v>
      </c>
      <c r="I549" s="248"/>
      <c r="J549" s="244"/>
      <c r="K549" s="244"/>
      <c r="L549" s="249"/>
      <c r="M549" s="250"/>
      <c r="N549" s="251"/>
      <c r="O549" s="251"/>
      <c r="P549" s="251"/>
      <c r="Q549" s="251"/>
      <c r="R549" s="251"/>
      <c r="S549" s="251"/>
      <c r="T549" s="252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3" t="s">
        <v>171</v>
      </c>
      <c r="AU549" s="253" t="s">
        <v>91</v>
      </c>
      <c r="AV549" s="14" t="s">
        <v>91</v>
      </c>
      <c r="AW549" s="14" t="s">
        <v>42</v>
      </c>
      <c r="AX549" s="14" t="s">
        <v>89</v>
      </c>
      <c r="AY549" s="253" t="s">
        <v>159</v>
      </c>
    </row>
    <row r="550" s="2" customFormat="1" ht="16.5" customHeight="1">
      <c r="A550" s="40"/>
      <c r="B550" s="41"/>
      <c r="C550" s="214" t="s">
        <v>819</v>
      </c>
      <c r="D550" s="214" t="s">
        <v>162</v>
      </c>
      <c r="E550" s="215" t="s">
        <v>2020</v>
      </c>
      <c r="F550" s="216" t="s">
        <v>2021</v>
      </c>
      <c r="G550" s="217" t="s">
        <v>658</v>
      </c>
      <c r="H550" s="218">
        <v>1</v>
      </c>
      <c r="I550" s="219"/>
      <c r="J550" s="220">
        <f>ROUND(I550*H550,2)</f>
        <v>0</v>
      </c>
      <c r="K550" s="216" t="s">
        <v>166</v>
      </c>
      <c r="L550" s="46"/>
      <c r="M550" s="221" t="s">
        <v>44</v>
      </c>
      <c r="N550" s="222" t="s">
        <v>53</v>
      </c>
      <c r="O550" s="86"/>
      <c r="P550" s="223">
        <f>O550*H550</f>
        <v>0</v>
      </c>
      <c r="Q550" s="223">
        <v>0.00050000000000000001</v>
      </c>
      <c r="R550" s="223">
        <f>Q550*H550</f>
        <v>0.00050000000000000001</v>
      </c>
      <c r="S550" s="223">
        <v>0</v>
      </c>
      <c r="T550" s="224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25" t="s">
        <v>251</v>
      </c>
      <c r="AT550" s="225" t="s">
        <v>162</v>
      </c>
      <c r="AU550" s="225" t="s">
        <v>91</v>
      </c>
      <c r="AY550" s="18" t="s">
        <v>159</v>
      </c>
      <c r="BE550" s="226">
        <f>IF(N550="základní",J550,0)</f>
        <v>0</v>
      </c>
      <c r="BF550" s="226">
        <f>IF(N550="snížená",J550,0)</f>
        <v>0</v>
      </c>
      <c r="BG550" s="226">
        <f>IF(N550="zákl. přenesená",J550,0)</f>
        <v>0</v>
      </c>
      <c r="BH550" s="226">
        <f>IF(N550="sníž. přenesená",J550,0)</f>
        <v>0</v>
      </c>
      <c r="BI550" s="226">
        <f>IF(N550="nulová",J550,0)</f>
        <v>0</v>
      </c>
      <c r="BJ550" s="18" t="s">
        <v>89</v>
      </c>
      <c r="BK550" s="226">
        <f>ROUND(I550*H550,2)</f>
        <v>0</v>
      </c>
      <c r="BL550" s="18" t="s">
        <v>251</v>
      </c>
      <c r="BM550" s="225" t="s">
        <v>2022</v>
      </c>
    </row>
    <row r="551" s="2" customFormat="1">
      <c r="A551" s="40"/>
      <c r="B551" s="41"/>
      <c r="C551" s="42"/>
      <c r="D551" s="227" t="s">
        <v>169</v>
      </c>
      <c r="E551" s="42"/>
      <c r="F551" s="228" t="s">
        <v>2023</v>
      </c>
      <c r="G551" s="42"/>
      <c r="H551" s="42"/>
      <c r="I551" s="229"/>
      <c r="J551" s="42"/>
      <c r="K551" s="42"/>
      <c r="L551" s="46"/>
      <c r="M551" s="230"/>
      <c r="N551" s="231"/>
      <c r="O551" s="86"/>
      <c r="P551" s="86"/>
      <c r="Q551" s="86"/>
      <c r="R551" s="86"/>
      <c r="S551" s="86"/>
      <c r="T551" s="87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8" t="s">
        <v>169</v>
      </c>
      <c r="AU551" s="18" t="s">
        <v>91</v>
      </c>
    </row>
    <row r="552" s="13" customFormat="1">
      <c r="A552" s="13"/>
      <c r="B552" s="232"/>
      <c r="C552" s="233"/>
      <c r="D552" s="234" t="s">
        <v>171</v>
      </c>
      <c r="E552" s="235" t="s">
        <v>44</v>
      </c>
      <c r="F552" s="236" t="s">
        <v>1556</v>
      </c>
      <c r="G552" s="233"/>
      <c r="H552" s="235" t="s">
        <v>44</v>
      </c>
      <c r="I552" s="237"/>
      <c r="J552" s="233"/>
      <c r="K552" s="233"/>
      <c r="L552" s="238"/>
      <c r="M552" s="239"/>
      <c r="N552" s="240"/>
      <c r="O552" s="240"/>
      <c r="P552" s="240"/>
      <c r="Q552" s="240"/>
      <c r="R552" s="240"/>
      <c r="S552" s="240"/>
      <c r="T552" s="241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2" t="s">
        <v>171</v>
      </c>
      <c r="AU552" s="242" t="s">
        <v>91</v>
      </c>
      <c r="AV552" s="13" t="s">
        <v>89</v>
      </c>
      <c r="AW552" s="13" t="s">
        <v>42</v>
      </c>
      <c r="AX552" s="13" t="s">
        <v>82</v>
      </c>
      <c r="AY552" s="242" t="s">
        <v>159</v>
      </c>
    </row>
    <row r="553" s="14" customFormat="1">
      <c r="A553" s="14"/>
      <c r="B553" s="243"/>
      <c r="C553" s="244"/>
      <c r="D553" s="234" t="s">
        <v>171</v>
      </c>
      <c r="E553" s="245" t="s">
        <v>44</v>
      </c>
      <c r="F553" s="246" t="s">
        <v>89</v>
      </c>
      <c r="G553" s="244"/>
      <c r="H553" s="247">
        <v>1</v>
      </c>
      <c r="I553" s="248"/>
      <c r="J553" s="244"/>
      <c r="K553" s="244"/>
      <c r="L553" s="249"/>
      <c r="M553" s="250"/>
      <c r="N553" s="251"/>
      <c r="O553" s="251"/>
      <c r="P553" s="251"/>
      <c r="Q553" s="251"/>
      <c r="R553" s="251"/>
      <c r="S553" s="251"/>
      <c r="T553" s="252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3" t="s">
        <v>171</v>
      </c>
      <c r="AU553" s="253" t="s">
        <v>91</v>
      </c>
      <c r="AV553" s="14" t="s">
        <v>91</v>
      </c>
      <c r="AW553" s="14" t="s">
        <v>42</v>
      </c>
      <c r="AX553" s="14" t="s">
        <v>89</v>
      </c>
      <c r="AY553" s="253" t="s">
        <v>159</v>
      </c>
    </row>
    <row r="554" s="2" customFormat="1" ht="24.15" customHeight="1">
      <c r="A554" s="40"/>
      <c r="B554" s="41"/>
      <c r="C554" s="214" t="s">
        <v>824</v>
      </c>
      <c r="D554" s="214" t="s">
        <v>162</v>
      </c>
      <c r="E554" s="215" t="s">
        <v>2024</v>
      </c>
      <c r="F554" s="216" t="s">
        <v>2025</v>
      </c>
      <c r="G554" s="217" t="s">
        <v>379</v>
      </c>
      <c r="H554" s="218">
        <v>0.010999999999999999</v>
      </c>
      <c r="I554" s="219"/>
      <c r="J554" s="220">
        <f>ROUND(I554*H554,2)</f>
        <v>0</v>
      </c>
      <c r="K554" s="216" t="s">
        <v>166</v>
      </c>
      <c r="L554" s="46"/>
      <c r="M554" s="221" t="s">
        <v>44</v>
      </c>
      <c r="N554" s="222" t="s">
        <v>53</v>
      </c>
      <c r="O554" s="86"/>
      <c r="P554" s="223">
        <f>O554*H554</f>
        <v>0</v>
      </c>
      <c r="Q554" s="223">
        <v>0</v>
      </c>
      <c r="R554" s="223">
        <f>Q554*H554</f>
        <v>0</v>
      </c>
      <c r="S554" s="223">
        <v>0</v>
      </c>
      <c r="T554" s="224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25" t="s">
        <v>251</v>
      </c>
      <c r="AT554" s="225" t="s">
        <v>162</v>
      </c>
      <c r="AU554" s="225" t="s">
        <v>91</v>
      </c>
      <c r="AY554" s="18" t="s">
        <v>159</v>
      </c>
      <c r="BE554" s="226">
        <f>IF(N554="základní",J554,0)</f>
        <v>0</v>
      </c>
      <c r="BF554" s="226">
        <f>IF(N554="snížená",J554,0)</f>
        <v>0</v>
      </c>
      <c r="BG554" s="226">
        <f>IF(N554="zákl. přenesená",J554,0)</f>
        <v>0</v>
      </c>
      <c r="BH554" s="226">
        <f>IF(N554="sníž. přenesená",J554,0)</f>
        <v>0</v>
      </c>
      <c r="BI554" s="226">
        <f>IF(N554="nulová",J554,0)</f>
        <v>0</v>
      </c>
      <c r="BJ554" s="18" t="s">
        <v>89</v>
      </c>
      <c r="BK554" s="226">
        <f>ROUND(I554*H554,2)</f>
        <v>0</v>
      </c>
      <c r="BL554" s="18" t="s">
        <v>251</v>
      </c>
      <c r="BM554" s="225" t="s">
        <v>2026</v>
      </c>
    </row>
    <row r="555" s="2" customFormat="1">
      <c r="A555" s="40"/>
      <c r="B555" s="41"/>
      <c r="C555" s="42"/>
      <c r="D555" s="227" t="s">
        <v>169</v>
      </c>
      <c r="E555" s="42"/>
      <c r="F555" s="228" t="s">
        <v>2027</v>
      </c>
      <c r="G555" s="42"/>
      <c r="H555" s="42"/>
      <c r="I555" s="229"/>
      <c r="J555" s="42"/>
      <c r="K555" s="42"/>
      <c r="L555" s="46"/>
      <c r="M555" s="230"/>
      <c r="N555" s="231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8" t="s">
        <v>169</v>
      </c>
      <c r="AU555" s="18" t="s">
        <v>91</v>
      </c>
    </row>
    <row r="556" s="2" customFormat="1" ht="24.15" customHeight="1">
      <c r="A556" s="40"/>
      <c r="B556" s="41"/>
      <c r="C556" s="214" t="s">
        <v>829</v>
      </c>
      <c r="D556" s="214" t="s">
        <v>162</v>
      </c>
      <c r="E556" s="215" t="s">
        <v>2028</v>
      </c>
      <c r="F556" s="216" t="s">
        <v>2029</v>
      </c>
      <c r="G556" s="217" t="s">
        <v>379</v>
      </c>
      <c r="H556" s="218">
        <v>0.010999999999999999</v>
      </c>
      <c r="I556" s="219"/>
      <c r="J556" s="220">
        <f>ROUND(I556*H556,2)</f>
        <v>0</v>
      </c>
      <c r="K556" s="216" t="s">
        <v>166</v>
      </c>
      <c r="L556" s="46"/>
      <c r="M556" s="221" t="s">
        <v>44</v>
      </c>
      <c r="N556" s="222" t="s">
        <v>53</v>
      </c>
      <c r="O556" s="86"/>
      <c r="P556" s="223">
        <f>O556*H556</f>
        <v>0</v>
      </c>
      <c r="Q556" s="223">
        <v>0</v>
      </c>
      <c r="R556" s="223">
        <f>Q556*H556</f>
        <v>0</v>
      </c>
      <c r="S556" s="223">
        <v>0</v>
      </c>
      <c r="T556" s="224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25" t="s">
        <v>251</v>
      </c>
      <c r="AT556" s="225" t="s">
        <v>162</v>
      </c>
      <c r="AU556" s="225" t="s">
        <v>91</v>
      </c>
      <c r="AY556" s="18" t="s">
        <v>159</v>
      </c>
      <c r="BE556" s="226">
        <f>IF(N556="základní",J556,0)</f>
        <v>0</v>
      </c>
      <c r="BF556" s="226">
        <f>IF(N556="snížená",J556,0)</f>
        <v>0</v>
      </c>
      <c r="BG556" s="226">
        <f>IF(N556="zákl. přenesená",J556,0)</f>
        <v>0</v>
      </c>
      <c r="BH556" s="226">
        <f>IF(N556="sníž. přenesená",J556,0)</f>
        <v>0</v>
      </c>
      <c r="BI556" s="226">
        <f>IF(N556="nulová",J556,0)</f>
        <v>0</v>
      </c>
      <c r="BJ556" s="18" t="s">
        <v>89</v>
      </c>
      <c r="BK556" s="226">
        <f>ROUND(I556*H556,2)</f>
        <v>0</v>
      </c>
      <c r="BL556" s="18" t="s">
        <v>251</v>
      </c>
      <c r="BM556" s="225" t="s">
        <v>2030</v>
      </c>
    </row>
    <row r="557" s="2" customFormat="1">
      <c r="A557" s="40"/>
      <c r="B557" s="41"/>
      <c r="C557" s="42"/>
      <c r="D557" s="227" t="s">
        <v>169</v>
      </c>
      <c r="E557" s="42"/>
      <c r="F557" s="228" t="s">
        <v>2031</v>
      </c>
      <c r="G557" s="42"/>
      <c r="H557" s="42"/>
      <c r="I557" s="229"/>
      <c r="J557" s="42"/>
      <c r="K557" s="42"/>
      <c r="L557" s="46"/>
      <c r="M557" s="230"/>
      <c r="N557" s="231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8" t="s">
        <v>169</v>
      </c>
      <c r="AU557" s="18" t="s">
        <v>91</v>
      </c>
    </row>
    <row r="558" s="12" customFormat="1" ht="22.8" customHeight="1">
      <c r="A558" s="12"/>
      <c r="B558" s="198"/>
      <c r="C558" s="199"/>
      <c r="D558" s="200" t="s">
        <v>81</v>
      </c>
      <c r="E558" s="212" t="s">
        <v>2032</v>
      </c>
      <c r="F558" s="212" t="s">
        <v>2033</v>
      </c>
      <c r="G558" s="199"/>
      <c r="H558" s="199"/>
      <c r="I558" s="202"/>
      <c r="J558" s="213">
        <f>BK558</f>
        <v>0</v>
      </c>
      <c r="K558" s="199"/>
      <c r="L558" s="204"/>
      <c r="M558" s="205"/>
      <c r="N558" s="206"/>
      <c r="O558" s="206"/>
      <c r="P558" s="207">
        <f>SUM(P559:P561)</f>
        <v>0</v>
      </c>
      <c r="Q558" s="206"/>
      <c r="R558" s="207">
        <f>SUM(R559:R561)</f>
        <v>0.00097000000000000005</v>
      </c>
      <c r="S558" s="206"/>
      <c r="T558" s="208">
        <f>SUM(T559:T561)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09" t="s">
        <v>91</v>
      </c>
      <c r="AT558" s="210" t="s">
        <v>81</v>
      </c>
      <c r="AU558" s="210" t="s">
        <v>89</v>
      </c>
      <c r="AY558" s="209" t="s">
        <v>159</v>
      </c>
      <c r="BK558" s="211">
        <f>SUM(BK559:BK561)</f>
        <v>0</v>
      </c>
    </row>
    <row r="559" s="2" customFormat="1" ht="16.5" customHeight="1">
      <c r="A559" s="40"/>
      <c r="B559" s="41"/>
      <c r="C559" s="214" t="s">
        <v>834</v>
      </c>
      <c r="D559" s="214" t="s">
        <v>162</v>
      </c>
      <c r="E559" s="215" t="s">
        <v>2034</v>
      </c>
      <c r="F559" s="216" t="s">
        <v>2035</v>
      </c>
      <c r="G559" s="217" t="s">
        <v>165</v>
      </c>
      <c r="H559" s="218">
        <v>1</v>
      </c>
      <c r="I559" s="219"/>
      <c r="J559" s="220">
        <f>ROUND(I559*H559,2)</f>
        <v>0</v>
      </c>
      <c r="K559" s="216" t="s">
        <v>44</v>
      </c>
      <c r="L559" s="46"/>
      <c r="M559" s="221" t="s">
        <v>44</v>
      </c>
      <c r="N559" s="222" t="s">
        <v>53</v>
      </c>
      <c r="O559" s="86"/>
      <c r="P559" s="223">
        <f>O559*H559</f>
        <v>0</v>
      </c>
      <c r="Q559" s="223">
        <v>0.00097000000000000005</v>
      </c>
      <c r="R559" s="223">
        <f>Q559*H559</f>
        <v>0.00097000000000000005</v>
      </c>
      <c r="S559" s="223">
        <v>0</v>
      </c>
      <c r="T559" s="224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25" t="s">
        <v>251</v>
      </c>
      <c r="AT559" s="225" t="s">
        <v>162</v>
      </c>
      <c r="AU559" s="225" t="s">
        <v>91</v>
      </c>
      <c r="AY559" s="18" t="s">
        <v>159</v>
      </c>
      <c r="BE559" s="226">
        <f>IF(N559="základní",J559,0)</f>
        <v>0</v>
      </c>
      <c r="BF559" s="226">
        <f>IF(N559="snížená",J559,0)</f>
        <v>0</v>
      </c>
      <c r="BG559" s="226">
        <f>IF(N559="zákl. přenesená",J559,0)</f>
        <v>0</v>
      </c>
      <c r="BH559" s="226">
        <f>IF(N559="sníž. přenesená",J559,0)</f>
        <v>0</v>
      </c>
      <c r="BI559" s="226">
        <f>IF(N559="nulová",J559,0)</f>
        <v>0</v>
      </c>
      <c r="BJ559" s="18" t="s">
        <v>89</v>
      </c>
      <c r="BK559" s="226">
        <f>ROUND(I559*H559,2)</f>
        <v>0</v>
      </c>
      <c r="BL559" s="18" t="s">
        <v>251</v>
      </c>
      <c r="BM559" s="225" t="s">
        <v>2036</v>
      </c>
    </row>
    <row r="560" s="13" customFormat="1">
      <c r="A560" s="13"/>
      <c r="B560" s="232"/>
      <c r="C560" s="233"/>
      <c r="D560" s="234" t="s">
        <v>171</v>
      </c>
      <c r="E560" s="235" t="s">
        <v>44</v>
      </c>
      <c r="F560" s="236" t="s">
        <v>1556</v>
      </c>
      <c r="G560" s="233"/>
      <c r="H560" s="235" t="s">
        <v>44</v>
      </c>
      <c r="I560" s="237"/>
      <c r="J560" s="233"/>
      <c r="K560" s="233"/>
      <c r="L560" s="238"/>
      <c r="M560" s="239"/>
      <c r="N560" s="240"/>
      <c r="O560" s="240"/>
      <c r="P560" s="240"/>
      <c r="Q560" s="240"/>
      <c r="R560" s="240"/>
      <c r="S560" s="240"/>
      <c r="T560" s="241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2" t="s">
        <v>171</v>
      </c>
      <c r="AU560" s="242" t="s">
        <v>91</v>
      </c>
      <c r="AV560" s="13" t="s">
        <v>89</v>
      </c>
      <c r="AW560" s="13" t="s">
        <v>42</v>
      </c>
      <c r="AX560" s="13" t="s">
        <v>82</v>
      </c>
      <c r="AY560" s="242" t="s">
        <v>159</v>
      </c>
    </row>
    <row r="561" s="14" customFormat="1">
      <c r="A561" s="14"/>
      <c r="B561" s="243"/>
      <c r="C561" s="244"/>
      <c r="D561" s="234" t="s">
        <v>171</v>
      </c>
      <c r="E561" s="245" t="s">
        <v>44</v>
      </c>
      <c r="F561" s="246" t="s">
        <v>89</v>
      </c>
      <c r="G561" s="244"/>
      <c r="H561" s="247">
        <v>1</v>
      </c>
      <c r="I561" s="248"/>
      <c r="J561" s="244"/>
      <c r="K561" s="244"/>
      <c r="L561" s="249"/>
      <c r="M561" s="275"/>
      <c r="N561" s="276"/>
      <c r="O561" s="276"/>
      <c r="P561" s="276"/>
      <c r="Q561" s="276"/>
      <c r="R561" s="276"/>
      <c r="S561" s="276"/>
      <c r="T561" s="277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3" t="s">
        <v>171</v>
      </c>
      <c r="AU561" s="253" t="s">
        <v>91</v>
      </c>
      <c r="AV561" s="14" t="s">
        <v>91</v>
      </c>
      <c r="AW561" s="14" t="s">
        <v>42</v>
      </c>
      <c r="AX561" s="14" t="s">
        <v>89</v>
      </c>
      <c r="AY561" s="253" t="s">
        <v>159</v>
      </c>
    </row>
    <row r="562" s="2" customFormat="1" ht="6.96" customHeight="1">
      <c r="A562" s="40"/>
      <c r="B562" s="61"/>
      <c r="C562" s="62"/>
      <c r="D562" s="62"/>
      <c r="E562" s="62"/>
      <c r="F562" s="62"/>
      <c r="G562" s="62"/>
      <c r="H562" s="62"/>
      <c r="I562" s="62"/>
      <c r="J562" s="62"/>
      <c r="K562" s="62"/>
      <c r="L562" s="46"/>
      <c r="M562" s="40"/>
      <c r="O562" s="40"/>
      <c r="P562" s="40"/>
      <c r="Q562" s="40"/>
      <c r="R562" s="40"/>
      <c r="S562" s="40"/>
      <c r="T562" s="40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</row>
  </sheetData>
  <sheetProtection sheet="1" autoFilter="0" formatColumns="0" formatRows="0" objects="1" scenarios="1" spinCount="100000" saltValue="pavmwClbr/5n2++ao4sfODNgyxj/SgPv5aWK5YAVydRfhg8HCJ6EiPJ/pMZjMYLqS0oIqBFmBBZ+K9piro02bA==" hashValue="9ntsDsm2QSQejVyQanmBvB1yK3j+CTsV5uRNXGSOuSTehXjHyOdDqlrNoB+JQBOIM8mGvgTGGtXYEL1CQ9TfQg==" algorithmName="SHA-512" password="CC35"/>
  <autoFilter ref="C98:K56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hyperlinks>
    <hyperlink ref="F103" r:id="rId1" display="https://podminky.urs.cz/item/CS_URS_2023_01/340235211"/>
    <hyperlink ref="F107" r:id="rId2" display="https://podminky.urs.cz/item/CS_URS_2023_01/340235212"/>
    <hyperlink ref="F111" r:id="rId3" display="https://podminky.urs.cz/item/CS_URS_2023_01/340238211"/>
    <hyperlink ref="F116" r:id="rId4" display="https://podminky.urs.cz/item/CS_URS_2023_01/612135101"/>
    <hyperlink ref="F122" r:id="rId5" display="https://podminky.urs.cz/item/CS_URS_2023_01/612325121"/>
    <hyperlink ref="F128" r:id="rId6" display="https://podminky.urs.cz/item/CS_URS_2023_01/612325211"/>
    <hyperlink ref="F132" r:id="rId7" display="https://podminky.urs.cz/item/CS_URS_2023_01/612325213"/>
    <hyperlink ref="F136" r:id="rId8" display="https://podminky.urs.cz/item/CS_URS_2023_01/631312141"/>
    <hyperlink ref="F143" r:id="rId9" display="https://podminky.urs.cz/item/CS_URS_2023_01/468071111"/>
    <hyperlink ref="F149" r:id="rId10" display="https://podminky.urs.cz/item/CS_URS_2023_01/949101111"/>
    <hyperlink ref="F153" r:id="rId11" display="https://podminky.urs.cz/item/CS_URS_2023_01/965081332"/>
    <hyperlink ref="F159" r:id="rId12" display="https://podminky.urs.cz/item/CS_URS_2023_01/971033231"/>
    <hyperlink ref="F163" r:id="rId13" display="https://podminky.urs.cz/item/CS_URS_2023_01/971033241"/>
    <hyperlink ref="F167" r:id="rId14" display="https://podminky.urs.cz/item/CS_URS_2023_01/971033521"/>
    <hyperlink ref="F171" r:id="rId15" display="https://podminky.urs.cz/item/CS_URS_2023_01/974031132"/>
    <hyperlink ref="F175" r:id="rId16" display="https://podminky.urs.cz/item/CS_URS_2023_01/974031142"/>
    <hyperlink ref="F179" r:id="rId17" display="https://podminky.urs.cz/item/CS_URS_2023_01/977311112"/>
    <hyperlink ref="F186" r:id="rId18" display="https://podminky.urs.cz/item/CS_URS_2023_01/997013217"/>
    <hyperlink ref="F188" r:id="rId19" display="https://podminky.urs.cz/item/CS_URS_2023_01/997013501"/>
    <hyperlink ref="F190" r:id="rId20" display="https://podminky.urs.cz/item/CS_URS_2023_01/997013509"/>
    <hyperlink ref="F193" r:id="rId21" display="https://podminky.urs.cz/item/CS_URS_2023_01/997013631"/>
    <hyperlink ref="F196" r:id="rId22" display="https://podminky.urs.cz/item/CS_URS_2023_01/998018003"/>
    <hyperlink ref="F200" r:id="rId23" display="https://podminky.urs.cz/item/CS_URS_2023_01/713461831"/>
    <hyperlink ref="F204" r:id="rId24" display="https://podminky.urs.cz/item/CS_URS_2023_01/713463121"/>
    <hyperlink ref="F217" r:id="rId25" display="https://podminky.urs.cz/item/CS_URS_2023_01/713463211"/>
    <hyperlink ref="F224" r:id="rId26" display="https://podminky.urs.cz/item/CS_URS_2023_01/998713103"/>
    <hyperlink ref="F226" r:id="rId27" display="https://podminky.urs.cz/item/CS_URS_2023_01/998713181"/>
    <hyperlink ref="F230" r:id="rId28" display="https://podminky.urs.cz/item/CS_URS_2023_01/721100911"/>
    <hyperlink ref="F234" r:id="rId29" display="https://podminky.urs.cz/item/CS_URS_2023_01/721140802"/>
    <hyperlink ref="F238" r:id="rId30" display="https://podminky.urs.cz/item/CS_URS_2023_01/721171904"/>
    <hyperlink ref="F242" r:id="rId31" display="https://podminky.urs.cz/item/CS_URS_2023_01/721171905"/>
    <hyperlink ref="F249" r:id="rId32" display="https://podminky.urs.cz/item/CS_URS_2023_01/721174042"/>
    <hyperlink ref="F253" r:id="rId33" display="https://podminky.urs.cz/item/CS_URS_2023_01/721174043"/>
    <hyperlink ref="F257" r:id="rId34" display="https://podminky.urs.cz/item/CS_URS_2023_01/721174044"/>
    <hyperlink ref="F261" r:id="rId35" display="https://podminky.urs.cz/item/CS_URS_2023_01/721174045"/>
    <hyperlink ref="F265" r:id="rId36" display="https://podminky.urs.cz/item/CS_URS_2023_01/721194104"/>
    <hyperlink ref="F269" r:id="rId37" display="https://podminky.urs.cz/item/CS_URS_2023_01/721194105"/>
    <hyperlink ref="F273" r:id="rId38" display="https://podminky.urs.cz/item/CS_URS_2023_01/721194109"/>
    <hyperlink ref="F277" r:id="rId39" display="https://podminky.urs.cz/item/CS_URS_2023_01/721210812"/>
    <hyperlink ref="F281" r:id="rId40" display="https://podminky.urs.cz/item/CS_URS_2023_01/721211402"/>
    <hyperlink ref="F288" r:id="rId41" display="https://podminky.urs.cz/item/CS_URS_2023_01/721212122"/>
    <hyperlink ref="F292" r:id="rId42" display="https://podminky.urs.cz/item/CS_URS_2023_01/721220801"/>
    <hyperlink ref="F296" r:id="rId43" display="https://podminky.urs.cz/item/CS_URS_2023_01/721226511"/>
    <hyperlink ref="F300" r:id="rId44" display="https://podminky.urs.cz/item/CS_URS_2023_01/721290111"/>
    <hyperlink ref="F304" r:id="rId45" display="https://podminky.urs.cz/item/CS_URS_2023_01/998721103"/>
    <hyperlink ref="F306" r:id="rId46" display="https://podminky.urs.cz/item/CS_URS_2023_01/998721181"/>
    <hyperlink ref="F309" r:id="rId47" display="https://podminky.urs.cz/item/CS_URS_2023_01/722130233"/>
    <hyperlink ref="F313" r:id="rId48" display="https://podminky.urs.cz/item/CS_URS_2023_01/722130801"/>
    <hyperlink ref="F317" r:id="rId49" display="https://podminky.urs.cz/item/CS_URS_2023_01/722130831"/>
    <hyperlink ref="F321" r:id="rId50" display="https://podminky.urs.cz/item/CS_URS_2023_01/722131917"/>
    <hyperlink ref="F325" r:id="rId51" display="https://podminky.urs.cz/item/CS_URS_2023_01/722131931"/>
    <hyperlink ref="F329" r:id="rId52" display="https://podminky.urs.cz/item/CS_URS_2023_01/722174022"/>
    <hyperlink ref="F336" r:id="rId53" display="https://podminky.urs.cz/item/CS_URS_2023_01/722182011"/>
    <hyperlink ref="F340" r:id="rId54" display="https://podminky.urs.cz/item/CS_URS_2023_01/722190401"/>
    <hyperlink ref="F344" r:id="rId55" display="https://podminky.urs.cz/item/CS_URS_2023_01/722220111"/>
    <hyperlink ref="F348" r:id="rId56" display="https://podminky.urs.cz/item/CS_URS_2023_01/722220112"/>
    <hyperlink ref="F352" r:id="rId57" display="https://podminky.urs.cz/item/CS_URS_2023_01/722220121"/>
    <hyperlink ref="F356" r:id="rId58" display="https://podminky.urs.cz/item/CS_URS_2023_01/722220851"/>
    <hyperlink ref="F360" r:id="rId59" display="https://podminky.urs.cz/item/CS_URS_2023_01/722220861"/>
    <hyperlink ref="F364" r:id="rId60" display="https://podminky.urs.cz/item/CS_URS_2023_01/722232043"/>
    <hyperlink ref="F371" r:id="rId61" display="https://podminky.urs.cz/item/CS_URS_2023_01/722250133"/>
    <hyperlink ref="F381" r:id="rId62" display="https://podminky.urs.cz/item/CS_URS_2023_01/722290226"/>
    <hyperlink ref="F385" r:id="rId63" display="https://podminky.urs.cz/item/CS_URS_2023_01/722290234"/>
    <hyperlink ref="F389" r:id="rId64" display="https://podminky.urs.cz/item/CS_URS_2023_01/998722103"/>
    <hyperlink ref="F391" r:id="rId65" display="https://podminky.urs.cz/item/CS_URS_2023_01/998722181"/>
    <hyperlink ref="F394" r:id="rId66" display="https://podminky.urs.cz/item/CS_URS_2023_01/725110811"/>
    <hyperlink ref="F398" r:id="rId67" display="https://podminky.urs.cz/item/CS_URS_2023_01/725111132"/>
    <hyperlink ref="F402" r:id="rId68" display="https://podminky.urs.cz/item/CS_URS_2023_01/725111982"/>
    <hyperlink ref="F406" r:id="rId69" display="https://podminky.urs.cz/item/CS_URS_2023_01/725112022"/>
    <hyperlink ref="F410" r:id="rId70" display="https://podminky.urs.cz/item/CS_URS_2023_01/725112173"/>
    <hyperlink ref="F414" r:id="rId71" display="https://podminky.urs.cz/item/CS_URS_2023_01/725112182"/>
    <hyperlink ref="F424" r:id="rId72" display="https://podminky.urs.cz/item/CS_URS_2023_01/725210821"/>
    <hyperlink ref="F428" r:id="rId73" display="https://podminky.urs.cz/item/CS_URS_2023_01/725211601"/>
    <hyperlink ref="F432" r:id="rId74" display="https://podminky.urs.cz/item/CS_URS_2023_01/725211661"/>
    <hyperlink ref="F436" r:id="rId75" display="https://podminky.urs.cz/item/CS_URS_2023_01/725211681"/>
    <hyperlink ref="F440" r:id="rId76" display="https://podminky.urs.cz/item/CS_URS_2023_01/725310821"/>
    <hyperlink ref="F456" r:id="rId77" display="https://podminky.urs.cz/item/CS_URS_2023_01/725320821"/>
    <hyperlink ref="F460" r:id="rId78" display="https://podminky.urs.cz/item/CS_URS_2023_01/725330820"/>
    <hyperlink ref="F464" r:id="rId79" display="https://podminky.urs.cz/item/CS_URS_2023_01/725331111"/>
    <hyperlink ref="F468" r:id="rId80" display="https://podminky.urs.cz/item/CS_URS_2023_01/725813111"/>
    <hyperlink ref="F472" r:id="rId81" display="https://podminky.urs.cz/item/CS_URS_2023_01/725813112"/>
    <hyperlink ref="F482" r:id="rId82" display="https://podminky.urs.cz/item/CS_URS_2023_01/725820802"/>
    <hyperlink ref="F489" r:id="rId83" display="https://podminky.urs.cz/item/CS_URS_2023_01/725821311"/>
    <hyperlink ref="F493" r:id="rId84" display="https://podminky.urs.cz/item/CS_URS_2023_01/725821312"/>
    <hyperlink ref="F497" r:id="rId85" display="https://podminky.urs.cz/item/CS_URS_2023_01/725821315"/>
    <hyperlink ref="F501" r:id="rId86" display="https://podminky.urs.cz/item/CS_URS_2023_01/725821316"/>
    <hyperlink ref="F505" r:id="rId87" display="https://podminky.urs.cz/item/CS_URS_2023_01/725849411"/>
    <hyperlink ref="F512" r:id="rId88" display="https://podminky.urs.cz/item/CS_URS_2023_01/725861102"/>
    <hyperlink ref="F519" r:id="rId89" display="https://podminky.urs.cz/item/CS_URS_2023_01/725980123"/>
    <hyperlink ref="F535" r:id="rId90" display="https://podminky.urs.cz/item/CS_URS_2023_01/998725103"/>
    <hyperlink ref="F537" r:id="rId91" display="https://podminky.urs.cz/item/CS_URS_2023_01/998725181"/>
    <hyperlink ref="F540" r:id="rId92" display="https://podminky.urs.cz/item/CS_URS_2023_01/726111031"/>
    <hyperlink ref="F547" r:id="rId93" display="https://podminky.urs.cz/item/CS_URS_2023_01/726191001"/>
    <hyperlink ref="F551" r:id="rId94" display="https://podminky.urs.cz/item/CS_URS_2023_01/726191002"/>
    <hyperlink ref="F555" r:id="rId95" display="https://podminky.urs.cz/item/CS_URS_2023_01/998726113"/>
    <hyperlink ref="F557" r:id="rId96" display="https://podminky.urs.cz/item/CS_URS_2023_01/99872618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91</v>
      </c>
    </row>
    <row r="4" s="1" customFormat="1" ht="24.96" customHeight="1">
      <c r="B4" s="21"/>
      <c r="D4" s="142" t="s">
        <v>112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Vestavba sociálních zařízení interna 1 a 2 Karviná</v>
      </c>
      <c r="F7" s="144"/>
      <c r="G7" s="144"/>
      <c r="H7" s="144"/>
      <c r="L7" s="21"/>
    </row>
    <row r="8" s="1" customFormat="1" ht="12" customHeight="1">
      <c r="B8" s="21"/>
      <c r="D8" s="144" t="s">
        <v>113</v>
      </c>
      <c r="L8" s="21"/>
    </row>
    <row r="9" s="2" customFormat="1" ht="16.5" customHeight="1">
      <c r="A9" s="40"/>
      <c r="B9" s="46"/>
      <c r="C9" s="40"/>
      <c r="D9" s="40"/>
      <c r="E9" s="145" t="s">
        <v>114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115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2037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44</v>
      </c>
      <c r="G13" s="40"/>
      <c r="H13" s="40"/>
      <c r="I13" s="144" t="s">
        <v>20</v>
      </c>
      <c r="J13" s="135" t="s">
        <v>44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stavby'!AN8</f>
        <v>28. 3. 2023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30</v>
      </c>
      <c r="E16" s="40"/>
      <c r="F16" s="40"/>
      <c r="G16" s="40"/>
      <c r="H16" s="40"/>
      <c r="I16" s="144" t="s">
        <v>31</v>
      </c>
      <c r="J16" s="135" t="s">
        <v>32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44" t="s">
        <v>34</v>
      </c>
      <c r="J17" s="135" t="s">
        <v>35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36</v>
      </c>
      <c r="E19" s="40"/>
      <c r="F19" s="40"/>
      <c r="G19" s="40"/>
      <c r="H19" s="40"/>
      <c r="I19" s="144" t="s">
        <v>31</v>
      </c>
      <c r="J19" s="34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4" t="s">
        <v>34</v>
      </c>
      <c r="J20" s="34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38</v>
      </c>
      <c r="E22" s="40"/>
      <c r="F22" s="40"/>
      <c r="G22" s="40"/>
      <c r="H22" s="40"/>
      <c r="I22" s="144" t="s">
        <v>31</v>
      </c>
      <c r="J22" s="135" t="s">
        <v>39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40</v>
      </c>
      <c r="F23" s="40"/>
      <c r="G23" s="40"/>
      <c r="H23" s="40"/>
      <c r="I23" s="144" t="s">
        <v>34</v>
      </c>
      <c r="J23" s="135" t="s">
        <v>41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43</v>
      </c>
      <c r="E25" s="40"/>
      <c r="F25" s="40"/>
      <c r="G25" s="40"/>
      <c r="H25" s="40"/>
      <c r="I25" s="144" t="s">
        <v>31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34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44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48</v>
      </c>
      <c r="E32" s="40"/>
      <c r="F32" s="40"/>
      <c r="G32" s="40"/>
      <c r="H32" s="40"/>
      <c r="I32" s="40"/>
      <c r="J32" s="155">
        <f>ROUND(J86,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50</v>
      </c>
      <c r="G34" s="40"/>
      <c r="H34" s="40"/>
      <c r="I34" s="156" t="s">
        <v>49</v>
      </c>
      <c r="J34" s="156" t="s">
        <v>51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52</v>
      </c>
      <c r="E35" s="144" t="s">
        <v>53</v>
      </c>
      <c r="F35" s="158">
        <f>ROUND((SUM(BE86:BE112)),  2)</f>
        <v>0</v>
      </c>
      <c r="G35" s="40"/>
      <c r="H35" s="40"/>
      <c r="I35" s="159">
        <v>0.20999999999999999</v>
      </c>
      <c r="J35" s="158">
        <f>ROUND(((SUM(BE86:BE112))*I35),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54</v>
      </c>
      <c r="F36" s="158">
        <f>ROUND((SUM(BF86:BF112)),  2)</f>
        <v>0</v>
      </c>
      <c r="G36" s="40"/>
      <c r="H36" s="40"/>
      <c r="I36" s="159">
        <v>0.14999999999999999</v>
      </c>
      <c r="J36" s="158">
        <f>ROUND(((SUM(BF86:BF112))*I36),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55</v>
      </c>
      <c r="F37" s="158">
        <f>ROUND((SUM(BG86:BG112)),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56</v>
      </c>
      <c r="F38" s="158">
        <f>ROUND((SUM(BH86:BH112)),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57</v>
      </c>
      <c r="F39" s="158">
        <f>ROUND((SUM(BI86:BI112)),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58</v>
      </c>
      <c r="E41" s="162"/>
      <c r="F41" s="162"/>
      <c r="G41" s="163" t="s">
        <v>59</v>
      </c>
      <c r="H41" s="164" t="s">
        <v>60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Vestavba sociálních zařízení interna 1 a 2 Karviná</v>
      </c>
      <c r="F50" s="33"/>
      <c r="G50" s="33"/>
      <c r="H50" s="33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113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71" t="s">
        <v>114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115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D.1.5 - Vzduchotechnika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Vydmuchov 399/5, Karviná</v>
      </c>
      <c r="G56" s="42"/>
      <c r="H56" s="42"/>
      <c r="I56" s="33" t="s">
        <v>24</v>
      </c>
      <c r="J56" s="74" t="str">
        <f>IF(J14="","",J14)</f>
        <v>28. 3. 2023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Nemocnice Karviná - Ráj, příspěvková organizace</v>
      </c>
      <c r="G58" s="42"/>
      <c r="H58" s="42"/>
      <c r="I58" s="33" t="s">
        <v>38</v>
      </c>
      <c r="J58" s="38" t="str">
        <f>E23</f>
        <v>HAMROZI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33" t="s">
        <v>43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118</v>
      </c>
      <c r="D61" s="173"/>
      <c r="E61" s="173"/>
      <c r="F61" s="173"/>
      <c r="G61" s="173"/>
      <c r="H61" s="173"/>
      <c r="I61" s="173"/>
      <c r="J61" s="174" t="s">
        <v>119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80</v>
      </c>
      <c r="D63" s="42"/>
      <c r="E63" s="42"/>
      <c r="F63" s="42"/>
      <c r="G63" s="42"/>
      <c r="H63" s="42"/>
      <c r="I63" s="42"/>
      <c r="J63" s="104">
        <f>J86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120</v>
      </c>
    </row>
    <row r="64" s="9" customFormat="1" ht="24.96" customHeight="1">
      <c r="A64" s="9"/>
      <c r="B64" s="176"/>
      <c r="C64" s="177"/>
      <c r="D64" s="178" t="s">
        <v>2038</v>
      </c>
      <c r="E64" s="179"/>
      <c r="F64" s="179"/>
      <c r="G64" s="179"/>
      <c r="H64" s="179"/>
      <c r="I64" s="179"/>
      <c r="J64" s="180">
        <f>J87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4" t="s">
        <v>144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3" t="s">
        <v>16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1" t="str">
        <f>E7</f>
        <v>Vestavba sociálních zařízení interna 1 a 2 Karviná</v>
      </c>
      <c r="F74" s="33"/>
      <c r="G74" s="33"/>
      <c r="H74" s="33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2"/>
      <c r="C75" s="33" t="s">
        <v>113</v>
      </c>
      <c r="D75" s="23"/>
      <c r="E75" s="23"/>
      <c r="F75" s="23"/>
      <c r="G75" s="23"/>
      <c r="H75" s="23"/>
      <c r="I75" s="23"/>
      <c r="J75" s="23"/>
      <c r="K75" s="23"/>
      <c r="L75" s="21"/>
    </row>
    <row r="76" s="2" customFormat="1" ht="16.5" customHeight="1">
      <c r="A76" s="40"/>
      <c r="B76" s="41"/>
      <c r="C76" s="42"/>
      <c r="D76" s="42"/>
      <c r="E76" s="171" t="s">
        <v>114</v>
      </c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115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D.1.5 - Vzduchotechnika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22</v>
      </c>
      <c r="D80" s="42"/>
      <c r="E80" s="42"/>
      <c r="F80" s="28" t="str">
        <f>F14</f>
        <v>Vydmuchov 399/5, Karviná</v>
      </c>
      <c r="G80" s="42"/>
      <c r="H80" s="42"/>
      <c r="I80" s="33" t="s">
        <v>24</v>
      </c>
      <c r="J80" s="74" t="str">
        <f>IF(J14="","",J14)</f>
        <v>28. 3. 2023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30</v>
      </c>
      <c r="D82" s="42"/>
      <c r="E82" s="42"/>
      <c r="F82" s="28" t="str">
        <f>E17</f>
        <v>Nemocnice Karviná - Ráj, příspěvková organizace</v>
      </c>
      <c r="G82" s="42"/>
      <c r="H82" s="42"/>
      <c r="I82" s="33" t="s">
        <v>38</v>
      </c>
      <c r="J82" s="38" t="str">
        <f>E23</f>
        <v>HAMROZI s.r.o.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3" t="s">
        <v>36</v>
      </c>
      <c r="D83" s="42"/>
      <c r="E83" s="42"/>
      <c r="F83" s="28" t="str">
        <f>IF(E20="","",E20)</f>
        <v>Vyplň údaj</v>
      </c>
      <c r="G83" s="42"/>
      <c r="H83" s="42"/>
      <c r="I83" s="33" t="s">
        <v>43</v>
      </c>
      <c r="J83" s="38" t="str">
        <f>E26</f>
        <v xml:space="preserve"> 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7"/>
      <c r="B85" s="188"/>
      <c r="C85" s="189" t="s">
        <v>145</v>
      </c>
      <c r="D85" s="190" t="s">
        <v>67</v>
      </c>
      <c r="E85" s="190" t="s">
        <v>63</v>
      </c>
      <c r="F85" s="190" t="s">
        <v>64</v>
      </c>
      <c r="G85" s="190" t="s">
        <v>146</v>
      </c>
      <c r="H85" s="190" t="s">
        <v>147</v>
      </c>
      <c r="I85" s="190" t="s">
        <v>148</v>
      </c>
      <c r="J85" s="190" t="s">
        <v>119</v>
      </c>
      <c r="K85" s="191" t="s">
        <v>149</v>
      </c>
      <c r="L85" s="192"/>
      <c r="M85" s="94" t="s">
        <v>44</v>
      </c>
      <c r="N85" s="95" t="s">
        <v>52</v>
      </c>
      <c r="O85" s="95" t="s">
        <v>150</v>
      </c>
      <c r="P85" s="95" t="s">
        <v>151</v>
      </c>
      <c r="Q85" s="95" t="s">
        <v>152</v>
      </c>
      <c r="R85" s="95" t="s">
        <v>153</v>
      </c>
      <c r="S85" s="95" t="s">
        <v>154</v>
      </c>
      <c r="T85" s="96" t="s">
        <v>155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40"/>
      <c r="B86" s="41"/>
      <c r="C86" s="101" t="s">
        <v>156</v>
      </c>
      <c r="D86" s="42"/>
      <c r="E86" s="42"/>
      <c r="F86" s="42"/>
      <c r="G86" s="42"/>
      <c r="H86" s="42"/>
      <c r="I86" s="42"/>
      <c r="J86" s="193">
        <f>BK86</f>
        <v>0</v>
      </c>
      <c r="K86" s="42"/>
      <c r="L86" s="46"/>
      <c r="M86" s="97"/>
      <c r="N86" s="194"/>
      <c r="O86" s="98"/>
      <c r="P86" s="195">
        <f>P87</f>
        <v>0</v>
      </c>
      <c r="Q86" s="98"/>
      <c r="R86" s="195">
        <f>R87</f>
        <v>0</v>
      </c>
      <c r="S86" s="98"/>
      <c r="T86" s="196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8" t="s">
        <v>81</v>
      </c>
      <c r="AU86" s="18" t="s">
        <v>120</v>
      </c>
      <c r="BK86" s="197">
        <f>BK87</f>
        <v>0</v>
      </c>
    </row>
    <row r="87" s="12" customFormat="1" ht="25.92" customHeight="1">
      <c r="A87" s="12"/>
      <c r="B87" s="198"/>
      <c r="C87" s="199"/>
      <c r="D87" s="200" t="s">
        <v>81</v>
      </c>
      <c r="E87" s="201" t="s">
        <v>2039</v>
      </c>
      <c r="F87" s="201" t="s">
        <v>2040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SUM(P88:P112)</f>
        <v>0</v>
      </c>
      <c r="Q87" s="206"/>
      <c r="R87" s="207">
        <f>SUM(R88:R112)</f>
        <v>0</v>
      </c>
      <c r="S87" s="206"/>
      <c r="T87" s="208">
        <f>SUM(T88:T112)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89</v>
      </c>
      <c r="AT87" s="210" t="s">
        <v>81</v>
      </c>
      <c r="AU87" s="210" t="s">
        <v>82</v>
      </c>
      <c r="AY87" s="209" t="s">
        <v>159</v>
      </c>
      <c r="BK87" s="211">
        <f>SUM(BK88:BK112)</f>
        <v>0</v>
      </c>
    </row>
    <row r="88" s="2" customFormat="1" ht="55.5" customHeight="1">
      <c r="A88" s="40"/>
      <c r="B88" s="41"/>
      <c r="C88" s="214" t="s">
        <v>89</v>
      </c>
      <c r="D88" s="214" t="s">
        <v>162</v>
      </c>
      <c r="E88" s="215" t="s">
        <v>2041</v>
      </c>
      <c r="F88" s="216" t="s">
        <v>2042</v>
      </c>
      <c r="G88" s="217" t="s">
        <v>2043</v>
      </c>
      <c r="H88" s="218">
        <v>1</v>
      </c>
      <c r="I88" s="219"/>
      <c r="J88" s="220">
        <f>ROUND(I88*H88,2)</f>
        <v>0</v>
      </c>
      <c r="K88" s="216" t="s">
        <v>44</v>
      </c>
      <c r="L88" s="46"/>
      <c r="M88" s="221" t="s">
        <v>44</v>
      </c>
      <c r="N88" s="222" t="s">
        <v>53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167</v>
      </c>
      <c r="AT88" s="225" t="s">
        <v>162</v>
      </c>
      <c r="AU88" s="225" t="s">
        <v>89</v>
      </c>
      <c r="AY88" s="18" t="s">
        <v>159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8" t="s">
        <v>89</v>
      </c>
      <c r="BK88" s="226">
        <f>ROUND(I88*H88,2)</f>
        <v>0</v>
      </c>
      <c r="BL88" s="18" t="s">
        <v>167</v>
      </c>
      <c r="BM88" s="225" t="s">
        <v>91</v>
      </c>
    </row>
    <row r="89" s="2" customFormat="1" ht="24.15" customHeight="1">
      <c r="A89" s="40"/>
      <c r="B89" s="41"/>
      <c r="C89" s="214" t="s">
        <v>91</v>
      </c>
      <c r="D89" s="214" t="s">
        <v>162</v>
      </c>
      <c r="E89" s="215" t="s">
        <v>2044</v>
      </c>
      <c r="F89" s="216" t="s">
        <v>2045</v>
      </c>
      <c r="G89" s="217" t="s">
        <v>2046</v>
      </c>
      <c r="H89" s="218">
        <v>2</v>
      </c>
      <c r="I89" s="219"/>
      <c r="J89" s="220">
        <f>ROUND(I89*H89,2)</f>
        <v>0</v>
      </c>
      <c r="K89" s="216" t="s">
        <v>44</v>
      </c>
      <c r="L89" s="46"/>
      <c r="M89" s="221" t="s">
        <v>44</v>
      </c>
      <c r="N89" s="222" t="s">
        <v>53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167</v>
      </c>
      <c r="AT89" s="225" t="s">
        <v>162</v>
      </c>
      <c r="AU89" s="225" t="s">
        <v>89</v>
      </c>
      <c r="AY89" s="18" t="s">
        <v>159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8" t="s">
        <v>89</v>
      </c>
      <c r="BK89" s="226">
        <f>ROUND(I89*H89,2)</f>
        <v>0</v>
      </c>
      <c r="BL89" s="18" t="s">
        <v>167</v>
      </c>
      <c r="BM89" s="225" t="s">
        <v>167</v>
      </c>
    </row>
    <row r="90" s="2" customFormat="1" ht="16.5" customHeight="1">
      <c r="A90" s="40"/>
      <c r="B90" s="41"/>
      <c r="C90" s="214" t="s">
        <v>160</v>
      </c>
      <c r="D90" s="214" t="s">
        <v>162</v>
      </c>
      <c r="E90" s="215" t="s">
        <v>2047</v>
      </c>
      <c r="F90" s="216" t="s">
        <v>2048</v>
      </c>
      <c r="G90" s="217" t="s">
        <v>2046</v>
      </c>
      <c r="H90" s="218">
        <v>1</v>
      </c>
      <c r="I90" s="219"/>
      <c r="J90" s="220">
        <f>ROUND(I90*H90,2)</f>
        <v>0</v>
      </c>
      <c r="K90" s="216" t="s">
        <v>44</v>
      </c>
      <c r="L90" s="46"/>
      <c r="M90" s="221" t="s">
        <v>44</v>
      </c>
      <c r="N90" s="222" t="s">
        <v>53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167</v>
      </c>
      <c r="AT90" s="225" t="s">
        <v>162</v>
      </c>
      <c r="AU90" s="225" t="s">
        <v>89</v>
      </c>
      <c r="AY90" s="18" t="s">
        <v>159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8" t="s">
        <v>89</v>
      </c>
      <c r="BK90" s="226">
        <f>ROUND(I90*H90,2)</f>
        <v>0</v>
      </c>
      <c r="BL90" s="18" t="s">
        <v>167</v>
      </c>
      <c r="BM90" s="225" t="s">
        <v>190</v>
      </c>
    </row>
    <row r="91" s="2" customFormat="1" ht="16.5" customHeight="1">
      <c r="A91" s="40"/>
      <c r="B91" s="41"/>
      <c r="C91" s="214" t="s">
        <v>167</v>
      </c>
      <c r="D91" s="214" t="s">
        <v>162</v>
      </c>
      <c r="E91" s="215" t="s">
        <v>2049</v>
      </c>
      <c r="F91" s="216" t="s">
        <v>2050</v>
      </c>
      <c r="G91" s="217" t="s">
        <v>2046</v>
      </c>
      <c r="H91" s="218">
        <v>2</v>
      </c>
      <c r="I91" s="219"/>
      <c r="J91" s="220">
        <f>ROUND(I91*H91,2)</f>
        <v>0</v>
      </c>
      <c r="K91" s="216" t="s">
        <v>44</v>
      </c>
      <c r="L91" s="46"/>
      <c r="M91" s="221" t="s">
        <v>44</v>
      </c>
      <c r="N91" s="222" t="s">
        <v>53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167</v>
      </c>
      <c r="AT91" s="225" t="s">
        <v>162</v>
      </c>
      <c r="AU91" s="225" t="s">
        <v>89</v>
      </c>
      <c r="AY91" s="18" t="s">
        <v>159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8" t="s">
        <v>89</v>
      </c>
      <c r="BK91" s="226">
        <f>ROUND(I91*H91,2)</f>
        <v>0</v>
      </c>
      <c r="BL91" s="18" t="s">
        <v>167</v>
      </c>
      <c r="BM91" s="225" t="s">
        <v>176</v>
      </c>
    </row>
    <row r="92" s="2" customFormat="1" ht="16.5" customHeight="1">
      <c r="A92" s="40"/>
      <c r="B92" s="41"/>
      <c r="C92" s="214" t="s">
        <v>186</v>
      </c>
      <c r="D92" s="214" t="s">
        <v>162</v>
      </c>
      <c r="E92" s="215" t="s">
        <v>2051</v>
      </c>
      <c r="F92" s="216" t="s">
        <v>2052</v>
      </c>
      <c r="G92" s="217" t="s">
        <v>2046</v>
      </c>
      <c r="H92" s="218">
        <v>3</v>
      </c>
      <c r="I92" s="219"/>
      <c r="J92" s="220">
        <f>ROUND(I92*H92,2)</f>
        <v>0</v>
      </c>
      <c r="K92" s="216" t="s">
        <v>44</v>
      </c>
      <c r="L92" s="46"/>
      <c r="M92" s="221" t="s">
        <v>44</v>
      </c>
      <c r="N92" s="222" t="s">
        <v>53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167</v>
      </c>
      <c r="AT92" s="225" t="s">
        <v>162</v>
      </c>
      <c r="AU92" s="225" t="s">
        <v>89</v>
      </c>
      <c r="AY92" s="18" t="s">
        <v>159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8" t="s">
        <v>89</v>
      </c>
      <c r="BK92" s="226">
        <f>ROUND(I92*H92,2)</f>
        <v>0</v>
      </c>
      <c r="BL92" s="18" t="s">
        <v>167</v>
      </c>
      <c r="BM92" s="225" t="s">
        <v>209</v>
      </c>
    </row>
    <row r="93" s="2" customFormat="1" ht="16.5" customHeight="1">
      <c r="A93" s="40"/>
      <c r="B93" s="41"/>
      <c r="C93" s="214" t="s">
        <v>190</v>
      </c>
      <c r="D93" s="214" t="s">
        <v>162</v>
      </c>
      <c r="E93" s="215" t="s">
        <v>2053</v>
      </c>
      <c r="F93" s="216" t="s">
        <v>2054</v>
      </c>
      <c r="G93" s="217" t="s">
        <v>2046</v>
      </c>
      <c r="H93" s="218">
        <v>1</v>
      </c>
      <c r="I93" s="219"/>
      <c r="J93" s="220">
        <f>ROUND(I93*H93,2)</f>
        <v>0</v>
      </c>
      <c r="K93" s="216" t="s">
        <v>44</v>
      </c>
      <c r="L93" s="46"/>
      <c r="M93" s="221" t="s">
        <v>44</v>
      </c>
      <c r="N93" s="222" t="s">
        <v>53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167</v>
      </c>
      <c r="AT93" s="225" t="s">
        <v>162</v>
      </c>
      <c r="AU93" s="225" t="s">
        <v>89</v>
      </c>
      <c r="AY93" s="18" t="s">
        <v>159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89</v>
      </c>
      <c r="BK93" s="226">
        <f>ROUND(I93*H93,2)</f>
        <v>0</v>
      </c>
      <c r="BL93" s="18" t="s">
        <v>167</v>
      </c>
      <c r="BM93" s="225" t="s">
        <v>221</v>
      </c>
    </row>
    <row r="94" s="2" customFormat="1" ht="90" customHeight="1">
      <c r="A94" s="40"/>
      <c r="B94" s="41"/>
      <c r="C94" s="214" t="s">
        <v>194</v>
      </c>
      <c r="D94" s="214" t="s">
        <v>162</v>
      </c>
      <c r="E94" s="215" t="s">
        <v>2055</v>
      </c>
      <c r="F94" s="216" t="s">
        <v>2056</v>
      </c>
      <c r="G94" s="217" t="s">
        <v>2046</v>
      </c>
      <c r="H94" s="218">
        <v>8</v>
      </c>
      <c r="I94" s="219"/>
      <c r="J94" s="220">
        <f>ROUND(I94*H94,2)</f>
        <v>0</v>
      </c>
      <c r="K94" s="216" t="s">
        <v>44</v>
      </c>
      <c r="L94" s="46"/>
      <c r="M94" s="221" t="s">
        <v>44</v>
      </c>
      <c r="N94" s="222" t="s">
        <v>53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167</v>
      </c>
      <c r="AT94" s="225" t="s">
        <v>162</v>
      </c>
      <c r="AU94" s="225" t="s">
        <v>89</v>
      </c>
      <c r="AY94" s="18" t="s">
        <v>159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8" t="s">
        <v>89</v>
      </c>
      <c r="BK94" s="226">
        <f>ROUND(I94*H94,2)</f>
        <v>0</v>
      </c>
      <c r="BL94" s="18" t="s">
        <v>167</v>
      </c>
      <c r="BM94" s="225" t="s">
        <v>235</v>
      </c>
    </row>
    <row r="95" s="2" customFormat="1" ht="24.15" customHeight="1">
      <c r="A95" s="40"/>
      <c r="B95" s="41"/>
      <c r="C95" s="214" t="s">
        <v>176</v>
      </c>
      <c r="D95" s="214" t="s">
        <v>162</v>
      </c>
      <c r="E95" s="215" t="s">
        <v>2057</v>
      </c>
      <c r="F95" s="216" t="s">
        <v>2058</v>
      </c>
      <c r="G95" s="217" t="s">
        <v>2046</v>
      </c>
      <c r="H95" s="218">
        <v>8</v>
      </c>
      <c r="I95" s="219"/>
      <c r="J95" s="220">
        <f>ROUND(I95*H95,2)</f>
        <v>0</v>
      </c>
      <c r="K95" s="216" t="s">
        <v>44</v>
      </c>
      <c r="L95" s="46"/>
      <c r="M95" s="221" t="s">
        <v>44</v>
      </c>
      <c r="N95" s="222" t="s">
        <v>53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167</v>
      </c>
      <c r="AT95" s="225" t="s">
        <v>162</v>
      </c>
      <c r="AU95" s="225" t="s">
        <v>89</v>
      </c>
      <c r="AY95" s="18" t="s">
        <v>159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89</v>
      </c>
      <c r="BK95" s="226">
        <f>ROUND(I95*H95,2)</f>
        <v>0</v>
      </c>
      <c r="BL95" s="18" t="s">
        <v>167</v>
      </c>
      <c r="BM95" s="225" t="s">
        <v>251</v>
      </c>
    </row>
    <row r="96" s="2" customFormat="1" ht="90" customHeight="1">
      <c r="A96" s="40"/>
      <c r="B96" s="41"/>
      <c r="C96" s="214" t="s">
        <v>204</v>
      </c>
      <c r="D96" s="214" t="s">
        <v>162</v>
      </c>
      <c r="E96" s="215" t="s">
        <v>2059</v>
      </c>
      <c r="F96" s="216" t="s">
        <v>2060</v>
      </c>
      <c r="G96" s="217" t="s">
        <v>2046</v>
      </c>
      <c r="H96" s="218">
        <v>1</v>
      </c>
      <c r="I96" s="219"/>
      <c r="J96" s="220">
        <f>ROUND(I96*H96,2)</f>
        <v>0</v>
      </c>
      <c r="K96" s="216" t="s">
        <v>44</v>
      </c>
      <c r="L96" s="46"/>
      <c r="M96" s="221" t="s">
        <v>44</v>
      </c>
      <c r="N96" s="222" t="s">
        <v>53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167</v>
      </c>
      <c r="AT96" s="225" t="s">
        <v>162</v>
      </c>
      <c r="AU96" s="225" t="s">
        <v>89</v>
      </c>
      <c r="AY96" s="18" t="s">
        <v>159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89</v>
      </c>
      <c r="BK96" s="226">
        <f>ROUND(I96*H96,2)</f>
        <v>0</v>
      </c>
      <c r="BL96" s="18" t="s">
        <v>167</v>
      </c>
      <c r="BM96" s="225" t="s">
        <v>261</v>
      </c>
    </row>
    <row r="97" s="2" customFormat="1" ht="24.15" customHeight="1">
      <c r="A97" s="40"/>
      <c r="B97" s="41"/>
      <c r="C97" s="214" t="s">
        <v>209</v>
      </c>
      <c r="D97" s="214" t="s">
        <v>162</v>
      </c>
      <c r="E97" s="215" t="s">
        <v>2061</v>
      </c>
      <c r="F97" s="216" t="s">
        <v>2062</v>
      </c>
      <c r="G97" s="217" t="s">
        <v>2046</v>
      </c>
      <c r="H97" s="218">
        <v>1</v>
      </c>
      <c r="I97" s="219"/>
      <c r="J97" s="220">
        <f>ROUND(I97*H97,2)</f>
        <v>0</v>
      </c>
      <c r="K97" s="216" t="s">
        <v>44</v>
      </c>
      <c r="L97" s="46"/>
      <c r="M97" s="221" t="s">
        <v>44</v>
      </c>
      <c r="N97" s="222" t="s">
        <v>53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167</v>
      </c>
      <c r="AT97" s="225" t="s">
        <v>162</v>
      </c>
      <c r="AU97" s="225" t="s">
        <v>89</v>
      </c>
      <c r="AY97" s="18" t="s">
        <v>159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89</v>
      </c>
      <c r="BK97" s="226">
        <f>ROUND(I97*H97,2)</f>
        <v>0</v>
      </c>
      <c r="BL97" s="18" t="s">
        <v>167</v>
      </c>
      <c r="BM97" s="225" t="s">
        <v>277</v>
      </c>
    </row>
    <row r="98" s="2" customFormat="1" ht="21.75" customHeight="1">
      <c r="A98" s="40"/>
      <c r="B98" s="41"/>
      <c r="C98" s="214" t="s">
        <v>214</v>
      </c>
      <c r="D98" s="214" t="s">
        <v>162</v>
      </c>
      <c r="E98" s="215" t="s">
        <v>2063</v>
      </c>
      <c r="F98" s="216" t="s">
        <v>2064</v>
      </c>
      <c r="G98" s="217" t="s">
        <v>2046</v>
      </c>
      <c r="H98" s="218">
        <v>10</v>
      </c>
      <c r="I98" s="219"/>
      <c r="J98" s="220">
        <f>ROUND(I98*H98,2)</f>
        <v>0</v>
      </c>
      <c r="K98" s="216" t="s">
        <v>44</v>
      </c>
      <c r="L98" s="46"/>
      <c r="M98" s="221" t="s">
        <v>44</v>
      </c>
      <c r="N98" s="222" t="s">
        <v>53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167</v>
      </c>
      <c r="AT98" s="225" t="s">
        <v>162</v>
      </c>
      <c r="AU98" s="225" t="s">
        <v>89</v>
      </c>
      <c r="AY98" s="18" t="s">
        <v>159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89</v>
      </c>
      <c r="BK98" s="226">
        <f>ROUND(I98*H98,2)</f>
        <v>0</v>
      </c>
      <c r="BL98" s="18" t="s">
        <v>167</v>
      </c>
      <c r="BM98" s="225" t="s">
        <v>287</v>
      </c>
    </row>
    <row r="99" s="2" customFormat="1" ht="16.5" customHeight="1">
      <c r="A99" s="40"/>
      <c r="B99" s="41"/>
      <c r="C99" s="214" t="s">
        <v>221</v>
      </c>
      <c r="D99" s="214" t="s">
        <v>162</v>
      </c>
      <c r="E99" s="215" t="s">
        <v>2065</v>
      </c>
      <c r="F99" s="216" t="s">
        <v>2066</v>
      </c>
      <c r="G99" s="217" t="s">
        <v>2067</v>
      </c>
      <c r="H99" s="218">
        <v>50</v>
      </c>
      <c r="I99" s="219"/>
      <c r="J99" s="220">
        <f>ROUND(I99*H99,2)</f>
        <v>0</v>
      </c>
      <c r="K99" s="216" t="s">
        <v>44</v>
      </c>
      <c r="L99" s="46"/>
      <c r="M99" s="221" t="s">
        <v>44</v>
      </c>
      <c r="N99" s="222" t="s">
        <v>53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167</v>
      </c>
      <c r="AT99" s="225" t="s">
        <v>162</v>
      </c>
      <c r="AU99" s="225" t="s">
        <v>89</v>
      </c>
      <c r="AY99" s="18" t="s">
        <v>159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89</v>
      </c>
      <c r="BK99" s="226">
        <f>ROUND(I99*H99,2)</f>
        <v>0</v>
      </c>
      <c r="BL99" s="18" t="s">
        <v>167</v>
      </c>
      <c r="BM99" s="225" t="s">
        <v>298</v>
      </c>
    </row>
    <row r="100" s="2" customFormat="1" ht="16.5" customHeight="1">
      <c r="A100" s="40"/>
      <c r="B100" s="41"/>
      <c r="C100" s="214" t="s">
        <v>227</v>
      </c>
      <c r="D100" s="214" t="s">
        <v>162</v>
      </c>
      <c r="E100" s="215" t="s">
        <v>2068</v>
      </c>
      <c r="F100" s="216" t="s">
        <v>2069</v>
      </c>
      <c r="G100" s="217" t="s">
        <v>2067</v>
      </c>
      <c r="H100" s="218">
        <v>12</v>
      </c>
      <c r="I100" s="219"/>
      <c r="J100" s="220">
        <f>ROUND(I100*H100,2)</f>
        <v>0</v>
      </c>
      <c r="K100" s="216" t="s">
        <v>44</v>
      </c>
      <c r="L100" s="46"/>
      <c r="M100" s="221" t="s">
        <v>44</v>
      </c>
      <c r="N100" s="222" t="s">
        <v>53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167</v>
      </c>
      <c r="AT100" s="225" t="s">
        <v>162</v>
      </c>
      <c r="AU100" s="225" t="s">
        <v>89</v>
      </c>
      <c r="AY100" s="18" t="s">
        <v>159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89</v>
      </c>
      <c r="BK100" s="226">
        <f>ROUND(I100*H100,2)</f>
        <v>0</v>
      </c>
      <c r="BL100" s="18" t="s">
        <v>167</v>
      </c>
      <c r="BM100" s="225" t="s">
        <v>308</v>
      </c>
    </row>
    <row r="101" s="2" customFormat="1" ht="16.5" customHeight="1">
      <c r="A101" s="40"/>
      <c r="B101" s="41"/>
      <c r="C101" s="214" t="s">
        <v>235</v>
      </c>
      <c r="D101" s="214" t="s">
        <v>162</v>
      </c>
      <c r="E101" s="215" t="s">
        <v>2070</v>
      </c>
      <c r="F101" s="216" t="s">
        <v>2071</v>
      </c>
      <c r="G101" s="217" t="s">
        <v>2046</v>
      </c>
      <c r="H101" s="218">
        <v>1</v>
      </c>
      <c r="I101" s="219"/>
      <c r="J101" s="220">
        <f>ROUND(I101*H101,2)</f>
        <v>0</v>
      </c>
      <c r="K101" s="216" t="s">
        <v>44</v>
      </c>
      <c r="L101" s="46"/>
      <c r="M101" s="221" t="s">
        <v>44</v>
      </c>
      <c r="N101" s="222" t="s">
        <v>53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167</v>
      </c>
      <c r="AT101" s="225" t="s">
        <v>162</v>
      </c>
      <c r="AU101" s="225" t="s">
        <v>89</v>
      </c>
      <c r="AY101" s="18" t="s">
        <v>159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89</v>
      </c>
      <c r="BK101" s="226">
        <f>ROUND(I101*H101,2)</f>
        <v>0</v>
      </c>
      <c r="BL101" s="18" t="s">
        <v>167</v>
      </c>
      <c r="BM101" s="225" t="s">
        <v>320</v>
      </c>
    </row>
    <row r="102" s="2" customFormat="1" ht="16.5" customHeight="1">
      <c r="A102" s="40"/>
      <c r="B102" s="41"/>
      <c r="C102" s="214" t="s">
        <v>8</v>
      </c>
      <c r="D102" s="214" t="s">
        <v>162</v>
      </c>
      <c r="E102" s="215" t="s">
        <v>2072</v>
      </c>
      <c r="F102" s="216" t="s">
        <v>2073</v>
      </c>
      <c r="G102" s="217" t="s">
        <v>217</v>
      </c>
      <c r="H102" s="218">
        <v>50</v>
      </c>
      <c r="I102" s="219"/>
      <c r="J102" s="220">
        <f>ROUND(I102*H102,2)</f>
        <v>0</v>
      </c>
      <c r="K102" s="216" t="s">
        <v>44</v>
      </c>
      <c r="L102" s="46"/>
      <c r="M102" s="221" t="s">
        <v>44</v>
      </c>
      <c r="N102" s="222" t="s">
        <v>53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167</v>
      </c>
      <c r="AT102" s="225" t="s">
        <v>162</v>
      </c>
      <c r="AU102" s="225" t="s">
        <v>89</v>
      </c>
      <c r="AY102" s="18" t="s">
        <v>159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89</v>
      </c>
      <c r="BK102" s="226">
        <f>ROUND(I102*H102,2)</f>
        <v>0</v>
      </c>
      <c r="BL102" s="18" t="s">
        <v>167</v>
      </c>
      <c r="BM102" s="225" t="s">
        <v>331</v>
      </c>
    </row>
    <row r="103" s="2" customFormat="1" ht="16.5" customHeight="1">
      <c r="A103" s="40"/>
      <c r="B103" s="41"/>
      <c r="C103" s="214" t="s">
        <v>251</v>
      </c>
      <c r="D103" s="214" t="s">
        <v>162</v>
      </c>
      <c r="E103" s="215" t="s">
        <v>2074</v>
      </c>
      <c r="F103" s="216" t="s">
        <v>2075</v>
      </c>
      <c r="G103" s="217" t="s">
        <v>217</v>
      </c>
      <c r="H103" s="218">
        <v>5</v>
      </c>
      <c r="I103" s="219"/>
      <c r="J103" s="220">
        <f>ROUND(I103*H103,2)</f>
        <v>0</v>
      </c>
      <c r="K103" s="216" t="s">
        <v>44</v>
      </c>
      <c r="L103" s="46"/>
      <c r="M103" s="221" t="s">
        <v>44</v>
      </c>
      <c r="N103" s="222" t="s">
        <v>53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167</v>
      </c>
      <c r="AT103" s="225" t="s">
        <v>162</v>
      </c>
      <c r="AU103" s="225" t="s">
        <v>89</v>
      </c>
      <c r="AY103" s="18" t="s">
        <v>159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89</v>
      </c>
      <c r="BK103" s="226">
        <f>ROUND(I103*H103,2)</f>
        <v>0</v>
      </c>
      <c r="BL103" s="18" t="s">
        <v>167</v>
      </c>
      <c r="BM103" s="225" t="s">
        <v>341</v>
      </c>
    </row>
    <row r="104" s="2" customFormat="1" ht="16.5" customHeight="1">
      <c r="A104" s="40"/>
      <c r="B104" s="41"/>
      <c r="C104" s="214" t="s">
        <v>257</v>
      </c>
      <c r="D104" s="214" t="s">
        <v>162</v>
      </c>
      <c r="E104" s="215" t="s">
        <v>2076</v>
      </c>
      <c r="F104" s="216" t="s">
        <v>2077</v>
      </c>
      <c r="G104" s="217" t="s">
        <v>625</v>
      </c>
      <c r="H104" s="218">
        <v>100</v>
      </c>
      <c r="I104" s="219"/>
      <c r="J104" s="220">
        <f>ROUND(I104*H104,2)</f>
        <v>0</v>
      </c>
      <c r="K104" s="216" t="s">
        <v>44</v>
      </c>
      <c r="L104" s="46"/>
      <c r="M104" s="221" t="s">
        <v>44</v>
      </c>
      <c r="N104" s="222" t="s">
        <v>53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167</v>
      </c>
      <c r="AT104" s="225" t="s">
        <v>162</v>
      </c>
      <c r="AU104" s="225" t="s">
        <v>89</v>
      </c>
      <c r="AY104" s="18" t="s">
        <v>159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89</v>
      </c>
      <c r="BK104" s="226">
        <f>ROUND(I104*H104,2)</f>
        <v>0</v>
      </c>
      <c r="BL104" s="18" t="s">
        <v>167</v>
      </c>
      <c r="BM104" s="225" t="s">
        <v>351</v>
      </c>
    </row>
    <row r="105" s="2" customFormat="1" ht="16.5" customHeight="1">
      <c r="A105" s="40"/>
      <c r="B105" s="41"/>
      <c r="C105" s="214" t="s">
        <v>261</v>
      </c>
      <c r="D105" s="214" t="s">
        <v>162</v>
      </c>
      <c r="E105" s="215" t="s">
        <v>2078</v>
      </c>
      <c r="F105" s="216" t="s">
        <v>2079</v>
      </c>
      <c r="G105" s="217" t="s">
        <v>2043</v>
      </c>
      <c r="H105" s="218">
        <v>1</v>
      </c>
      <c r="I105" s="219"/>
      <c r="J105" s="220">
        <f>ROUND(I105*H105,2)</f>
        <v>0</v>
      </c>
      <c r="K105" s="216" t="s">
        <v>44</v>
      </c>
      <c r="L105" s="46"/>
      <c r="M105" s="221" t="s">
        <v>44</v>
      </c>
      <c r="N105" s="222" t="s">
        <v>53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167</v>
      </c>
      <c r="AT105" s="225" t="s">
        <v>162</v>
      </c>
      <c r="AU105" s="225" t="s">
        <v>89</v>
      </c>
      <c r="AY105" s="18" t="s">
        <v>159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89</v>
      </c>
      <c r="BK105" s="226">
        <f>ROUND(I105*H105,2)</f>
        <v>0</v>
      </c>
      <c r="BL105" s="18" t="s">
        <v>167</v>
      </c>
      <c r="BM105" s="225" t="s">
        <v>362</v>
      </c>
    </row>
    <row r="106" s="2" customFormat="1" ht="16.5" customHeight="1">
      <c r="A106" s="40"/>
      <c r="B106" s="41"/>
      <c r="C106" s="214" t="s">
        <v>271</v>
      </c>
      <c r="D106" s="214" t="s">
        <v>162</v>
      </c>
      <c r="E106" s="215" t="s">
        <v>2080</v>
      </c>
      <c r="F106" s="216" t="s">
        <v>601</v>
      </c>
      <c r="G106" s="217" t="s">
        <v>2043</v>
      </c>
      <c r="H106" s="218">
        <v>1</v>
      </c>
      <c r="I106" s="219"/>
      <c r="J106" s="220">
        <f>ROUND(I106*H106,2)</f>
        <v>0</v>
      </c>
      <c r="K106" s="216" t="s">
        <v>44</v>
      </c>
      <c r="L106" s="46"/>
      <c r="M106" s="221" t="s">
        <v>44</v>
      </c>
      <c r="N106" s="222" t="s">
        <v>53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167</v>
      </c>
      <c r="AT106" s="225" t="s">
        <v>162</v>
      </c>
      <c r="AU106" s="225" t="s">
        <v>89</v>
      </c>
      <c r="AY106" s="18" t="s">
        <v>159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89</v>
      </c>
      <c r="BK106" s="226">
        <f>ROUND(I106*H106,2)</f>
        <v>0</v>
      </c>
      <c r="BL106" s="18" t="s">
        <v>167</v>
      </c>
      <c r="BM106" s="225" t="s">
        <v>376</v>
      </c>
    </row>
    <row r="107" s="2" customFormat="1" ht="16.5" customHeight="1">
      <c r="A107" s="40"/>
      <c r="B107" s="41"/>
      <c r="C107" s="214" t="s">
        <v>277</v>
      </c>
      <c r="D107" s="214" t="s">
        <v>162</v>
      </c>
      <c r="E107" s="215" t="s">
        <v>2081</v>
      </c>
      <c r="F107" s="216" t="s">
        <v>2082</v>
      </c>
      <c r="G107" s="217" t="s">
        <v>2043</v>
      </c>
      <c r="H107" s="218">
        <v>1</v>
      </c>
      <c r="I107" s="219"/>
      <c r="J107" s="220">
        <f>ROUND(I107*H107,2)</f>
        <v>0</v>
      </c>
      <c r="K107" s="216" t="s">
        <v>44</v>
      </c>
      <c r="L107" s="46"/>
      <c r="M107" s="221" t="s">
        <v>44</v>
      </c>
      <c r="N107" s="222" t="s">
        <v>53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167</v>
      </c>
      <c r="AT107" s="225" t="s">
        <v>162</v>
      </c>
      <c r="AU107" s="225" t="s">
        <v>89</v>
      </c>
      <c r="AY107" s="18" t="s">
        <v>159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89</v>
      </c>
      <c r="BK107" s="226">
        <f>ROUND(I107*H107,2)</f>
        <v>0</v>
      </c>
      <c r="BL107" s="18" t="s">
        <v>167</v>
      </c>
      <c r="BM107" s="225" t="s">
        <v>389</v>
      </c>
    </row>
    <row r="108" s="2" customFormat="1" ht="16.5" customHeight="1">
      <c r="A108" s="40"/>
      <c r="B108" s="41"/>
      <c r="C108" s="214" t="s">
        <v>7</v>
      </c>
      <c r="D108" s="214" t="s">
        <v>162</v>
      </c>
      <c r="E108" s="215" t="s">
        <v>2083</v>
      </c>
      <c r="F108" s="216" t="s">
        <v>2084</v>
      </c>
      <c r="G108" s="217" t="s">
        <v>2043</v>
      </c>
      <c r="H108" s="218">
        <v>1</v>
      </c>
      <c r="I108" s="219"/>
      <c r="J108" s="220">
        <f>ROUND(I108*H108,2)</f>
        <v>0</v>
      </c>
      <c r="K108" s="216" t="s">
        <v>44</v>
      </c>
      <c r="L108" s="46"/>
      <c r="M108" s="221" t="s">
        <v>44</v>
      </c>
      <c r="N108" s="222" t="s">
        <v>53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167</v>
      </c>
      <c r="AT108" s="225" t="s">
        <v>162</v>
      </c>
      <c r="AU108" s="225" t="s">
        <v>89</v>
      </c>
      <c r="AY108" s="18" t="s">
        <v>159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89</v>
      </c>
      <c r="BK108" s="226">
        <f>ROUND(I108*H108,2)</f>
        <v>0</v>
      </c>
      <c r="BL108" s="18" t="s">
        <v>167</v>
      </c>
      <c r="BM108" s="225" t="s">
        <v>400</v>
      </c>
    </row>
    <row r="109" s="2" customFormat="1" ht="16.5" customHeight="1">
      <c r="A109" s="40"/>
      <c r="B109" s="41"/>
      <c r="C109" s="214" t="s">
        <v>287</v>
      </c>
      <c r="D109" s="214" t="s">
        <v>162</v>
      </c>
      <c r="E109" s="215" t="s">
        <v>2085</v>
      </c>
      <c r="F109" s="216" t="s">
        <v>2086</v>
      </c>
      <c r="G109" s="217" t="s">
        <v>2043</v>
      </c>
      <c r="H109" s="218">
        <v>1</v>
      </c>
      <c r="I109" s="219"/>
      <c r="J109" s="220">
        <f>ROUND(I109*H109,2)</f>
        <v>0</v>
      </c>
      <c r="K109" s="216" t="s">
        <v>44</v>
      </c>
      <c r="L109" s="46"/>
      <c r="M109" s="221" t="s">
        <v>44</v>
      </c>
      <c r="N109" s="222" t="s">
        <v>53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167</v>
      </c>
      <c r="AT109" s="225" t="s">
        <v>162</v>
      </c>
      <c r="AU109" s="225" t="s">
        <v>89</v>
      </c>
      <c r="AY109" s="18" t="s">
        <v>159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89</v>
      </c>
      <c r="BK109" s="226">
        <f>ROUND(I109*H109,2)</f>
        <v>0</v>
      </c>
      <c r="BL109" s="18" t="s">
        <v>167</v>
      </c>
      <c r="BM109" s="225" t="s">
        <v>411</v>
      </c>
    </row>
    <row r="110" s="2" customFormat="1" ht="16.5" customHeight="1">
      <c r="A110" s="40"/>
      <c r="B110" s="41"/>
      <c r="C110" s="214" t="s">
        <v>292</v>
      </c>
      <c r="D110" s="214" t="s">
        <v>162</v>
      </c>
      <c r="E110" s="215" t="s">
        <v>2087</v>
      </c>
      <c r="F110" s="216" t="s">
        <v>2088</v>
      </c>
      <c r="G110" s="217" t="s">
        <v>2043</v>
      </c>
      <c r="H110" s="218">
        <v>1</v>
      </c>
      <c r="I110" s="219"/>
      <c r="J110" s="220">
        <f>ROUND(I110*H110,2)</f>
        <v>0</v>
      </c>
      <c r="K110" s="216" t="s">
        <v>44</v>
      </c>
      <c r="L110" s="46"/>
      <c r="M110" s="221" t="s">
        <v>44</v>
      </c>
      <c r="N110" s="222" t="s">
        <v>53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167</v>
      </c>
      <c r="AT110" s="225" t="s">
        <v>162</v>
      </c>
      <c r="AU110" s="225" t="s">
        <v>89</v>
      </c>
      <c r="AY110" s="18" t="s">
        <v>159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89</v>
      </c>
      <c r="BK110" s="226">
        <f>ROUND(I110*H110,2)</f>
        <v>0</v>
      </c>
      <c r="BL110" s="18" t="s">
        <v>167</v>
      </c>
      <c r="BM110" s="225" t="s">
        <v>423</v>
      </c>
    </row>
    <row r="111" s="2" customFormat="1" ht="16.5" customHeight="1">
      <c r="A111" s="40"/>
      <c r="B111" s="41"/>
      <c r="C111" s="214" t="s">
        <v>298</v>
      </c>
      <c r="D111" s="214" t="s">
        <v>162</v>
      </c>
      <c r="E111" s="215" t="s">
        <v>2089</v>
      </c>
      <c r="F111" s="216" t="s">
        <v>2090</v>
      </c>
      <c r="G111" s="217" t="s">
        <v>2043</v>
      </c>
      <c r="H111" s="218">
        <v>1</v>
      </c>
      <c r="I111" s="219"/>
      <c r="J111" s="220">
        <f>ROUND(I111*H111,2)</f>
        <v>0</v>
      </c>
      <c r="K111" s="216" t="s">
        <v>44</v>
      </c>
      <c r="L111" s="46"/>
      <c r="M111" s="221" t="s">
        <v>44</v>
      </c>
      <c r="N111" s="222" t="s">
        <v>53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167</v>
      </c>
      <c r="AT111" s="225" t="s">
        <v>162</v>
      </c>
      <c r="AU111" s="225" t="s">
        <v>89</v>
      </c>
      <c r="AY111" s="18" t="s">
        <v>159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89</v>
      </c>
      <c r="BK111" s="226">
        <f>ROUND(I111*H111,2)</f>
        <v>0</v>
      </c>
      <c r="BL111" s="18" t="s">
        <v>167</v>
      </c>
      <c r="BM111" s="225" t="s">
        <v>434</v>
      </c>
    </row>
    <row r="112" s="2" customFormat="1" ht="16.5" customHeight="1">
      <c r="A112" s="40"/>
      <c r="B112" s="41"/>
      <c r="C112" s="214" t="s">
        <v>303</v>
      </c>
      <c r="D112" s="214" t="s">
        <v>162</v>
      </c>
      <c r="E112" s="215" t="s">
        <v>2091</v>
      </c>
      <c r="F112" s="216" t="s">
        <v>2092</v>
      </c>
      <c r="G112" s="217" t="s">
        <v>1542</v>
      </c>
      <c r="H112" s="218">
        <v>10</v>
      </c>
      <c r="I112" s="219"/>
      <c r="J112" s="220">
        <f>ROUND(I112*H112,2)</f>
        <v>0</v>
      </c>
      <c r="K112" s="216" t="s">
        <v>44</v>
      </c>
      <c r="L112" s="46"/>
      <c r="M112" s="278" t="s">
        <v>44</v>
      </c>
      <c r="N112" s="279" t="s">
        <v>53</v>
      </c>
      <c r="O112" s="280"/>
      <c r="P112" s="281">
        <f>O112*H112</f>
        <v>0</v>
      </c>
      <c r="Q112" s="281">
        <v>0</v>
      </c>
      <c r="R112" s="281">
        <f>Q112*H112</f>
        <v>0</v>
      </c>
      <c r="S112" s="281">
        <v>0</v>
      </c>
      <c r="T112" s="28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167</v>
      </c>
      <c r="AT112" s="225" t="s">
        <v>162</v>
      </c>
      <c r="AU112" s="225" t="s">
        <v>89</v>
      </c>
      <c r="AY112" s="18" t="s">
        <v>159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89</v>
      </c>
      <c r="BK112" s="226">
        <f>ROUND(I112*H112,2)</f>
        <v>0</v>
      </c>
      <c r="BL112" s="18" t="s">
        <v>167</v>
      </c>
      <c r="BM112" s="225" t="s">
        <v>445</v>
      </c>
    </row>
    <row r="113" s="2" customFormat="1" ht="6.96" customHeight="1">
      <c r="A113" s="40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46"/>
      <c r="M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</sheetData>
  <sheetProtection sheet="1" autoFilter="0" formatColumns="0" formatRows="0" objects="1" scenarios="1" spinCount="100000" saltValue="ynAubijlh/jqoaPmNXomXkme+4RWdDeb1Ccu/IkOTYaopkWjYgYdRD3vTLE4Jub35ifxEBr4WWQB8fnTBT7+Mw==" hashValue="snFXAiyJWiHgOuhYQ0xoCJRvz/B3PkQZzPUrPOEiUWmt095RKVL2BH50bFo+ibFfuxz+1lF3x/dR00ePepm6oQ==" algorithmName="SHA-512" password="CC35"/>
  <autoFilter ref="C85:K1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91</v>
      </c>
    </row>
    <row r="4" s="1" customFormat="1" ht="24.96" customHeight="1">
      <c r="B4" s="21"/>
      <c r="D4" s="142" t="s">
        <v>112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Vestavba sociálních zařízení interna 1 a 2 Karviná</v>
      </c>
      <c r="F7" s="144"/>
      <c r="G7" s="144"/>
      <c r="H7" s="144"/>
      <c r="L7" s="21"/>
    </row>
    <row r="8" s="1" customFormat="1" ht="12" customHeight="1">
      <c r="B8" s="21"/>
      <c r="D8" s="144" t="s">
        <v>113</v>
      </c>
      <c r="L8" s="21"/>
    </row>
    <row r="9" s="2" customFormat="1" ht="16.5" customHeight="1">
      <c r="A9" s="40"/>
      <c r="B9" s="46"/>
      <c r="C9" s="40"/>
      <c r="D9" s="40"/>
      <c r="E9" s="145" t="s">
        <v>114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115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2093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44</v>
      </c>
      <c r="G13" s="40"/>
      <c r="H13" s="40"/>
      <c r="I13" s="144" t="s">
        <v>20</v>
      </c>
      <c r="J13" s="135" t="s">
        <v>44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stavby'!AN8</f>
        <v>28. 3. 2023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30</v>
      </c>
      <c r="E16" s="40"/>
      <c r="F16" s="40"/>
      <c r="G16" s="40"/>
      <c r="H16" s="40"/>
      <c r="I16" s="144" t="s">
        <v>31</v>
      </c>
      <c r="J16" s="135" t="s">
        <v>32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44" t="s">
        <v>34</v>
      </c>
      <c r="J17" s="135" t="s">
        <v>35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36</v>
      </c>
      <c r="E19" s="40"/>
      <c r="F19" s="40"/>
      <c r="G19" s="40"/>
      <c r="H19" s="40"/>
      <c r="I19" s="144" t="s">
        <v>31</v>
      </c>
      <c r="J19" s="34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4" t="s">
        <v>34</v>
      </c>
      <c r="J20" s="34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38</v>
      </c>
      <c r="E22" s="40"/>
      <c r="F22" s="40"/>
      <c r="G22" s="40"/>
      <c r="H22" s="40"/>
      <c r="I22" s="144" t="s">
        <v>31</v>
      </c>
      <c r="J22" s="135" t="s">
        <v>39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40</v>
      </c>
      <c r="F23" s="40"/>
      <c r="G23" s="40"/>
      <c r="H23" s="40"/>
      <c r="I23" s="144" t="s">
        <v>34</v>
      </c>
      <c r="J23" s="135" t="s">
        <v>41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43</v>
      </c>
      <c r="E25" s="40"/>
      <c r="F25" s="40"/>
      <c r="G25" s="40"/>
      <c r="H25" s="40"/>
      <c r="I25" s="144" t="s">
        <v>31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34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44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48</v>
      </c>
      <c r="E32" s="40"/>
      <c r="F32" s="40"/>
      <c r="G32" s="40"/>
      <c r="H32" s="40"/>
      <c r="I32" s="40"/>
      <c r="J32" s="155">
        <f>ROUND(J93,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50</v>
      </c>
      <c r="G34" s="40"/>
      <c r="H34" s="40"/>
      <c r="I34" s="156" t="s">
        <v>49</v>
      </c>
      <c r="J34" s="156" t="s">
        <v>51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52</v>
      </c>
      <c r="E35" s="144" t="s">
        <v>53</v>
      </c>
      <c r="F35" s="158">
        <f>ROUND((SUM(BE93:BE251)),  2)</f>
        <v>0</v>
      </c>
      <c r="G35" s="40"/>
      <c r="H35" s="40"/>
      <c r="I35" s="159">
        <v>0.20999999999999999</v>
      </c>
      <c r="J35" s="158">
        <f>ROUND(((SUM(BE93:BE251))*I35),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54</v>
      </c>
      <c r="F36" s="158">
        <f>ROUND((SUM(BF93:BF251)),  2)</f>
        <v>0</v>
      </c>
      <c r="G36" s="40"/>
      <c r="H36" s="40"/>
      <c r="I36" s="159">
        <v>0.14999999999999999</v>
      </c>
      <c r="J36" s="158">
        <f>ROUND(((SUM(BF93:BF251))*I36),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55</v>
      </c>
      <c r="F37" s="158">
        <f>ROUND((SUM(BG93:BG251)),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56</v>
      </c>
      <c r="F38" s="158">
        <f>ROUND((SUM(BH93:BH251)),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57</v>
      </c>
      <c r="F39" s="158">
        <f>ROUND((SUM(BI93:BI251)),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58</v>
      </c>
      <c r="E41" s="162"/>
      <c r="F41" s="162"/>
      <c r="G41" s="163" t="s">
        <v>59</v>
      </c>
      <c r="H41" s="164" t="s">
        <v>60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Vestavba sociálních zařízení interna 1 a 2 Karviná</v>
      </c>
      <c r="F50" s="33"/>
      <c r="G50" s="33"/>
      <c r="H50" s="33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113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71" t="s">
        <v>114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115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D.1.6 - Elektroinstalace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Vydmuchov 399/5, Karviná</v>
      </c>
      <c r="G56" s="42"/>
      <c r="H56" s="42"/>
      <c r="I56" s="33" t="s">
        <v>24</v>
      </c>
      <c r="J56" s="74" t="str">
        <f>IF(J14="","",J14)</f>
        <v>28. 3. 2023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Nemocnice Karviná - Ráj, příspěvková organizace</v>
      </c>
      <c r="G58" s="42"/>
      <c r="H58" s="42"/>
      <c r="I58" s="33" t="s">
        <v>38</v>
      </c>
      <c r="J58" s="38" t="str">
        <f>E23</f>
        <v>HAMROZI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33" t="s">
        <v>43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118</v>
      </c>
      <c r="D61" s="173"/>
      <c r="E61" s="173"/>
      <c r="F61" s="173"/>
      <c r="G61" s="173"/>
      <c r="H61" s="173"/>
      <c r="I61" s="173"/>
      <c r="J61" s="174" t="s">
        <v>119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80</v>
      </c>
      <c r="D63" s="42"/>
      <c r="E63" s="42"/>
      <c r="F63" s="42"/>
      <c r="G63" s="42"/>
      <c r="H63" s="42"/>
      <c r="I63" s="42"/>
      <c r="J63" s="104">
        <f>J93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120</v>
      </c>
    </row>
    <row r="64" s="9" customFormat="1" ht="24.96" customHeight="1">
      <c r="A64" s="9"/>
      <c r="B64" s="176"/>
      <c r="C64" s="177"/>
      <c r="D64" s="178" t="s">
        <v>2094</v>
      </c>
      <c r="E64" s="179"/>
      <c r="F64" s="179"/>
      <c r="G64" s="179"/>
      <c r="H64" s="179"/>
      <c r="I64" s="179"/>
      <c r="J64" s="180">
        <f>J94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2095</v>
      </c>
      <c r="E65" s="179"/>
      <c r="F65" s="179"/>
      <c r="G65" s="179"/>
      <c r="H65" s="179"/>
      <c r="I65" s="179"/>
      <c r="J65" s="180">
        <f>J99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2096</v>
      </c>
      <c r="E66" s="179"/>
      <c r="F66" s="179"/>
      <c r="G66" s="179"/>
      <c r="H66" s="179"/>
      <c r="I66" s="179"/>
      <c r="J66" s="180">
        <f>J109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2097</v>
      </c>
      <c r="E67" s="179"/>
      <c r="F67" s="179"/>
      <c r="G67" s="179"/>
      <c r="H67" s="179"/>
      <c r="I67" s="179"/>
      <c r="J67" s="180">
        <f>J128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2098</v>
      </c>
      <c r="E68" s="179"/>
      <c r="F68" s="179"/>
      <c r="G68" s="179"/>
      <c r="H68" s="179"/>
      <c r="I68" s="179"/>
      <c r="J68" s="180">
        <f>J134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2099</v>
      </c>
      <c r="E69" s="179"/>
      <c r="F69" s="179"/>
      <c r="G69" s="179"/>
      <c r="H69" s="179"/>
      <c r="I69" s="179"/>
      <c r="J69" s="180">
        <f>J224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6"/>
      <c r="C70" s="177"/>
      <c r="D70" s="178" t="s">
        <v>2100</v>
      </c>
      <c r="E70" s="179"/>
      <c r="F70" s="179"/>
      <c r="G70" s="179"/>
      <c r="H70" s="179"/>
      <c r="I70" s="179"/>
      <c r="J70" s="180">
        <f>J236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6"/>
      <c r="C71" s="177"/>
      <c r="D71" s="178" t="s">
        <v>2101</v>
      </c>
      <c r="E71" s="179"/>
      <c r="F71" s="179"/>
      <c r="G71" s="179"/>
      <c r="H71" s="179"/>
      <c r="I71" s="179"/>
      <c r="J71" s="180">
        <f>J248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4" t="s">
        <v>144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16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1" t="str">
        <f>E7</f>
        <v>Vestavba sociálních zařízení interna 1 a 2 Karviná</v>
      </c>
      <c r="F81" s="33"/>
      <c r="G81" s="33"/>
      <c r="H81" s="33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2"/>
      <c r="C82" s="33" t="s">
        <v>113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40"/>
      <c r="B83" s="41"/>
      <c r="C83" s="42"/>
      <c r="D83" s="42"/>
      <c r="E83" s="171" t="s">
        <v>114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115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E11</f>
        <v>D.1.6 - Elektroinstalace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3" t="s">
        <v>22</v>
      </c>
      <c r="D87" s="42"/>
      <c r="E87" s="42"/>
      <c r="F87" s="28" t="str">
        <f>F14</f>
        <v>Vydmuchov 399/5, Karviná</v>
      </c>
      <c r="G87" s="42"/>
      <c r="H87" s="42"/>
      <c r="I87" s="33" t="s">
        <v>24</v>
      </c>
      <c r="J87" s="74" t="str">
        <f>IF(J14="","",J14)</f>
        <v>28. 3. 2023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3" t="s">
        <v>30</v>
      </c>
      <c r="D89" s="42"/>
      <c r="E89" s="42"/>
      <c r="F89" s="28" t="str">
        <f>E17</f>
        <v>Nemocnice Karviná - Ráj, příspěvková organizace</v>
      </c>
      <c r="G89" s="42"/>
      <c r="H89" s="42"/>
      <c r="I89" s="33" t="s">
        <v>38</v>
      </c>
      <c r="J89" s="38" t="str">
        <f>E23</f>
        <v>HAMROZI s.r.o.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3" t="s">
        <v>36</v>
      </c>
      <c r="D90" s="42"/>
      <c r="E90" s="42"/>
      <c r="F90" s="28" t="str">
        <f>IF(E20="","",E20)</f>
        <v>Vyplň údaj</v>
      </c>
      <c r="G90" s="42"/>
      <c r="H90" s="42"/>
      <c r="I90" s="33" t="s">
        <v>43</v>
      </c>
      <c r="J90" s="38" t="str">
        <f>E26</f>
        <v xml:space="preserve"> 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7"/>
      <c r="B92" s="188"/>
      <c r="C92" s="189" t="s">
        <v>145</v>
      </c>
      <c r="D92" s="190" t="s">
        <v>67</v>
      </c>
      <c r="E92" s="190" t="s">
        <v>63</v>
      </c>
      <c r="F92" s="190" t="s">
        <v>64</v>
      </c>
      <c r="G92" s="190" t="s">
        <v>146</v>
      </c>
      <c r="H92" s="190" t="s">
        <v>147</v>
      </c>
      <c r="I92" s="190" t="s">
        <v>148</v>
      </c>
      <c r="J92" s="190" t="s">
        <v>119</v>
      </c>
      <c r="K92" s="191" t="s">
        <v>149</v>
      </c>
      <c r="L92" s="192"/>
      <c r="M92" s="94" t="s">
        <v>44</v>
      </c>
      <c r="N92" s="95" t="s">
        <v>52</v>
      </c>
      <c r="O92" s="95" t="s">
        <v>150</v>
      </c>
      <c r="P92" s="95" t="s">
        <v>151</v>
      </c>
      <c r="Q92" s="95" t="s">
        <v>152</v>
      </c>
      <c r="R92" s="95" t="s">
        <v>153</v>
      </c>
      <c r="S92" s="95" t="s">
        <v>154</v>
      </c>
      <c r="T92" s="96" t="s">
        <v>155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40"/>
      <c r="B93" s="41"/>
      <c r="C93" s="101" t="s">
        <v>156</v>
      </c>
      <c r="D93" s="42"/>
      <c r="E93" s="42"/>
      <c r="F93" s="42"/>
      <c r="G93" s="42"/>
      <c r="H93" s="42"/>
      <c r="I93" s="42"/>
      <c r="J93" s="193">
        <f>BK93</f>
        <v>0</v>
      </c>
      <c r="K93" s="42"/>
      <c r="L93" s="46"/>
      <c r="M93" s="97"/>
      <c r="N93" s="194"/>
      <c r="O93" s="98"/>
      <c r="P93" s="195">
        <f>P94+P99+P109+P128+P134+P224+P236+P248</f>
        <v>0</v>
      </c>
      <c r="Q93" s="98"/>
      <c r="R93" s="195">
        <f>R94+R99+R109+R128+R134+R224+R236+R248</f>
        <v>0</v>
      </c>
      <c r="S93" s="98"/>
      <c r="T93" s="196">
        <f>T94+T99+T109+T128+T134+T224+T236+T248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81</v>
      </c>
      <c r="AU93" s="18" t="s">
        <v>120</v>
      </c>
      <c r="BK93" s="197">
        <f>BK94+BK99+BK109+BK128+BK134+BK224+BK236+BK248</f>
        <v>0</v>
      </c>
    </row>
    <row r="94" s="12" customFormat="1" ht="25.92" customHeight="1">
      <c r="A94" s="12"/>
      <c r="B94" s="198"/>
      <c r="C94" s="199"/>
      <c r="D94" s="200" t="s">
        <v>81</v>
      </c>
      <c r="E94" s="201" t="s">
        <v>2039</v>
      </c>
      <c r="F94" s="201" t="s">
        <v>2102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SUM(P95:P98)</f>
        <v>0</v>
      </c>
      <c r="Q94" s="206"/>
      <c r="R94" s="207">
        <f>SUM(R95:R98)</f>
        <v>0</v>
      </c>
      <c r="S94" s="206"/>
      <c r="T94" s="208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89</v>
      </c>
      <c r="AT94" s="210" t="s">
        <v>81</v>
      </c>
      <c r="AU94" s="210" t="s">
        <v>82</v>
      </c>
      <c r="AY94" s="209" t="s">
        <v>159</v>
      </c>
      <c r="BK94" s="211">
        <f>SUM(BK95:BK98)</f>
        <v>0</v>
      </c>
    </row>
    <row r="95" s="2" customFormat="1" ht="16.5" customHeight="1">
      <c r="A95" s="40"/>
      <c r="B95" s="41"/>
      <c r="C95" s="214" t="s">
        <v>89</v>
      </c>
      <c r="D95" s="214" t="s">
        <v>162</v>
      </c>
      <c r="E95" s="215" t="s">
        <v>2103</v>
      </c>
      <c r="F95" s="216" t="s">
        <v>2104</v>
      </c>
      <c r="G95" s="217" t="s">
        <v>2105</v>
      </c>
      <c r="H95" s="218">
        <v>56</v>
      </c>
      <c r="I95" s="219"/>
      <c r="J95" s="220">
        <f>ROUND(I95*H95,2)</f>
        <v>0</v>
      </c>
      <c r="K95" s="216" t="s">
        <v>44</v>
      </c>
      <c r="L95" s="46"/>
      <c r="M95" s="221" t="s">
        <v>44</v>
      </c>
      <c r="N95" s="222" t="s">
        <v>53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167</v>
      </c>
      <c r="AT95" s="225" t="s">
        <v>162</v>
      </c>
      <c r="AU95" s="225" t="s">
        <v>89</v>
      </c>
      <c r="AY95" s="18" t="s">
        <v>159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89</v>
      </c>
      <c r="BK95" s="226">
        <f>ROUND(I95*H95,2)</f>
        <v>0</v>
      </c>
      <c r="BL95" s="18" t="s">
        <v>167</v>
      </c>
      <c r="BM95" s="225" t="s">
        <v>91</v>
      </c>
    </row>
    <row r="96" s="2" customFormat="1" ht="16.5" customHeight="1">
      <c r="A96" s="40"/>
      <c r="B96" s="41"/>
      <c r="C96" s="214" t="s">
        <v>91</v>
      </c>
      <c r="D96" s="214" t="s">
        <v>162</v>
      </c>
      <c r="E96" s="215" t="s">
        <v>2106</v>
      </c>
      <c r="F96" s="216" t="s">
        <v>2107</v>
      </c>
      <c r="G96" s="217" t="s">
        <v>2108</v>
      </c>
      <c r="H96" s="218">
        <v>1</v>
      </c>
      <c r="I96" s="219"/>
      <c r="J96" s="220">
        <f>ROUND(I96*H96,2)</f>
        <v>0</v>
      </c>
      <c r="K96" s="216" t="s">
        <v>44</v>
      </c>
      <c r="L96" s="46"/>
      <c r="M96" s="221" t="s">
        <v>44</v>
      </c>
      <c r="N96" s="222" t="s">
        <v>53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167</v>
      </c>
      <c r="AT96" s="225" t="s">
        <v>162</v>
      </c>
      <c r="AU96" s="225" t="s">
        <v>89</v>
      </c>
      <c r="AY96" s="18" t="s">
        <v>159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89</v>
      </c>
      <c r="BK96" s="226">
        <f>ROUND(I96*H96,2)</f>
        <v>0</v>
      </c>
      <c r="BL96" s="18" t="s">
        <v>167</v>
      </c>
      <c r="BM96" s="225" t="s">
        <v>167</v>
      </c>
    </row>
    <row r="97" s="2" customFormat="1" ht="16.5" customHeight="1">
      <c r="A97" s="40"/>
      <c r="B97" s="41"/>
      <c r="C97" s="214" t="s">
        <v>160</v>
      </c>
      <c r="D97" s="214" t="s">
        <v>162</v>
      </c>
      <c r="E97" s="215" t="s">
        <v>2109</v>
      </c>
      <c r="F97" s="216" t="s">
        <v>2110</v>
      </c>
      <c r="G97" s="217" t="s">
        <v>2108</v>
      </c>
      <c r="H97" s="218">
        <v>1</v>
      </c>
      <c r="I97" s="219"/>
      <c r="J97" s="220">
        <f>ROUND(I97*H97,2)</f>
        <v>0</v>
      </c>
      <c r="K97" s="216" t="s">
        <v>44</v>
      </c>
      <c r="L97" s="46"/>
      <c r="M97" s="221" t="s">
        <v>44</v>
      </c>
      <c r="N97" s="222" t="s">
        <v>53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167</v>
      </c>
      <c r="AT97" s="225" t="s">
        <v>162</v>
      </c>
      <c r="AU97" s="225" t="s">
        <v>89</v>
      </c>
      <c r="AY97" s="18" t="s">
        <v>159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89</v>
      </c>
      <c r="BK97" s="226">
        <f>ROUND(I97*H97,2)</f>
        <v>0</v>
      </c>
      <c r="BL97" s="18" t="s">
        <v>167</v>
      </c>
      <c r="BM97" s="225" t="s">
        <v>190</v>
      </c>
    </row>
    <row r="98" s="2" customFormat="1" ht="16.5" customHeight="1">
      <c r="A98" s="40"/>
      <c r="B98" s="41"/>
      <c r="C98" s="214" t="s">
        <v>167</v>
      </c>
      <c r="D98" s="214" t="s">
        <v>162</v>
      </c>
      <c r="E98" s="215" t="s">
        <v>2111</v>
      </c>
      <c r="F98" s="216" t="s">
        <v>2112</v>
      </c>
      <c r="G98" s="217" t="s">
        <v>2105</v>
      </c>
      <c r="H98" s="218">
        <v>32</v>
      </c>
      <c r="I98" s="219"/>
      <c r="J98" s="220">
        <f>ROUND(I98*H98,2)</f>
        <v>0</v>
      </c>
      <c r="K98" s="216" t="s">
        <v>44</v>
      </c>
      <c r="L98" s="46"/>
      <c r="M98" s="221" t="s">
        <v>44</v>
      </c>
      <c r="N98" s="222" t="s">
        <v>53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167</v>
      </c>
      <c r="AT98" s="225" t="s">
        <v>162</v>
      </c>
      <c r="AU98" s="225" t="s">
        <v>89</v>
      </c>
      <c r="AY98" s="18" t="s">
        <v>159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89</v>
      </c>
      <c r="BK98" s="226">
        <f>ROUND(I98*H98,2)</f>
        <v>0</v>
      </c>
      <c r="BL98" s="18" t="s">
        <v>167</v>
      </c>
      <c r="BM98" s="225" t="s">
        <v>176</v>
      </c>
    </row>
    <row r="99" s="12" customFormat="1" ht="25.92" customHeight="1">
      <c r="A99" s="12"/>
      <c r="B99" s="198"/>
      <c r="C99" s="199"/>
      <c r="D99" s="200" t="s">
        <v>81</v>
      </c>
      <c r="E99" s="201" t="s">
        <v>2113</v>
      </c>
      <c r="F99" s="201" t="s">
        <v>2114</v>
      </c>
      <c r="G99" s="199"/>
      <c r="H99" s="199"/>
      <c r="I99" s="202"/>
      <c r="J99" s="203">
        <f>BK99</f>
        <v>0</v>
      </c>
      <c r="K99" s="199"/>
      <c r="L99" s="204"/>
      <c r="M99" s="205"/>
      <c r="N99" s="206"/>
      <c r="O99" s="206"/>
      <c r="P99" s="207">
        <f>SUM(P100:P108)</f>
        <v>0</v>
      </c>
      <c r="Q99" s="206"/>
      <c r="R99" s="207">
        <f>SUM(R100:R108)</f>
        <v>0</v>
      </c>
      <c r="S99" s="206"/>
      <c r="T99" s="208">
        <f>SUM(T100:T108)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89</v>
      </c>
      <c r="AT99" s="210" t="s">
        <v>81</v>
      </c>
      <c r="AU99" s="210" t="s">
        <v>82</v>
      </c>
      <c r="AY99" s="209" t="s">
        <v>159</v>
      </c>
      <c r="BK99" s="211">
        <f>SUM(BK100:BK108)</f>
        <v>0</v>
      </c>
    </row>
    <row r="100" s="2" customFormat="1" ht="16.5" customHeight="1">
      <c r="A100" s="40"/>
      <c r="B100" s="41"/>
      <c r="C100" s="214" t="s">
        <v>186</v>
      </c>
      <c r="D100" s="214" t="s">
        <v>162</v>
      </c>
      <c r="E100" s="215" t="s">
        <v>2115</v>
      </c>
      <c r="F100" s="216" t="s">
        <v>2104</v>
      </c>
      <c r="G100" s="217" t="s">
        <v>2105</v>
      </c>
      <c r="H100" s="218">
        <v>16</v>
      </c>
      <c r="I100" s="219"/>
      <c r="J100" s="220">
        <f>ROUND(I100*H100,2)</f>
        <v>0</v>
      </c>
      <c r="K100" s="216" t="s">
        <v>44</v>
      </c>
      <c r="L100" s="46"/>
      <c r="M100" s="221" t="s">
        <v>44</v>
      </c>
      <c r="N100" s="222" t="s">
        <v>53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167</v>
      </c>
      <c r="AT100" s="225" t="s">
        <v>162</v>
      </c>
      <c r="AU100" s="225" t="s">
        <v>89</v>
      </c>
      <c r="AY100" s="18" t="s">
        <v>159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89</v>
      </c>
      <c r="BK100" s="226">
        <f>ROUND(I100*H100,2)</f>
        <v>0</v>
      </c>
      <c r="BL100" s="18" t="s">
        <v>167</v>
      </c>
      <c r="BM100" s="225" t="s">
        <v>209</v>
      </c>
    </row>
    <row r="101" s="2" customFormat="1" ht="16.5" customHeight="1">
      <c r="A101" s="40"/>
      <c r="B101" s="41"/>
      <c r="C101" s="214" t="s">
        <v>190</v>
      </c>
      <c r="D101" s="214" t="s">
        <v>162</v>
      </c>
      <c r="E101" s="215" t="s">
        <v>2116</v>
      </c>
      <c r="F101" s="216" t="s">
        <v>2117</v>
      </c>
      <c r="G101" s="217" t="s">
        <v>2118</v>
      </c>
      <c r="H101" s="218">
        <v>1</v>
      </c>
      <c r="I101" s="219"/>
      <c r="J101" s="220">
        <f>ROUND(I101*H101,2)</f>
        <v>0</v>
      </c>
      <c r="K101" s="216" t="s">
        <v>44</v>
      </c>
      <c r="L101" s="46"/>
      <c r="M101" s="221" t="s">
        <v>44</v>
      </c>
      <c r="N101" s="222" t="s">
        <v>53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167</v>
      </c>
      <c r="AT101" s="225" t="s">
        <v>162</v>
      </c>
      <c r="AU101" s="225" t="s">
        <v>89</v>
      </c>
      <c r="AY101" s="18" t="s">
        <v>159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89</v>
      </c>
      <c r="BK101" s="226">
        <f>ROUND(I101*H101,2)</f>
        <v>0</v>
      </c>
      <c r="BL101" s="18" t="s">
        <v>167</v>
      </c>
      <c r="BM101" s="225" t="s">
        <v>221</v>
      </c>
    </row>
    <row r="102" s="2" customFormat="1" ht="16.5" customHeight="1">
      <c r="A102" s="40"/>
      <c r="B102" s="41"/>
      <c r="C102" s="214" t="s">
        <v>194</v>
      </c>
      <c r="D102" s="214" t="s">
        <v>162</v>
      </c>
      <c r="E102" s="215" t="s">
        <v>2119</v>
      </c>
      <c r="F102" s="216" t="s">
        <v>2120</v>
      </c>
      <c r="G102" s="217" t="s">
        <v>2118</v>
      </c>
      <c r="H102" s="218">
        <v>1</v>
      </c>
      <c r="I102" s="219"/>
      <c r="J102" s="220">
        <f>ROUND(I102*H102,2)</f>
        <v>0</v>
      </c>
      <c r="K102" s="216" t="s">
        <v>44</v>
      </c>
      <c r="L102" s="46"/>
      <c r="M102" s="221" t="s">
        <v>44</v>
      </c>
      <c r="N102" s="222" t="s">
        <v>53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167</v>
      </c>
      <c r="AT102" s="225" t="s">
        <v>162</v>
      </c>
      <c r="AU102" s="225" t="s">
        <v>89</v>
      </c>
      <c r="AY102" s="18" t="s">
        <v>159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89</v>
      </c>
      <c r="BK102" s="226">
        <f>ROUND(I102*H102,2)</f>
        <v>0</v>
      </c>
      <c r="BL102" s="18" t="s">
        <v>167</v>
      </c>
      <c r="BM102" s="225" t="s">
        <v>235</v>
      </c>
    </row>
    <row r="103" s="2" customFormat="1" ht="16.5" customHeight="1">
      <c r="A103" s="40"/>
      <c r="B103" s="41"/>
      <c r="C103" s="214" t="s">
        <v>176</v>
      </c>
      <c r="D103" s="214" t="s">
        <v>162</v>
      </c>
      <c r="E103" s="215" t="s">
        <v>2121</v>
      </c>
      <c r="F103" s="216" t="s">
        <v>2122</v>
      </c>
      <c r="G103" s="217" t="s">
        <v>2118</v>
      </c>
      <c r="H103" s="218">
        <v>1</v>
      </c>
      <c r="I103" s="219"/>
      <c r="J103" s="220">
        <f>ROUND(I103*H103,2)</f>
        <v>0</v>
      </c>
      <c r="K103" s="216" t="s">
        <v>44</v>
      </c>
      <c r="L103" s="46"/>
      <c r="M103" s="221" t="s">
        <v>44</v>
      </c>
      <c r="N103" s="222" t="s">
        <v>53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167</v>
      </c>
      <c r="AT103" s="225" t="s">
        <v>162</v>
      </c>
      <c r="AU103" s="225" t="s">
        <v>89</v>
      </c>
      <c r="AY103" s="18" t="s">
        <v>159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89</v>
      </c>
      <c r="BK103" s="226">
        <f>ROUND(I103*H103,2)</f>
        <v>0</v>
      </c>
      <c r="BL103" s="18" t="s">
        <v>167</v>
      </c>
      <c r="BM103" s="225" t="s">
        <v>251</v>
      </c>
    </row>
    <row r="104" s="2" customFormat="1" ht="16.5" customHeight="1">
      <c r="A104" s="40"/>
      <c r="B104" s="41"/>
      <c r="C104" s="214" t="s">
        <v>204</v>
      </c>
      <c r="D104" s="214" t="s">
        <v>162</v>
      </c>
      <c r="E104" s="215" t="s">
        <v>2123</v>
      </c>
      <c r="F104" s="216" t="s">
        <v>2124</v>
      </c>
      <c r="G104" s="217" t="s">
        <v>2118</v>
      </c>
      <c r="H104" s="218">
        <v>1</v>
      </c>
      <c r="I104" s="219"/>
      <c r="J104" s="220">
        <f>ROUND(I104*H104,2)</f>
        <v>0</v>
      </c>
      <c r="K104" s="216" t="s">
        <v>44</v>
      </c>
      <c r="L104" s="46"/>
      <c r="M104" s="221" t="s">
        <v>44</v>
      </c>
      <c r="N104" s="222" t="s">
        <v>53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167</v>
      </c>
      <c r="AT104" s="225" t="s">
        <v>162</v>
      </c>
      <c r="AU104" s="225" t="s">
        <v>89</v>
      </c>
      <c r="AY104" s="18" t="s">
        <v>159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89</v>
      </c>
      <c r="BK104" s="226">
        <f>ROUND(I104*H104,2)</f>
        <v>0</v>
      </c>
      <c r="BL104" s="18" t="s">
        <v>167</v>
      </c>
      <c r="BM104" s="225" t="s">
        <v>261</v>
      </c>
    </row>
    <row r="105" s="2" customFormat="1" ht="16.5" customHeight="1">
      <c r="A105" s="40"/>
      <c r="B105" s="41"/>
      <c r="C105" s="214" t="s">
        <v>209</v>
      </c>
      <c r="D105" s="214" t="s">
        <v>162</v>
      </c>
      <c r="E105" s="215" t="s">
        <v>2125</v>
      </c>
      <c r="F105" s="216" t="s">
        <v>2126</v>
      </c>
      <c r="G105" s="217" t="s">
        <v>2118</v>
      </c>
      <c r="H105" s="218">
        <v>1</v>
      </c>
      <c r="I105" s="219"/>
      <c r="J105" s="220">
        <f>ROUND(I105*H105,2)</f>
        <v>0</v>
      </c>
      <c r="K105" s="216" t="s">
        <v>44</v>
      </c>
      <c r="L105" s="46"/>
      <c r="M105" s="221" t="s">
        <v>44</v>
      </c>
      <c r="N105" s="222" t="s">
        <v>53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167</v>
      </c>
      <c r="AT105" s="225" t="s">
        <v>162</v>
      </c>
      <c r="AU105" s="225" t="s">
        <v>89</v>
      </c>
      <c r="AY105" s="18" t="s">
        <v>159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89</v>
      </c>
      <c r="BK105" s="226">
        <f>ROUND(I105*H105,2)</f>
        <v>0</v>
      </c>
      <c r="BL105" s="18" t="s">
        <v>167</v>
      </c>
      <c r="BM105" s="225" t="s">
        <v>277</v>
      </c>
    </row>
    <row r="106" s="2" customFormat="1" ht="16.5" customHeight="1">
      <c r="A106" s="40"/>
      <c r="B106" s="41"/>
      <c r="C106" s="214" t="s">
        <v>214</v>
      </c>
      <c r="D106" s="214" t="s">
        <v>162</v>
      </c>
      <c r="E106" s="215" t="s">
        <v>2127</v>
      </c>
      <c r="F106" s="216" t="s">
        <v>2128</v>
      </c>
      <c r="G106" s="217" t="s">
        <v>2118</v>
      </c>
      <c r="H106" s="218">
        <v>2</v>
      </c>
      <c r="I106" s="219"/>
      <c r="J106" s="220">
        <f>ROUND(I106*H106,2)</f>
        <v>0</v>
      </c>
      <c r="K106" s="216" t="s">
        <v>44</v>
      </c>
      <c r="L106" s="46"/>
      <c r="M106" s="221" t="s">
        <v>44</v>
      </c>
      <c r="N106" s="222" t="s">
        <v>53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167</v>
      </c>
      <c r="AT106" s="225" t="s">
        <v>162</v>
      </c>
      <c r="AU106" s="225" t="s">
        <v>89</v>
      </c>
      <c r="AY106" s="18" t="s">
        <v>159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89</v>
      </c>
      <c r="BK106" s="226">
        <f>ROUND(I106*H106,2)</f>
        <v>0</v>
      </c>
      <c r="BL106" s="18" t="s">
        <v>167</v>
      </c>
      <c r="BM106" s="225" t="s">
        <v>287</v>
      </c>
    </row>
    <row r="107" s="2" customFormat="1" ht="16.5" customHeight="1">
      <c r="A107" s="40"/>
      <c r="B107" s="41"/>
      <c r="C107" s="214" t="s">
        <v>221</v>
      </c>
      <c r="D107" s="214" t="s">
        <v>162</v>
      </c>
      <c r="E107" s="215" t="s">
        <v>2129</v>
      </c>
      <c r="F107" s="216" t="s">
        <v>2130</v>
      </c>
      <c r="G107" s="217" t="s">
        <v>2118</v>
      </c>
      <c r="H107" s="218">
        <v>2</v>
      </c>
      <c r="I107" s="219"/>
      <c r="J107" s="220">
        <f>ROUND(I107*H107,2)</f>
        <v>0</v>
      </c>
      <c r="K107" s="216" t="s">
        <v>44</v>
      </c>
      <c r="L107" s="46"/>
      <c r="M107" s="221" t="s">
        <v>44</v>
      </c>
      <c r="N107" s="222" t="s">
        <v>53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167</v>
      </c>
      <c r="AT107" s="225" t="s">
        <v>162</v>
      </c>
      <c r="AU107" s="225" t="s">
        <v>89</v>
      </c>
      <c r="AY107" s="18" t="s">
        <v>159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89</v>
      </c>
      <c r="BK107" s="226">
        <f>ROUND(I107*H107,2)</f>
        <v>0</v>
      </c>
      <c r="BL107" s="18" t="s">
        <v>167</v>
      </c>
      <c r="BM107" s="225" t="s">
        <v>298</v>
      </c>
    </row>
    <row r="108" s="2" customFormat="1" ht="16.5" customHeight="1">
      <c r="A108" s="40"/>
      <c r="B108" s="41"/>
      <c r="C108" s="214" t="s">
        <v>227</v>
      </c>
      <c r="D108" s="214" t="s">
        <v>162</v>
      </c>
      <c r="E108" s="215" t="s">
        <v>2131</v>
      </c>
      <c r="F108" s="216" t="s">
        <v>2107</v>
      </c>
      <c r="G108" s="217" t="s">
        <v>2108</v>
      </c>
      <c r="H108" s="218">
        <v>25</v>
      </c>
      <c r="I108" s="219"/>
      <c r="J108" s="220">
        <f>ROUND(I108*H108,2)</f>
        <v>0</v>
      </c>
      <c r="K108" s="216" t="s">
        <v>44</v>
      </c>
      <c r="L108" s="46"/>
      <c r="M108" s="221" t="s">
        <v>44</v>
      </c>
      <c r="N108" s="222" t="s">
        <v>53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167</v>
      </c>
      <c r="AT108" s="225" t="s">
        <v>162</v>
      </c>
      <c r="AU108" s="225" t="s">
        <v>89</v>
      </c>
      <c r="AY108" s="18" t="s">
        <v>159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89</v>
      </c>
      <c r="BK108" s="226">
        <f>ROUND(I108*H108,2)</f>
        <v>0</v>
      </c>
      <c r="BL108" s="18" t="s">
        <v>167</v>
      </c>
      <c r="BM108" s="225" t="s">
        <v>308</v>
      </c>
    </row>
    <row r="109" s="12" customFormat="1" ht="25.92" customHeight="1">
      <c r="A109" s="12"/>
      <c r="B109" s="198"/>
      <c r="C109" s="199"/>
      <c r="D109" s="200" t="s">
        <v>81</v>
      </c>
      <c r="E109" s="201" t="s">
        <v>2132</v>
      </c>
      <c r="F109" s="201" t="s">
        <v>2133</v>
      </c>
      <c r="G109" s="199"/>
      <c r="H109" s="199"/>
      <c r="I109" s="202"/>
      <c r="J109" s="203">
        <f>BK109</f>
        <v>0</v>
      </c>
      <c r="K109" s="199"/>
      <c r="L109" s="204"/>
      <c r="M109" s="205"/>
      <c r="N109" s="206"/>
      <c r="O109" s="206"/>
      <c r="P109" s="207">
        <f>SUM(P110:P127)</f>
        <v>0</v>
      </c>
      <c r="Q109" s="206"/>
      <c r="R109" s="207">
        <f>SUM(R110:R127)</f>
        <v>0</v>
      </c>
      <c r="S109" s="206"/>
      <c r="T109" s="208">
        <f>SUM(T110:T127)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89</v>
      </c>
      <c r="AT109" s="210" t="s">
        <v>81</v>
      </c>
      <c r="AU109" s="210" t="s">
        <v>82</v>
      </c>
      <c r="AY109" s="209" t="s">
        <v>159</v>
      </c>
      <c r="BK109" s="211">
        <f>SUM(BK110:BK127)</f>
        <v>0</v>
      </c>
    </row>
    <row r="110" s="2" customFormat="1" ht="16.5" customHeight="1">
      <c r="A110" s="40"/>
      <c r="B110" s="41"/>
      <c r="C110" s="214" t="s">
        <v>235</v>
      </c>
      <c r="D110" s="214" t="s">
        <v>162</v>
      </c>
      <c r="E110" s="215" t="s">
        <v>2134</v>
      </c>
      <c r="F110" s="216" t="s">
        <v>2135</v>
      </c>
      <c r="G110" s="217" t="s">
        <v>2105</v>
      </c>
      <c r="H110" s="218">
        <v>22</v>
      </c>
      <c r="I110" s="219"/>
      <c r="J110" s="220">
        <f>ROUND(I110*H110,2)</f>
        <v>0</v>
      </c>
      <c r="K110" s="216" t="s">
        <v>44</v>
      </c>
      <c r="L110" s="46"/>
      <c r="M110" s="221" t="s">
        <v>44</v>
      </c>
      <c r="N110" s="222" t="s">
        <v>53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167</v>
      </c>
      <c r="AT110" s="225" t="s">
        <v>162</v>
      </c>
      <c r="AU110" s="225" t="s">
        <v>89</v>
      </c>
      <c r="AY110" s="18" t="s">
        <v>159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89</v>
      </c>
      <c r="BK110" s="226">
        <f>ROUND(I110*H110,2)</f>
        <v>0</v>
      </c>
      <c r="BL110" s="18" t="s">
        <v>167</v>
      </c>
      <c r="BM110" s="225" t="s">
        <v>320</v>
      </c>
    </row>
    <row r="111" s="2" customFormat="1" ht="16.5" customHeight="1">
      <c r="A111" s="40"/>
      <c r="B111" s="41"/>
      <c r="C111" s="214" t="s">
        <v>8</v>
      </c>
      <c r="D111" s="214" t="s">
        <v>162</v>
      </c>
      <c r="E111" s="215" t="s">
        <v>2136</v>
      </c>
      <c r="F111" s="216" t="s">
        <v>2137</v>
      </c>
      <c r="G111" s="217" t="s">
        <v>2118</v>
      </c>
      <c r="H111" s="218">
        <v>3</v>
      </c>
      <c r="I111" s="219"/>
      <c r="J111" s="220">
        <f>ROUND(I111*H111,2)</f>
        <v>0</v>
      </c>
      <c r="K111" s="216" t="s">
        <v>44</v>
      </c>
      <c r="L111" s="46"/>
      <c r="M111" s="221" t="s">
        <v>44</v>
      </c>
      <c r="N111" s="222" t="s">
        <v>53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167</v>
      </c>
      <c r="AT111" s="225" t="s">
        <v>162</v>
      </c>
      <c r="AU111" s="225" t="s">
        <v>89</v>
      </c>
      <c r="AY111" s="18" t="s">
        <v>159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89</v>
      </c>
      <c r="BK111" s="226">
        <f>ROUND(I111*H111,2)</f>
        <v>0</v>
      </c>
      <c r="BL111" s="18" t="s">
        <v>167</v>
      </c>
      <c r="BM111" s="225" t="s">
        <v>331</v>
      </c>
    </row>
    <row r="112" s="2" customFormat="1" ht="16.5" customHeight="1">
      <c r="A112" s="40"/>
      <c r="B112" s="41"/>
      <c r="C112" s="214" t="s">
        <v>251</v>
      </c>
      <c r="D112" s="214" t="s">
        <v>162</v>
      </c>
      <c r="E112" s="215" t="s">
        <v>2138</v>
      </c>
      <c r="F112" s="216" t="s">
        <v>2139</v>
      </c>
      <c r="G112" s="217" t="s">
        <v>2118</v>
      </c>
      <c r="H112" s="218">
        <v>3</v>
      </c>
      <c r="I112" s="219"/>
      <c r="J112" s="220">
        <f>ROUND(I112*H112,2)</f>
        <v>0</v>
      </c>
      <c r="K112" s="216" t="s">
        <v>44</v>
      </c>
      <c r="L112" s="46"/>
      <c r="M112" s="221" t="s">
        <v>44</v>
      </c>
      <c r="N112" s="222" t="s">
        <v>53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167</v>
      </c>
      <c r="AT112" s="225" t="s">
        <v>162</v>
      </c>
      <c r="AU112" s="225" t="s">
        <v>89</v>
      </c>
      <c r="AY112" s="18" t="s">
        <v>159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89</v>
      </c>
      <c r="BK112" s="226">
        <f>ROUND(I112*H112,2)</f>
        <v>0</v>
      </c>
      <c r="BL112" s="18" t="s">
        <v>167</v>
      </c>
      <c r="BM112" s="225" t="s">
        <v>341</v>
      </c>
    </row>
    <row r="113" s="2" customFormat="1" ht="16.5" customHeight="1">
      <c r="A113" s="40"/>
      <c r="B113" s="41"/>
      <c r="C113" s="214" t="s">
        <v>257</v>
      </c>
      <c r="D113" s="214" t="s">
        <v>162</v>
      </c>
      <c r="E113" s="215" t="s">
        <v>2140</v>
      </c>
      <c r="F113" s="216" t="s">
        <v>2141</v>
      </c>
      <c r="G113" s="217" t="s">
        <v>173</v>
      </c>
      <c r="H113" s="218">
        <v>35</v>
      </c>
      <c r="I113" s="219"/>
      <c r="J113" s="220">
        <f>ROUND(I113*H113,2)</f>
        <v>0</v>
      </c>
      <c r="K113" s="216" t="s">
        <v>44</v>
      </c>
      <c r="L113" s="46"/>
      <c r="M113" s="221" t="s">
        <v>44</v>
      </c>
      <c r="N113" s="222" t="s">
        <v>53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167</v>
      </c>
      <c r="AT113" s="225" t="s">
        <v>162</v>
      </c>
      <c r="AU113" s="225" t="s">
        <v>89</v>
      </c>
      <c r="AY113" s="18" t="s">
        <v>159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89</v>
      </c>
      <c r="BK113" s="226">
        <f>ROUND(I113*H113,2)</f>
        <v>0</v>
      </c>
      <c r="BL113" s="18" t="s">
        <v>167</v>
      </c>
      <c r="BM113" s="225" t="s">
        <v>351</v>
      </c>
    </row>
    <row r="114" s="2" customFormat="1" ht="16.5" customHeight="1">
      <c r="A114" s="40"/>
      <c r="B114" s="41"/>
      <c r="C114" s="214" t="s">
        <v>261</v>
      </c>
      <c r="D114" s="214" t="s">
        <v>162</v>
      </c>
      <c r="E114" s="215" t="s">
        <v>2142</v>
      </c>
      <c r="F114" s="216" t="s">
        <v>2143</v>
      </c>
      <c r="G114" s="217" t="s">
        <v>173</v>
      </c>
      <c r="H114" s="218">
        <v>35</v>
      </c>
      <c r="I114" s="219"/>
      <c r="J114" s="220">
        <f>ROUND(I114*H114,2)</f>
        <v>0</v>
      </c>
      <c r="K114" s="216" t="s">
        <v>44</v>
      </c>
      <c r="L114" s="46"/>
      <c r="M114" s="221" t="s">
        <v>44</v>
      </c>
      <c r="N114" s="222" t="s">
        <v>53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167</v>
      </c>
      <c r="AT114" s="225" t="s">
        <v>162</v>
      </c>
      <c r="AU114" s="225" t="s">
        <v>89</v>
      </c>
      <c r="AY114" s="18" t="s">
        <v>159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89</v>
      </c>
      <c r="BK114" s="226">
        <f>ROUND(I114*H114,2)</f>
        <v>0</v>
      </c>
      <c r="BL114" s="18" t="s">
        <v>167</v>
      </c>
      <c r="BM114" s="225" t="s">
        <v>362</v>
      </c>
    </row>
    <row r="115" s="2" customFormat="1" ht="16.5" customHeight="1">
      <c r="A115" s="40"/>
      <c r="B115" s="41"/>
      <c r="C115" s="214" t="s">
        <v>271</v>
      </c>
      <c r="D115" s="214" t="s">
        <v>162</v>
      </c>
      <c r="E115" s="215" t="s">
        <v>2144</v>
      </c>
      <c r="F115" s="216" t="s">
        <v>2145</v>
      </c>
      <c r="G115" s="217" t="s">
        <v>2118</v>
      </c>
      <c r="H115" s="218">
        <v>4</v>
      </c>
      <c r="I115" s="219"/>
      <c r="J115" s="220">
        <f>ROUND(I115*H115,2)</f>
        <v>0</v>
      </c>
      <c r="K115" s="216" t="s">
        <v>44</v>
      </c>
      <c r="L115" s="46"/>
      <c r="M115" s="221" t="s">
        <v>44</v>
      </c>
      <c r="N115" s="222" t="s">
        <v>53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167</v>
      </c>
      <c r="AT115" s="225" t="s">
        <v>162</v>
      </c>
      <c r="AU115" s="225" t="s">
        <v>89</v>
      </c>
      <c r="AY115" s="18" t="s">
        <v>159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89</v>
      </c>
      <c r="BK115" s="226">
        <f>ROUND(I115*H115,2)</f>
        <v>0</v>
      </c>
      <c r="BL115" s="18" t="s">
        <v>167</v>
      </c>
      <c r="BM115" s="225" t="s">
        <v>376</v>
      </c>
    </row>
    <row r="116" s="2" customFormat="1" ht="16.5" customHeight="1">
      <c r="A116" s="40"/>
      <c r="B116" s="41"/>
      <c r="C116" s="214" t="s">
        <v>277</v>
      </c>
      <c r="D116" s="214" t="s">
        <v>162</v>
      </c>
      <c r="E116" s="215" t="s">
        <v>2146</v>
      </c>
      <c r="F116" s="216" t="s">
        <v>2147</v>
      </c>
      <c r="G116" s="217" t="s">
        <v>2108</v>
      </c>
      <c r="H116" s="218">
        <v>4</v>
      </c>
      <c r="I116" s="219"/>
      <c r="J116" s="220">
        <f>ROUND(I116*H116,2)</f>
        <v>0</v>
      </c>
      <c r="K116" s="216" t="s">
        <v>44</v>
      </c>
      <c r="L116" s="46"/>
      <c r="M116" s="221" t="s">
        <v>44</v>
      </c>
      <c r="N116" s="222" t="s">
        <v>53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167</v>
      </c>
      <c r="AT116" s="225" t="s">
        <v>162</v>
      </c>
      <c r="AU116" s="225" t="s">
        <v>89</v>
      </c>
      <c r="AY116" s="18" t="s">
        <v>159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89</v>
      </c>
      <c r="BK116" s="226">
        <f>ROUND(I116*H116,2)</f>
        <v>0</v>
      </c>
      <c r="BL116" s="18" t="s">
        <v>167</v>
      </c>
      <c r="BM116" s="225" t="s">
        <v>389</v>
      </c>
    </row>
    <row r="117" s="2" customFormat="1" ht="16.5" customHeight="1">
      <c r="A117" s="40"/>
      <c r="B117" s="41"/>
      <c r="C117" s="214" t="s">
        <v>7</v>
      </c>
      <c r="D117" s="214" t="s">
        <v>162</v>
      </c>
      <c r="E117" s="215" t="s">
        <v>2148</v>
      </c>
      <c r="F117" s="216" t="s">
        <v>2149</v>
      </c>
      <c r="G117" s="217" t="s">
        <v>173</v>
      </c>
      <c r="H117" s="218">
        <v>130</v>
      </c>
      <c r="I117" s="219"/>
      <c r="J117" s="220">
        <f>ROUND(I117*H117,2)</f>
        <v>0</v>
      </c>
      <c r="K117" s="216" t="s">
        <v>44</v>
      </c>
      <c r="L117" s="46"/>
      <c r="M117" s="221" t="s">
        <v>44</v>
      </c>
      <c r="N117" s="222" t="s">
        <v>53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167</v>
      </c>
      <c r="AT117" s="225" t="s">
        <v>162</v>
      </c>
      <c r="AU117" s="225" t="s">
        <v>89</v>
      </c>
      <c r="AY117" s="18" t="s">
        <v>159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89</v>
      </c>
      <c r="BK117" s="226">
        <f>ROUND(I117*H117,2)</f>
        <v>0</v>
      </c>
      <c r="BL117" s="18" t="s">
        <v>167</v>
      </c>
      <c r="BM117" s="225" t="s">
        <v>400</v>
      </c>
    </row>
    <row r="118" s="2" customFormat="1" ht="16.5" customHeight="1">
      <c r="A118" s="40"/>
      <c r="B118" s="41"/>
      <c r="C118" s="214" t="s">
        <v>287</v>
      </c>
      <c r="D118" s="214" t="s">
        <v>162</v>
      </c>
      <c r="E118" s="215" t="s">
        <v>2150</v>
      </c>
      <c r="F118" s="216" t="s">
        <v>2151</v>
      </c>
      <c r="G118" s="217" t="s">
        <v>173</v>
      </c>
      <c r="H118" s="218">
        <v>136.5</v>
      </c>
      <c r="I118" s="219"/>
      <c r="J118" s="220">
        <f>ROUND(I118*H118,2)</f>
        <v>0</v>
      </c>
      <c r="K118" s="216" t="s">
        <v>44</v>
      </c>
      <c r="L118" s="46"/>
      <c r="M118" s="221" t="s">
        <v>44</v>
      </c>
      <c r="N118" s="222" t="s">
        <v>53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167</v>
      </c>
      <c r="AT118" s="225" t="s">
        <v>162</v>
      </c>
      <c r="AU118" s="225" t="s">
        <v>89</v>
      </c>
      <c r="AY118" s="18" t="s">
        <v>159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89</v>
      </c>
      <c r="BK118" s="226">
        <f>ROUND(I118*H118,2)</f>
        <v>0</v>
      </c>
      <c r="BL118" s="18" t="s">
        <v>167</v>
      </c>
      <c r="BM118" s="225" t="s">
        <v>411</v>
      </c>
    </row>
    <row r="119" s="2" customFormat="1" ht="16.5" customHeight="1">
      <c r="A119" s="40"/>
      <c r="B119" s="41"/>
      <c r="C119" s="214" t="s">
        <v>292</v>
      </c>
      <c r="D119" s="214" t="s">
        <v>162</v>
      </c>
      <c r="E119" s="215" t="s">
        <v>2152</v>
      </c>
      <c r="F119" s="216" t="s">
        <v>2153</v>
      </c>
      <c r="G119" s="217" t="s">
        <v>238</v>
      </c>
      <c r="H119" s="218">
        <v>130</v>
      </c>
      <c r="I119" s="219"/>
      <c r="J119" s="220">
        <f>ROUND(I119*H119,2)</f>
        <v>0</v>
      </c>
      <c r="K119" s="216" t="s">
        <v>44</v>
      </c>
      <c r="L119" s="46"/>
      <c r="M119" s="221" t="s">
        <v>44</v>
      </c>
      <c r="N119" s="222" t="s">
        <v>53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167</v>
      </c>
      <c r="AT119" s="225" t="s">
        <v>162</v>
      </c>
      <c r="AU119" s="225" t="s">
        <v>89</v>
      </c>
      <c r="AY119" s="18" t="s">
        <v>159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89</v>
      </c>
      <c r="BK119" s="226">
        <f>ROUND(I119*H119,2)</f>
        <v>0</v>
      </c>
      <c r="BL119" s="18" t="s">
        <v>167</v>
      </c>
      <c r="BM119" s="225" t="s">
        <v>423</v>
      </c>
    </row>
    <row r="120" s="2" customFormat="1" ht="16.5" customHeight="1">
      <c r="A120" s="40"/>
      <c r="B120" s="41"/>
      <c r="C120" s="214" t="s">
        <v>298</v>
      </c>
      <c r="D120" s="214" t="s">
        <v>162</v>
      </c>
      <c r="E120" s="215" t="s">
        <v>2154</v>
      </c>
      <c r="F120" s="216" t="s">
        <v>2155</v>
      </c>
      <c r="G120" s="217" t="s">
        <v>173</v>
      </c>
      <c r="H120" s="218">
        <v>136.5</v>
      </c>
      <c r="I120" s="219"/>
      <c r="J120" s="220">
        <f>ROUND(I120*H120,2)</f>
        <v>0</v>
      </c>
      <c r="K120" s="216" t="s">
        <v>44</v>
      </c>
      <c r="L120" s="46"/>
      <c r="M120" s="221" t="s">
        <v>44</v>
      </c>
      <c r="N120" s="222" t="s">
        <v>53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167</v>
      </c>
      <c r="AT120" s="225" t="s">
        <v>162</v>
      </c>
      <c r="AU120" s="225" t="s">
        <v>89</v>
      </c>
      <c r="AY120" s="18" t="s">
        <v>159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89</v>
      </c>
      <c r="BK120" s="226">
        <f>ROUND(I120*H120,2)</f>
        <v>0</v>
      </c>
      <c r="BL120" s="18" t="s">
        <v>167</v>
      </c>
      <c r="BM120" s="225" t="s">
        <v>434</v>
      </c>
    </row>
    <row r="121" s="2" customFormat="1" ht="16.5" customHeight="1">
      <c r="A121" s="40"/>
      <c r="B121" s="41"/>
      <c r="C121" s="214" t="s">
        <v>303</v>
      </c>
      <c r="D121" s="214" t="s">
        <v>162</v>
      </c>
      <c r="E121" s="215" t="s">
        <v>2156</v>
      </c>
      <c r="F121" s="216" t="s">
        <v>2157</v>
      </c>
      <c r="G121" s="217" t="s">
        <v>238</v>
      </c>
      <c r="H121" s="218">
        <v>130</v>
      </c>
      <c r="I121" s="219"/>
      <c r="J121" s="220">
        <f>ROUND(I121*H121,2)</f>
        <v>0</v>
      </c>
      <c r="K121" s="216" t="s">
        <v>44</v>
      </c>
      <c r="L121" s="46"/>
      <c r="M121" s="221" t="s">
        <v>44</v>
      </c>
      <c r="N121" s="222" t="s">
        <v>53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167</v>
      </c>
      <c r="AT121" s="225" t="s">
        <v>162</v>
      </c>
      <c r="AU121" s="225" t="s">
        <v>89</v>
      </c>
      <c r="AY121" s="18" t="s">
        <v>159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89</v>
      </c>
      <c r="BK121" s="226">
        <f>ROUND(I121*H121,2)</f>
        <v>0</v>
      </c>
      <c r="BL121" s="18" t="s">
        <v>167</v>
      </c>
      <c r="BM121" s="225" t="s">
        <v>445</v>
      </c>
    </row>
    <row r="122" s="2" customFormat="1" ht="16.5" customHeight="1">
      <c r="A122" s="40"/>
      <c r="B122" s="41"/>
      <c r="C122" s="214" t="s">
        <v>308</v>
      </c>
      <c r="D122" s="214" t="s">
        <v>162</v>
      </c>
      <c r="E122" s="215" t="s">
        <v>2158</v>
      </c>
      <c r="F122" s="216" t="s">
        <v>2159</v>
      </c>
      <c r="G122" s="217" t="s">
        <v>173</v>
      </c>
      <c r="H122" s="218">
        <v>136</v>
      </c>
      <c r="I122" s="219"/>
      <c r="J122" s="220">
        <f>ROUND(I122*H122,2)</f>
        <v>0</v>
      </c>
      <c r="K122" s="216" t="s">
        <v>44</v>
      </c>
      <c r="L122" s="46"/>
      <c r="M122" s="221" t="s">
        <v>44</v>
      </c>
      <c r="N122" s="222" t="s">
        <v>53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167</v>
      </c>
      <c r="AT122" s="225" t="s">
        <v>162</v>
      </c>
      <c r="AU122" s="225" t="s">
        <v>89</v>
      </c>
      <c r="AY122" s="18" t="s">
        <v>159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89</v>
      </c>
      <c r="BK122" s="226">
        <f>ROUND(I122*H122,2)</f>
        <v>0</v>
      </c>
      <c r="BL122" s="18" t="s">
        <v>167</v>
      </c>
      <c r="BM122" s="225" t="s">
        <v>456</v>
      </c>
    </row>
    <row r="123" s="2" customFormat="1" ht="16.5" customHeight="1">
      <c r="A123" s="40"/>
      <c r="B123" s="41"/>
      <c r="C123" s="214" t="s">
        <v>315</v>
      </c>
      <c r="D123" s="214" t="s">
        <v>162</v>
      </c>
      <c r="E123" s="215" t="s">
        <v>2160</v>
      </c>
      <c r="F123" s="216" t="s">
        <v>2161</v>
      </c>
      <c r="G123" s="217" t="s">
        <v>173</v>
      </c>
      <c r="H123" s="218">
        <v>45</v>
      </c>
      <c r="I123" s="219"/>
      <c r="J123" s="220">
        <f>ROUND(I123*H123,2)</f>
        <v>0</v>
      </c>
      <c r="K123" s="216" t="s">
        <v>44</v>
      </c>
      <c r="L123" s="46"/>
      <c r="M123" s="221" t="s">
        <v>44</v>
      </c>
      <c r="N123" s="222" t="s">
        <v>53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167</v>
      </c>
      <c r="AT123" s="225" t="s">
        <v>162</v>
      </c>
      <c r="AU123" s="225" t="s">
        <v>89</v>
      </c>
      <c r="AY123" s="18" t="s">
        <v>159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89</v>
      </c>
      <c r="BK123" s="226">
        <f>ROUND(I123*H123,2)</f>
        <v>0</v>
      </c>
      <c r="BL123" s="18" t="s">
        <v>167</v>
      </c>
      <c r="BM123" s="225" t="s">
        <v>466</v>
      </c>
    </row>
    <row r="124" s="2" customFormat="1" ht="16.5" customHeight="1">
      <c r="A124" s="40"/>
      <c r="B124" s="41"/>
      <c r="C124" s="214" t="s">
        <v>320</v>
      </c>
      <c r="D124" s="214" t="s">
        <v>162</v>
      </c>
      <c r="E124" s="215" t="s">
        <v>2162</v>
      </c>
      <c r="F124" s="216" t="s">
        <v>2163</v>
      </c>
      <c r="G124" s="217" t="s">
        <v>2118</v>
      </c>
      <c r="H124" s="218">
        <v>160</v>
      </c>
      <c r="I124" s="219"/>
      <c r="J124" s="220">
        <f>ROUND(I124*H124,2)</f>
        <v>0</v>
      </c>
      <c r="K124" s="216" t="s">
        <v>44</v>
      </c>
      <c r="L124" s="46"/>
      <c r="M124" s="221" t="s">
        <v>44</v>
      </c>
      <c r="N124" s="222" t="s">
        <v>53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167</v>
      </c>
      <c r="AT124" s="225" t="s">
        <v>162</v>
      </c>
      <c r="AU124" s="225" t="s">
        <v>89</v>
      </c>
      <c r="AY124" s="18" t="s">
        <v>159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8" t="s">
        <v>89</v>
      </c>
      <c r="BK124" s="226">
        <f>ROUND(I124*H124,2)</f>
        <v>0</v>
      </c>
      <c r="BL124" s="18" t="s">
        <v>167</v>
      </c>
      <c r="BM124" s="225" t="s">
        <v>476</v>
      </c>
    </row>
    <row r="125" s="2" customFormat="1" ht="16.5" customHeight="1">
      <c r="A125" s="40"/>
      <c r="B125" s="41"/>
      <c r="C125" s="214" t="s">
        <v>326</v>
      </c>
      <c r="D125" s="214" t="s">
        <v>162</v>
      </c>
      <c r="E125" s="215" t="s">
        <v>2164</v>
      </c>
      <c r="F125" s="216" t="s">
        <v>2165</v>
      </c>
      <c r="G125" s="217" t="s">
        <v>173</v>
      </c>
      <c r="H125" s="218">
        <v>45</v>
      </c>
      <c r="I125" s="219"/>
      <c r="J125" s="220">
        <f>ROUND(I125*H125,2)</f>
        <v>0</v>
      </c>
      <c r="K125" s="216" t="s">
        <v>44</v>
      </c>
      <c r="L125" s="46"/>
      <c r="M125" s="221" t="s">
        <v>44</v>
      </c>
      <c r="N125" s="222" t="s">
        <v>53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167</v>
      </c>
      <c r="AT125" s="225" t="s">
        <v>162</v>
      </c>
      <c r="AU125" s="225" t="s">
        <v>89</v>
      </c>
      <c r="AY125" s="18" t="s">
        <v>159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89</v>
      </c>
      <c r="BK125" s="226">
        <f>ROUND(I125*H125,2)</f>
        <v>0</v>
      </c>
      <c r="BL125" s="18" t="s">
        <v>167</v>
      </c>
      <c r="BM125" s="225" t="s">
        <v>486</v>
      </c>
    </row>
    <row r="126" s="2" customFormat="1" ht="16.5" customHeight="1">
      <c r="A126" s="40"/>
      <c r="B126" s="41"/>
      <c r="C126" s="214" t="s">
        <v>331</v>
      </c>
      <c r="D126" s="214" t="s">
        <v>162</v>
      </c>
      <c r="E126" s="215" t="s">
        <v>2166</v>
      </c>
      <c r="F126" s="216" t="s">
        <v>2167</v>
      </c>
      <c r="G126" s="217" t="s">
        <v>2118</v>
      </c>
      <c r="H126" s="218">
        <v>240</v>
      </c>
      <c r="I126" s="219"/>
      <c r="J126" s="220">
        <f>ROUND(I126*H126,2)</f>
        <v>0</v>
      </c>
      <c r="K126" s="216" t="s">
        <v>44</v>
      </c>
      <c r="L126" s="46"/>
      <c r="M126" s="221" t="s">
        <v>44</v>
      </c>
      <c r="N126" s="222" t="s">
        <v>53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167</v>
      </c>
      <c r="AT126" s="225" t="s">
        <v>162</v>
      </c>
      <c r="AU126" s="225" t="s">
        <v>89</v>
      </c>
      <c r="AY126" s="18" t="s">
        <v>159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89</v>
      </c>
      <c r="BK126" s="226">
        <f>ROUND(I126*H126,2)</f>
        <v>0</v>
      </c>
      <c r="BL126" s="18" t="s">
        <v>167</v>
      </c>
      <c r="BM126" s="225" t="s">
        <v>496</v>
      </c>
    </row>
    <row r="127" s="2" customFormat="1" ht="16.5" customHeight="1">
      <c r="A127" s="40"/>
      <c r="B127" s="41"/>
      <c r="C127" s="214" t="s">
        <v>336</v>
      </c>
      <c r="D127" s="214" t="s">
        <v>162</v>
      </c>
      <c r="E127" s="215" t="s">
        <v>2168</v>
      </c>
      <c r="F127" s="216" t="s">
        <v>2169</v>
      </c>
      <c r="G127" s="217" t="s">
        <v>2118</v>
      </c>
      <c r="H127" s="218">
        <v>4</v>
      </c>
      <c r="I127" s="219"/>
      <c r="J127" s="220">
        <f>ROUND(I127*H127,2)</f>
        <v>0</v>
      </c>
      <c r="K127" s="216" t="s">
        <v>44</v>
      </c>
      <c r="L127" s="46"/>
      <c r="M127" s="221" t="s">
        <v>44</v>
      </c>
      <c r="N127" s="222" t="s">
        <v>53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167</v>
      </c>
      <c r="AT127" s="225" t="s">
        <v>162</v>
      </c>
      <c r="AU127" s="225" t="s">
        <v>89</v>
      </c>
      <c r="AY127" s="18" t="s">
        <v>159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8" t="s">
        <v>89</v>
      </c>
      <c r="BK127" s="226">
        <f>ROUND(I127*H127,2)</f>
        <v>0</v>
      </c>
      <c r="BL127" s="18" t="s">
        <v>167</v>
      </c>
      <c r="BM127" s="225" t="s">
        <v>507</v>
      </c>
    </row>
    <row r="128" s="12" customFormat="1" ht="25.92" customHeight="1">
      <c r="A128" s="12"/>
      <c r="B128" s="198"/>
      <c r="C128" s="199"/>
      <c r="D128" s="200" t="s">
        <v>81</v>
      </c>
      <c r="E128" s="201" t="s">
        <v>2170</v>
      </c>
      <c r="F128" s="201" t="s">
        <v>2171</v>
      </c>
      <c r="G128" s="199"/>
      <c r="H128" s="199"/>
      <c r="I128" s="202"/>
      <c r="J128" s="203">
        <f>BK128</f>
        <v>0</v>
      </c>
      <c r="K128" s="199"/>
      <c r="L128" s="204"/>
      <c r="M128" s="205"/>
      <c r="N128" s="206"/>
      <c r="O128" s="206"/>
      <c r="P128" s="207">
        <f>SUM(P129:P133)</f>
        <v>0</v>
      </c>
      <c r="Q128" s="206"/>
      <c r="R128" s="207">
        <f>SUM(R129:R133)</f>
        <v>0</v>
      </c>
      <c r="S128" s="206"/>
      <c r="T128" s="208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9" t="s">
        <v>89</v>
      </c>
      <c r="AT128" s="210" t="s">
        <v>81</v>
      </c>
      <c r="AU128" s="210" t="s">
        <v>82</v>
      </c>
      <c r="AY128" s="209" t="s">
        <v>159</v>
      </c>
      <c r="BK128" s="211">
        <f>SUM(BK129:BK133)</f>
        <v>0</v>
      </c>
    </row>
    <row r="129" s="2" customFormat="1" ht="16.5" customHeight="1">
      <c r="A129" s="40"/>
      <c r="B129" s="41"/>
      <c r="C129" s="214" t="s">
        <v>341</v>
      </c>
      <c r="D129" s="214" t="s">
        <v>162</v>
      </c>
      <c r="E129" s="215" t="s">
        <v>2172</v>
      </c>
      <c r="F129" s="216" t="s">
        <v>2173</v>
      </c>
      <c r="G129" s="217" t="s">
        <v>2118</v>
      </c>
      <c r="H129" s="218">
        <v>11</v>
      </c>
      <c r="I129" s="219"/>
      <c r="J129" s="220">
        <f>ROUND(I129*H129,2)</f>
        <v>0</v>
      </c>
      <c r="K129" s="216" t="s">
        <v>44</v>
      </c>
      <c r="L129" s="46"/>
      <c r="M129" s="221" t="s">
        <v>44</v>
      </c>
      <c r="N129" s="222" t="s">
        <v>53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167</v>
      </c>
      <c r="AT129" s="225" t="s">
        <v>162</v>
      </c>
      <c r="AU129" s="225" t="s">
        <v>89</v>
      </c>
      <c r="AY129" s="18" t="s">
        <v>159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89</v>
      </c>
      <c r="BK129" s="226">
        <f>ROUND(I129*H129,2)</f>
        <v>0</v>
      </c>
      <c r="BL129" s="18" t="s">
        <v>167</v>
      </c>
      <c r="BM129" s="225" t="s">
        <v>519</v>
      </c>
    </row>
    <row r="130" s="2" customFormat="1" ht="16.5" customHeight="1">
      <c r="A130" s="40"/>
      <c r="B130" s="41"/>
      <c r="C130" s="214" t="s">
        <v>347</v>
      </c>
      <c r="D130" s="214" t="s">
        <v>162</v>
      </c>
      <c r="E130" s="215" t="s">
        <v>2174</v>
      </c>
      <c r="F130" s="216" t="s">
        <v>2175</v>
      </c>
      <c r="G130" s="217" t="s">
        <v>2118</v>
      </c>
      <c r="H130" s="218">
        <v>11</v>
      </c>
      <c r="I130" s="219"/>
      <c r="J130" s="220">
        <f>ROUND(I130*H130,2)</f>
        <v>0</v>
      </c>
      <c r="K130" s="216" t="s">
        <v>44</v>
      </c>
      <c r="L130" s="46"/>
      <c r="M130" s="221" t="s">
        <v>44</v>
      </c>
      <c r="N130" s="222" t="s">
        <v>53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167</v>
      </c>
      <c r="AT130" s="225" t="s">
        <v>162</v>
      </c>
      <c r="AU130" s="225" t="s">
        <v>89</v>
      </c>
      <c r="AY130" s="18" t="s">
        <v>159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89</v>
      </c>
      <c r="BK130" s="226">
        <f>ROUND(I130*H130,2)</f>
        <v>0</v>
      </c>
      <c r="BL130" s="18" t="s">
        <v>167</v>
      </c>
      <c r="BM130" s="225" t="s">
        <v>530</v>
      </c>
    </row>
    <row r="131" s="2" customFormat="1" ht="16.5" customHeight="1">
      <c r="A131" s="40"/>
      <c r="B131" s="41"/>
      <c r="C131" s="214" t="s">
        <v>351</v>
      </c>
      <c r="D131" s="214" t="s">
        <v>162</v>
      </c>
      <c r="E131" s="215" t="s">
        <v>2176</v>
      </c>
      <c r="F131" s="216" t="s">
        <v>2177</v>
      </c>
      <c r="G131" s="217" t="s">
        <v>2118</v>
      </c>
      <c r="H131" s="218">
        <v>11</v>
      </c>
      <c r="I131" s="219"/>
      <c r="J131" s="220">
        <f>ROUND(I131*H131,2)</f>
        <v>0</v>
      </c>
      <c r="K131" s="216" t="s">
        <v>44</v>
      </c>
      <c r="L131" s="46"/>
      <c r="M131" s="221" t="s">
        <v>44</v>
      </c>
      <c r="N131" s="222" t="s">
        <v>53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167</v>
      </c>
      <c r="AT131" s="225" t="s">
        <v>162</v>
      </c>
      <c r="AU131" s="225" t="s">
        <v>89</v>
      </c>
      <c r="AY131" s="18" t="s">
        <v>159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89</v>
      </c>
      <c r="BK131" s="226">
        <f>ROUND(I131*H131,2)</f>
        <v>0</v>
      </c>
      <c r="BL131" s="18" t="s">
        <v>167</v>
      </c>
      <c r="BM131" s="225" t="s">
        <v>543</v>
      </c>
    </row>
    <row r="132" s="2" customFormat="1" ht="16.5" customHeight="1">
      <c r="A132" s="40"/>
      <c r="B132" s="41"/>
      <c r="C132" s="214" t="s">
        <v>357</v>
      </c>
      <c r="D132" s="214" t="s">
        <v>162</v>
      </c>
      <c r="E132" s="215" t="s">
        <v>2178</v>
      </c>
      <c r="F132" s="216" t="s">
        <v>2179</v>
      </c>
      <c r="G132" s="217" t="s">
        <v>2105</v>
      </c>
      <c r="H132" s="218">
        <v>3</v>
      </c>
      <c r="I132" s="219"/>
      <c r="J132" s="220">
        <f>ROUND(I132*H132,2)</f>
        <v>0</v>
      </c>
      <c r="K132" s="216" t="s">
        <v>44</v>
      </c>
      <c r="L132" s="46"/>
      <c r="M132" s="221" t="s">
        <v>44</v>
      </c>
      <c r="N132" s="222" t="s">
        <v>53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167</v>
      </c>
      <c r="AT132" s="225" t="s">
        <v>162</v>
      </c>
      <c r="AU132" s="225" t="s">
        <v>89</v>
      </c>
      <c r="AY132" s="18" t="s">
        <v>159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89</v>
      </c>
      <c r="BK132" s="226">
        <f>ROUND(I132*H132,2)</f>
        <v>0</v>
      </c>
      <c r="BL132" s="18" t="s">
        <v>167</v>
      </c>
      <c r="BM132" s="225" t="s">
        <v>558</v>
      </c>
    </row>
    <row r="133" s="2" customFormat="1" ht="16.5" customHeight="1">
      <c r="A133" s="40"/>
      <c r="B133" s="41"/>
      <c r="C133" s="214" t="s">
        <v>362</v>
      </c>
      <c r="D133" s="214" t="s">
        <v>162</v>
      </c>
      <c r="E133" s="215" t="s">
        <v>2180</v>
      </c>
      <c r="F133" s="216" t="s">
        <v>2181</v>
      </c>
      <c r="G133" s="217" t="s">
        <v>2118</v>
      </c>
      <c r="H133" s="218">
        <v>2</v>
      </c>
      <c r="I133" s="219"/>
      <c r="J133" s="220">
        <f>ROUND(I133*H133,2)</f>
        <v>0</v>
      </c>
      <c r="K133" s="216" t="s">
        <v>44</v>
      </c>
      <c r="L133" s="46"/>
      <c r="M133" s="221" t="s">
        <v>44</v>
      </c>
      <c r="N133" s="222" t="s">
        <v>53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167</v>
      </c>
      <c r="AT133" s="225" t="s">
        <v>162</v>
      </c>
      <c r="AU133" s="225" t="s">
        <v>89</v>
      </c>
      <c r="AY133" s="18" t="s">
        <v>159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89</v>
      </c>
      <c r="BK133" s="226">
        <f>ROUND(I133*H133,2)</f>
        <v>0</v>
      </c>
      <c r="BL133" s="18" t="s">
        <v>167</v>
      </c>
      <c r="BM133" s="225" t="s">
        <v>568</v>
      </c>
    </row>
    <row r="134" s="12" customFormat="1" ht="25.92" customHeight="1">
      <c r="A134" s="12"/>
      <c r="B134" s="198"/>
      <c r="C134" s="199"/>
      <c r="D134" s="200" t="s">
        <v>81</v>
      </c>
      <c r="E134" s="201" t="s">
        <v>2182</v>
      </c>
      <c r="F134" s="201" t="s">
        <v>2183</v>
      </c>
      <c r="G134" s="199"/>
      <c r="H134" s="199"/>
      <c r="I134" s="202"/>
      <c r="J134" s="203">
        <f>BK134</f>
        <v>0</v>
      </c>
      <c r="K134" s="199"/>
      <c r="L134" s="204"/>
      <c r="M134" s="205"/>
      <c r="N134" s="206"/>
      <c r="O134" s="206"/>
      <c r="P134" s="207">
        <f>SUM(P135:P223)</f>
        <v>0</v>
      </c>
      <c r="Q134" s="206"/>
      <c r="R134" s="207">
        <f>SUM(R135:R223)</f>
        <v>0</v>
      </c>
      <c r="S134" s="206"/>
      <c r="T134" s="208">
        <f>SUM(T135:T223)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89</v>
      </c>
      <c r="AT134" s="210" t="s">
        <v>81</v>
      </c>
      <c r="AU134" s="210" t="s">
        <v>82</v>
      </c>
      <c r="AY134" s="209" t="s">
        <v>159</v>
      </c>
      <c r="BK134" s="211">
        <f>SUM(BK135:BK223)</f>
        <v>0</v>
      </c>
    </row>
    <row r="135" s="2" customFormat="1" ht="16.5" customHeight="1">
      <c r="A135" s="40"/>
      <c r="B135" s="41"/>
      <c r="C135" s="214" t="s">
        <v>368</v>
      </c>
      <c r="D135" s="214" t="s">
        <v>162</v>
      </c>
      <c r="E135" s="215" t="s">
        <v>2184</v>
      </c>
      <c r="F135" s="216" t="s">
        <v>2185</v>
      </c>
      <c r="G135" s="217" t="s">
        <v>238</v>
      </c>
      <c r="H135" s="218">
        <v>315</v>
      </c>
      <c r="I135" s="219"/>
      <c r="J135" s="220">
        <f>ROUND(I135*H135,2)</f>
        <v>0</v>
      </c>
      <c r="K135" s="216" t="s">
        <v>44</v>
      </c>
      <c r="L135" s="46"/>
      <c r="M135" s="221" t="s">
        <v>44</v>
      </c>
      <c r="N135" s="222" t="s">
        <v>53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167</v>
      </c>
      <c r="AT135" s="225" t="s">
        <v>162</v>
      </c>
      <c r="AU135" s="225" t="s">
        <v>89</v>
      </c>
      <c r="AY135" s="18" t="s">
        <v>159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89</v>
      </c>
      <c r="BK135" s="226">
        <f>ROUND(I135*H135,2)</f>
        <v>0</v>
      </c>
      <c r="BL135" s="18" t="s">
        <v>167</v>
      </c>
      <c r="BM135" s="225" t="s">
        <v>584</v>
      </c>
    </row>
    <row r="136" s="2" customFormat="1" ht="16.5" customHeight="1">
      <c r="A136" s="40"/>
      <c r="B136" s="41"/>
      <c r="C136" s="214" t="s">
        <v>376</v>
      </c>
      <c r="D136" s="214" t="s">
        <v>162</v>
      </c>
      <c r="E136" s="215" t="s">
        <v>2186</v>
      </c>
      <c r="F136" s="216" t="s">
        <v>2187</v>
      </c>
      <c r="G136" s="217" t="s">
        <v>173</v>
      </c>
      <c r="H136" s="218">
        <v>330.75</v>
      </c>
      <c r="I136" s="219"/>
      <c r="J136" s="220">
        <f>ROUND(I136*H136,2)</f>
        <v>0</v>
      </c>
      <c r="K136" s="216" t="s">
        <v>44</v>
      </c>
      <c r="L136" s="46"/>
      <c r="M136" s="221" t="s">
        <v>44</v>
      </c>
      <c r="N136" s="222" t="s">
        <v>53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167</v>
      </c>
      <c r="AT136" s="225" t="s">
        <v>162</v>
      </c>
      <c r="AU136" s="225" t="s">
        <v>89</v>
      </c>
      <c r="AY136" s="18" t="s">
        <v>159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89</v>
      </c>
      <c r="BK136" s="226">
        <f>ROUND(I136*H136,2)</f>
        <v>0</v>
      </c>
      <c r="BL136" s="18" t="s">
        <v>167</v>
      </c>
      <c r="BM136" s="225" t="s">
        <v>595</v>
      </c>
    </row>
    <row r="137" s="2" customFormat="1" ht="16.5" customHeight="1">
      <c r="A137" s="40"/>
      <c r="B137" s="41"/>
      <c r="C137" s="214" t="s">
        <v>383</v>
      </c>
      <c r="D137" s="214" t="s">
        <v>162</v>
      </c>
      <c r="E137" s="215" t="s">
        <v>2188</v>
      </c>
      <c r="F137" s="216" t="s">
        <v>2189</v>
      </c>
      <c r="G137" s="217" t="s">
        <v>2190</v>
      </c>
      <c r="H137" s="218">
        <v>250</v>
      </c>
      <c r="I137" s="219"/>
      <c r="J137" s="220">
        <f>ROUND(I137*H137,2)</f>
        <v>0</v>
      </c>
      <c r="K137" s="216" t="s">
        <v>44</v>
      </c>
      <c r="L137" s="46"/>
      <c r="M137" s="221" t="s">
        <v>44</v>
      </c>
      <c r="N137" s="222" t="s">
        <v>53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167</v>
      </c>
      <c r="AT137" s="225" t="s">
        <v>162</v>
      </c>
      <c r="AU137" s="225" t="s">
        <v>89</v>
      </c>
      <c r="AY137" s="18" t="s">
        <v>159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89</v>
      </c>
      <c r="BK137" s="226">
        <f>ROUND(I137*H137,2)</f>
        <v>0</v>
      </c>
      <c r="BL137" s="18" t="s">
        <v>167</v>
      </c>
      <c r="BM137" s="225" t="s">
        <v>611</v>
      </c>
    </row>
    <row r="138" s="2" customFormat="1" ht="16.5" customHeight="1">
      <c r="A138" s="40"/>
      <c r="B138" s="41"/>
      <c r="C138" s="214" t="s">
        <v>389</v>
      </c>
      <c r="D138" s="214" t="s">
        <v>162</v>
      </c>
      <c r="E138" s="215" t="s">
        <v>2191</v>
      </c>
      <c r="F138" s="216" t="s">
        <v>2192</v>
      </c>
      <c r="G138" s="217" t="s">
        <v>2190</v>
      </c>
      <c r="H138" s="218">
        <v>250</v>
      </c>
      <c r="I138" s="219"/>
      <c r="J138" s="220">
        <f>ROUND(I138*H138,2)</f>
        <v>0</v>
      </c>
      <c r="K138" s="216" t="s">
        <v>44</v>
      </c>
      <c r="L138" s="46"/>
      <c r="M138" s="221" t="s">
        <v>44</v>
      </c>
      <c r="N138" s="222" t="s">
        <v>53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167</v>
      </c>
      <c r="AT138" s="225" t="s">
        <v>162</v>
      </c>
      <c r="AU138" s="225" t="s">
        <v>89</v>
      </c>
      <c r="AY138" s="18" t="s">
        <v>159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89</v>
      </c>
      <c r="BK138" s="226">
        <f>ROUND(I138*H138,2)</f>
        <v>0</v>
      </c>
      <c r="BL138" s="18" t="s">
        <v>167</v>
      </c>
      <c r="BM138" s="225" t="s">
        <v>622</v>
      </c>
    </row>
    <row r="139" s="2" customFormat="1" ht="16.5" customHeight="1">
      <c r="A139" s="40"/>
      <c r="B139" s="41"/>
      <c r="C139" s="214" t="s">
        <v>394</v>
      </c>
      <c r="D139" s="214" t="s">
        <v>162</v>
      </c>
      <c r="E139" s="215" t="s">
        <v>2193</v>
      </c>
      <c r="F139" s="216" t="s">
        <v>2194</v>
      </c>
      <c r="G139" s="217" t="s">
        <v>165</v>
      </c>
      <c r="H139" s="218">
        <v>90</v>
      </c>
      <c r="I139" s="219"/>
      <c r="J139" s="220">
        <f>ROUND(I139*H139,2)</f>
        <v>0</v>
      </c>
      <c r="K139" s="216" t="s">
        <v>44</v>
      </c>
      <c r="L139" s="46"/>
      <c r="M139" s="221" t="s">
        <v>44</v>
      </c>
      <c r="N139" s="222" t="s">
        <v>53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167</v>
      </c>
      <c r="AT139" s="225" t="s">
        <v>162</v>
      </c>
      <c r="AU139" s="225" t="s">
        <v>89</v>
      </c>
      <c r="AY139" s="18" t="s">
        <v>159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89</v>
      </c>
      <c r="BK139" s="226">
        <f>ROUND(I139*H139,2)</f>
        <v>0</v>
      </c>
      <c r="BL139" s="18" t="s">
        <v>167</v>
      </c>
      <c r="BM139" s="225" t="s">
        <v>634</v>
      </c>
    </row>
    <row r="140" s="2" customFormat="1" ht="16.5" customHeight="1">
      <c r="A140" s="40"/>
      <c r="B140" s="41"/>
      <c r="C140" s="214" t="s">
        <v>400</v>
      </c>
      <c r="D140" s="214" t="s">
        <v>162</v>
      </c>
      <c r="E140" s="215" t="s">
        <v>2195</v>
      </c>
      <c r="F140" s="216" t="s">
        <v>2196</v>
      </c>
      <c r="G140" s="217" t="s">
        <v>2190</v>
      </c>
      <c r="H140" s="218">
        <v>90</v>
      </c>
      <c r="I140" s="219"/>
      <c r="J140" s="220">
        <f>ROUND(I140*H140,2)</f>
        <v>0</v>
      </c>
      <c r="K140" s="216" t="s">
        <v>44</v>
      </c>
      <c r="L140" s="46"/>
      <c r="M140" s="221" t="s">
        <v>44</v>
      </c>
      <c r="N140" s="222" t="s">
        <v>53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167</v>
      </c>
      <c r="AT140" s="225" t="s">
        <v>162</v>
      </c>
      <c r="AU140" s="225" t="s">
        <v>89</v>
      </c>
      <c r="AY140" s="18" t="s">
        <v>159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89</v>
      </c>
      <c r="BK140" s="226">
        <f>ROUND(I140*H140,2)</f>
        <v>0</v>
      </c>
      <c r="BL140" s="18" t="s">
        <v>167</v>
      </c>
      <c r="BM140" s="225" t="s">
        <v>645</v>
      </c>
    </row>
    <row r="141" s="2" customFormat="1" ht="16.5" customHeight="1">
      <c r="A141" s="40"/>
      <c r="B141" s="41"/>
      <c r="C141" s="214" t="s">
        <v>406</v>
      </c>
      <c r="D141" s="214" t="s">
        <v>162</v>
      </c>
      <c r="E141" s="215" t="s">
        <v>2197</v>
      </c>
      <c r="F141" s="216" t="s">
        <v>2198</v>
      </c>
      <c r="G141" s="217" t="s">
        <v>2190</v>
      </c>
      <c r="H141" s="218">
        <v>350</v>
      </c>
      <c r="I141" s="219"/>
      <c r="J141" s="220">
        <f>ROUND(I141*H141,2)</f>
        <v>0</v>
      </c>
      <c r="K141" s="216" t="s">
        <v>44</v>
      </c>
      <c r="L141" s="46"/>
      <c r="M141" s="221" t="s">
        <v>44</v>
      </c>
      <c r="N141" s="222" t="s">
        <v>53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167</v>
      </c>
      <c r="AT141" s="225" t="s">
        <v>162</v>
      </c>
      <c r="AU141" s="225" t="s">
        <v>89</v>
      </c>
      <c r="AY141" s="18" t="s">
        <v>159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8" t="s">
        <v>89</v>
      </c>
      <c r="BK141" s="226">
        <f>ROUND(I141*H141,2)</f>
        <v>0</v>
      </c>
      <c r="BL141" s="18" t="s">
        <v>167</v>
      </c>
      <c r="BM141" s="225" t="s">
        <v>256</v>
      </c>
    </row>
    <row r="142" s="2" customFormat="1" ht="16.5" customHeight="1">
      <c r="A142" s="40"/>
      <c r="B142" s="41"/>
      <c r="C142" s="214" t="s">
        <v>411</v>
      </c>
      <c r="D142" s="214" t="s">
        <v>162</v>
      </c>
      <c r="E142" s="215" t="s">
        <v>2199</v>
      </c>
      <c r="F142" s="216" t="s">
        <v>2200</v>
      </c>
      <c r="G142" s="217" t="s">
        <v>2190</v>
      </c>
      <c r="H142" s="218">
        <v>350</v>
      </c>
      <c r="I142" s="219"/>
      <c r="J142" s="220">
        <f>ROUND(I142*H142,2)</f>
        <v>0</v>
      </c>
      <c r="K142" s="216" t="s">
        <v>44</v>
      </c>
      <c r="L142" s="46"/>
      <c r="M142" s="221" t="s">
        <v>44</v>
      </c>
      <c r="N142" s="222" t="s">
        <v>53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167</v>
      </c>
      <c r="AT142" s="225" t="s">
        <v>162</v>
      </c>
      <c r="AU142" s="225" t="s">
        <v>89</v>
      </c>
      <c r="AY142" s="18" t="s">
        <v>159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89</v>
      </c>
      <c r="BK142" s="226">
        <f>ROUND(I142*H142,2)</f>
        <v>0</v>
      </c>
      <c r="BL142" s="18" t="s">
        <v>167</v>
      </c>
      <c r="BM142" s="225" t="s">
        <v>664</v>
      </c>
    </row>
    <row r="143" s="2" customFormat="1" ht="16.5" customHeight="1">
      <c r="A143" s="40"/>
      <c r="B143" s="41"/>
      <c r="C143" s="214" t="s">
        <v>418</v>
      </c>
      <c r="D143" s="214" t="s">
        <v>162</v>
      </c>
      <c r="E143" s="215" t="s">
        <v>2201</v>
      </c>
      <c r="F143" s="216" t="s">
        <v>2202</v>
      </c>
      <c r="G143" s="217" t="s">
        <v>2190</v>
      </c>
      <c r="H143" s="218">
        <v>400</v>
      </c>
      <c r="I143" s="219"/>
      <c r="J143" s="220">
        <f>ROUND(I143*H143,2)</f>
        <v>0</v>
      </c>
      <c r="K143" s="216" t="s">
        <v>44</v>
      </c>
      <c r="L143" s="46"/>
      <c r="M143" s="221" t="s">
        <v>44</v>
      </c>
      <c r="N143" s="222" t="s">
        <v>53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167</v>
      </c>
      <c r="AT143" s="225" t="s">
        <v>162</v>
      </c>
      <c r="AU143" s="225" t="s">
        <v>89</v>
      </c>
      <c r="AY143" s="18" t="s">
        <v>159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89</v>
      </c>
      <c r="BK143" s="226">
        <f>ROUND(I143*H143,2)</f>
        <v>0</v>
      </c>
      <c r="BL143" s="18" t="s">
        <v>167</v>
      </c>
      <c r="BM143" s="225" t="s">
        <v>672</v>
      </c>
    </row>
    <row r="144" s="2" customFormat="1" ht="16.5" customHeight="1">
      <c r="A144" s="40"/>
      <c r="B144" s="41"/>
      <c r="C144" s="214" t="s">
        <v>423</v>
      </c>
      <c r="D144" s="214" t="s">
        <v>162</v>
      </c>
      <c r="E144" s="215" t="s">
        <v>2203</v>
      </c>
      <c r="F144" s="216" t="s">
        <v>2204</v>
      </c>
      <c r="G144" s="217" t="s">
        <v>2190</v>
      </c>
      <c r="H144" s="218">
        <v>50</v>
      </c>
      <c r="I144" s="219"/>
      <c r="J144" s="220">
        <f>ROUND(I144*H144,2)</f>
        <v>0</v>
      </c>
      <c r="K144" s="216" t="s">
        <v>44</v>
      </c>
      <c r="L144" s="46"/>
      <c r="M144" s="221" t="s">
        <v>44</v>
      </c>
      <c r="N144" s="222" t="s">
        <v>53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167</v>
      </c>
      <c r="AT144" s="225" t="s">
        <v>162</v>
      </c>
      <c r="AU144" s="225" t="s">
        <v>89</v>
      </c>
      <c r="AY144" s="18" t="s">
        <v>159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89</v>
      </c>
      <c r="BK144" s="226">
        <f>ROUND(I144*H144,2)</f>
        <v>0</v>
      </c>
      <c r="BL144" s="18" t="s">
        <v>167</v>
      </c>
      <c r="BM144" s="225" t="s">
        <v>680</v>
      </c>
    </row>
    <row r="145" s="2" customFormat="1" ht="16.5" customHeight="1">
      <c r="A145" s="40"/>
      <c r="B145" s="41"/>
      <c r="C145" s="214" t="s">
        <v>428</v>
      </c>
      <c r="D145" s="214" t="s">
        <v>162</v>
      </c>
      <c r="E145" s="215" t="s">
        <v>2205</v>
      </c>
      <c r="F145" s="216" t="s">
        <v>2206</v>
      </c>
      <c r="G145" s="217" t="s">
        <v>165</v>
      </c>
      <c r="H145" s="218">
        <v>24</v>
      </c>
      <c r="I145" s="219"/>
      <c r="J145" s="220">
        <f>ROUND(I145*H145,2)</f>
        <v>0</v>
      </c>
      <c r="K145" s="216" t="s">
        <v>44</v>
      </c>
      <c r="L145" s="46"/>
      <c r="M145" s="221" t="s">
        <v>44</v>
      </c>
      <c r="N145" s="222" t="s">
        <v>53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167</v>
      </c>
      <c r="AT145" s="225" t="s">
        <v>162</v>
      </c>
      <c r="AU145" s="225" t="s">
        <v>89</v>
      </c>
      <c r="AY145" s="18" t="s">
        <v>159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89</v>
      </c>
      <c r="BK145" s="226">
        <f>ROUND(I145*H145,2)</f>
        <v>0</v>
      </c>
      <c r="BL145" s="18" t="s">
        <v>167</v>
      </c>
      <c r="BM145" s="225" t="s">
        <v>688</v>
      </c>
    </row>
    <row r="146" s="2" customFormat="1" ht="16.5" customHeight="1">
      <c r="A146" s="40"/>
      <c r="B146" s="41"/>
      <c r="C146" s="214" t="s">
        <v>434</v>
      </c>
      <c r="D146" s="214" t="s">
        <v>162</v>
      </c>
      <c r="E146" s="215" t="s">
        <v>2207</v>
      </c>
      <c r="F146" s="216" t="s">
        <v>2208</v>
      </c>
      <c r="G146" s="217" t="s">
        <v>2190</v>
      </c>
      <c r="H146" s="218">
        <v>24</v>
      </c>
      <c r="I146" s="219"/>
      <c r="J146" s="220">
        <f>ROUND(I146*H146,2)</f>
        <v>0</v>
      </c>
      <c r="K146" s="216" t="s">
        <v>44</v>
      </c>
      <c r="L146" s="46"/>
      <c r="M146" s="221" t="s">
        <v>44</v>
      </c>
      <c r="N146" s="222" t="s">
        <v>53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167</v>
      </c>
      <c r="AT146" s="225" t="s">
        <v>162</v>
      </c>
      <c r="AU146" s="225" t="s">
        <v>89</v>
      </c>
      <c r="AY146" s="18" t="s">
        <v>159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89</v>
      </c>
      <c r="BK146" s="226">
        <f>ROUND(I146*H146,2)</f>
        <v>0</v>
      </c>
      <c r="BL146" s="18" t="s">
        <v>167</v>
      </c>
      <c r="BM146" s="225" t="s">
        <v>696</v>
      </c>
    </row>
    <row r="147" s="2" customFormat="1" ht="16.5" customHeight="1">
      <c r="A147" s="40"/>
      <c r="B147" s="41"/>
      <c r="C147" s="214" t="s">
        <v>440</v>
      </c>
      <c r="D147" s="214" t="s">
        <v>162</v>
      </c>
      <c r="E147" s="215" t="s">
        <v>2209</v>
      </c>
      <c r="F147" s="216" t="s">
        <v>2210</v>
      </c>
      <c r="G147" s="217" t="s">
        <v>238</v>
      </c>
      <c r="H147" s="218">
        <v>150</v>
      </c>
      <c r="I147" s="219"/>
      <c r="J147" s="220">
        <f>ROUND(I147*H147,2)</f>
        <v>0</v>
      </c>
      <c r="K147" s="216" t="s">
        <v>44</v>
      </c>
      <c r="L147" s="46"/>
      <c r="M147" s="221" t="s">
        <v>44</v>
      </c>
      <c r="N147" s="222" t="s">
        <v>53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167</v>
      </c>
      <c r="AT147" s="225" t="s">
        <v>162</v>
      </c>
      <c r="AU147" s="225" t="s">
        <v>89</v>
      </c>
      <c r="AY147" s="18" t="s">
        <v>159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89</v>
      </c>
      <c r="BK147" s="226">
        <f>ROUND(I147*H147,2)</f>
        <v>0</v>
      </c>
      <c r="BL147" s="18" t="s">
        <v>167</v>
      </c>
      <c r="BM147" s="225" t="s">
        <v>704</v>
      </c>
    </row>
    <row r="148" s="2" customFormat="1" ht="16.5" customHeight="1">
      <c r="A148" s="40"/>
      <c r="B148" s="41"/>
      <c r="C148" s="214" t="s">
        <v>445</v>
      </c>
      <c r="D148" s="214" t="s">
        <v>162</v>
      </c>
      <c r="E148" s="215" t="s">
        <v>2211</v>
      </c>
      <c r="F148" s="216" t="s">
        <v>2212</v>
      </c>
      <c r="G148" s="217" t="s">
        <v>173</v>
      </c>
      <c r="H148" s="218">
        <v>150</v>
      </c>
      <c r="I148" s="219"/>
      <c r="J148" s="220">
        <f>ROUND(I148*H148,2)</f>
        <v>0</v>
      </c>
      <c r="K148" s="216" t="s">
        <v>44</v>
      </c>
      <c r="L148" s="46"/>
      <c r="M148" s="221" t="s">
        <v>44</v>
      </c>
      <c r="N148" s="222" t="s">
        <v>53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167</v>
      </c>
      <c r="AT148" s="225" t="s">
        <v>162</v>
      </c>
      <c r="AU148" s="225" t="s">
        <v>89</v>
      </c>
      <c r="AY148" s="18" t="s">
        <v>159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89</v>
      </c>
      <c r="BK148" s="226">
        <f>ROUND(I148*H148,2)</f>
        <v>0</v>
      </c>
      <c r="BL148" s="18" t="s">
        <v>167</v>
      </c>
      <c r="BM148" s="225" t="s">
        <v>712</v>
      </c>
    </row>
    <row r="149" s="2" customFormat="1" ht="16.5" customHeight="1">
      <c r="A149" s="40"/>
      <c r="B149" s="41"/>
      <c r="C149" s="214" t="s">
        <v>451</v>
      </c>
      <c r="D149" s="214" t="s">
        <v>162</v>
      </c>
      <c r="E149" s="215" t="s">
        <v>2213</v>
      </c>
      <c r="F149" s="216" t="s">
        <v>2214</v>
      </c>
      <c r="G149" s="217" t="s">
        <v>173</v>
      </c>
      <c r="H149" s="218">
        <v>60</v>
      </c>
      <c r="I149" s="219"/>
      <c r="J149" s="220">
        <f>ROUND(I149*H149,2)</f>
        <v>0</v>
      </c>
      <c r="K149" s="216" t="s">
        <v>44</v>
      </c>
      <c r="L149" s="46"/>
      <c r="M149" s="221" t="s">
        <v>44</v>
      </c>
      <c r="N149" s="222" t="s">
        <v>53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167</v>
      </c>
      <c r="AT149" s="225" t="s">
        <v>162</v>
      </c>
      <c r="AU149" s="225" t="s">
        <v>89</v>
      </c>
      <c r="AY149" s="18" t="s">
        <v>159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8" t="s">
        <v>89</v>
      </c>
      <c r="BK149" s="226">
        <f>ROUND(I149*H149,2)</f>
        <v>0</v>
      </c>
      <c r="BL149" s="18" t="s">
        <v>167</v>
      </c>
      <c r="BM149" s="225" t="s">
        <v>721</v>
      </c>
    </row>
    <row r="150" s="2" customFormat="1" ht="16.5" customHeight="1">
      <c r="A150" s="40"/>
      <c r="B150" s="41"/>
      <c r="C150" s="214" t="s">
        <v>456</v>
      </c>
      <c r="D150" s="214" t="s">
        <v>162</v>
      </c>
      <c r="E150" s="215" t="s">
        <v>2215</v>
      </c>
      <c r="F150" s="216" t="s">
        <v>2216</v>
      </c>
      <c r="G150" s="217" t="s">
        <v>173</v>
      </c>
      <c r="H150" s="218">
        <v>60</v>
      </c>
      <c r="I150" s="219"/>
      <c r="J150" s="220">
        <f>ROUND(I150*H150,2)</f>
        <v>0</v>
      </c>
      <c r="K150" s="216" t="s">
        <v>44</v>
      </c>
      <c r="L150" s="46"/>
      <c r="M150" s="221" t="s">
        <v>44</v>
      </c>
      <c r="N150" s="222" t="s">
        <v>53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167</v>
      </c>
      <c r="AT150" s="225" t="s">
        <v>162</v>
      </c>
      <c r="AU150" s="225" t="s">
        <v>89</v>
      </c>
      <c r="AY150" s="18" t="s">
        <v>159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89</v>
      </c>
      <c r="BK150" s="226">
        <f>ROUND(I150*H150,2)</f>
        <v>0</v>
      </c>
      <c r="BL150" s="18" t="s">
        <v>167</v>
      </c>
      <c r="BM150" s="225" t="s">
        <v>729</v>
      </c>
    </row>
    <row r="151" s="2" customFormat="1" ht="16.5" customHeight="1">
      <c r="A151" s="40"/>
      <c r="B151" s="41"/>
      <c r="C151" s="214" t="s">
        <v>462</v>
      </c>
      <c r="D151" s="214" t="s">
        <v>162</v>
      </c>
      <c r="E151" s="215" t="s">
        <v>2217</v>
      </c>
      <c r="F151" s="216" t="s">
        <v>2218</v>
      </c>
      <c r="G151" s="217" t="s">
        <v>173</v>
      </c>
      <c r="H151" s="218">
        <v>15</v>
      </c>
      <c r="I151" s="219"/>
      <c r="J151" s="220">
        <f>ROUND(I151*H151,2)</f>
        <v>0</v>
      </c>
      <c r="K151" s="216" t="s">
        <v>44</v>
      </c>
      <c r="L151" s="46"/>
      <c r="M151" s="221" t="s">
        <v>44</v>
      </c>
      <c r="N151" s="222" t="s">
        <v>53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167</v>
      </c>
      <c r="AT151" s="225" t="s">
        <v>162</v>
      </c>
      <c r="AU151" s="225" t="s">
        <v>89</v>
      </c>
      <c r="AY151" s="18" t="s">
        <v>159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89</v>
      </c>
      <c r="BK151" s="226">
        <f>ROUND(I151*H151,2)</f>
        <v>0</v>
      </c>
      <c r="BL151" s="18" t="s">
        <v>167</v>
      </c>
      <c r="BM151" s="225" t="s">
        <v>741</v>
      </c>
    </row>
    <row r="152" s="2" customFormat="1" ht="16.5" customHeight="1">
      <c r="A152" s="40"/>
      <c r="B152" s="41"/>
      <c r="C152" s="214" t="s">
        <v>466</v>
      </c>
      <c r="D152" s="214" t="s">
        <v>162</v>
      </c>
      <c r="E152" s="215" t="s">
        <v>2219</v>
      </c>
      <c r="F152" s="216" t="s">
        <v>2220</v>
      </c>
      <c r="G152" s="217" t="s">
        <v>173</v>
      </c>
      <c r="H152" s="218">
        <v>15</v>
      </c>
      <c r="I152" s="219"/>
      <c r="J152" s="220">
        <f>ROUND(I152*H152,2)</f>
        <v>0</v>
      </c>
      <c r="K152" s="216" t="s">
        <v>44</v>
      </c>
      <c r="L152" s="46"/>
      <c r="M152" s="221" t="s">
        <v>44</v>
      </c>
      <c r="N152" s="222" t="s">
        <v>53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167</v>
      </c>
      <c r="AT152" s="225" t="s">
        <v>162</v>
      </c>
      <c r="AU152" s="225" t="s">
        <v>89</v>
      </c>
      <c r="AY152" s="18" t="s">
        <v>159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89</v>
      </c>
      <c r="BK152" s="226">
        <f>ROUND(I152*H152,2)</f>
        <v>0</v>
      </c>
      <c r="BL152" s="18" t="s">
        <v>167</v>
      </c>
      <c r="BM152" s="225" t="s">
        <v>752</v>
      </c>
    </row>
    <row r="153" s="2" customFormat="1" ht="16.5" customHeight="1">
      <c r="A153" s="40"/>
      <c r="B153" s="41"/>
      <c r="C153" s="214" t="s">
        <v>472</v>
      </c>
      <c r="D153" s="214" t="s">
        <v>162</v>
      </c>
      <c r="E153" s="215" t="s">
        <v>2221</v>
      </c>
      <c r="F153" s="216" t="s">
        <v>2222</v>
      </c>
      <c r="G153" s="217" t="s">
        <v>173</v>
      </c>
      <c r="H153" s="218">
        <v>380</v>
      </c>
      <c r="I153" s="219"/>
      <c r="J153" s="220">
        <f>ROUND(I153*H153,2)</f>
        <v>0</v>
      </c>
      <c r="K153" s="216" t="s">
        <v>44</v>
      </c>
      <c r="L153" s="46"/>
      <c r="M153" s="221" t="s">
        <v>44</v>
      </c>
      <c r="N153" s="222" t="s">
        <v>53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167</v>
      </c>
      <c r="AT153" s="225" t="s">
        <v>162</v>
      </c>
      <c r="AU153" s="225" t="s">
        <v>89</v>
      </c>
      <c r="AY153" s="18" t="s">
        <v>159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8" t="s">
        <v>89</v>
      </c>
      <c r="BK153" s="226">
        <f>ROUND(I153*H153,2)</f>
        <v>0</v>
      </c>
      <c r="BL153" s="18" t="s">
        <v>167</v>
      </c>
      <c r="BM153" s="225" t="s">
        <v>763</v>
      </c>
    </row>
    <row r="154" s="2" customFormat="1" ht="16.5" customHeight="1">
      <c r="A154" s="40"/>
      <c r="B154" s="41"/>
      <c r="C154" s="214" t="s">
        <v>476</v>
      </c>
      <c r="D154" s="214" t="s">
        <v>162</v>
      </c>
      <c r="E154" s="215" t="s">
        <v>2223</v>
      </c>
      <c r="F154" s="216" t="s">
        <v>2224</v>
      </c>
      <c r="G154" s="217" t="s">
        <v>173</v>
      </c>
      <c r="H154" s="218">
        <v>399</v>
      </c>
      <c r="I154" s="219"/>
      <c r="J154" s="220">
        <f>ROUND(I154*H154,2)</f>
        <v>0</v>
      </c>
      <c r="K154" s="216" t="s">
        <v>44</v>
      </c>
      <c r="L154" s="46"/>
      <c r="M154" s="221" t="s">
        <v>44</v>
      </c>
      <c r="N154" s="222" t="s">
        <v>53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167</v>
      </c>
      <c r="AT154" s="225" t="s">
        <v>162</v>
      </c>
      <c r="AU154" s="225" t="s">
        <v>89</v>
      </c>
      <c r="AY154" s="18" t="s">
        <v>159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89</v>
      </c>
      <c r="BK154" s="226">
        <f>ROUND(I154*H154,2)</f>
        <v>0</v>
      </c>
      <c r="BL154" s="18" t="s">
        <v>167</v>
      </c>
      <c r="BM154" s="225" t="s">
        <v>776</v>
      </c>
    </row>
    <row r="155" s="2" customFormat="1" ht="16.5" customHeight="1">
      <c r="A155" s="40"/>
      <c r="B155" s="41"/>
      <c r="C155" s="214" t="s">
        <v>482</v>
      </c>
      <c r="D155" s="214" t="s">
        <v>162</v>
      </c>
      <c r="E155" s="215" t="s">
        <v>2225</v>
      </c>
      <c r="F155" s="216" t="s">
        <v>2226</v>
      </c>
      <c r="G155" s="217" t="s">
        <v>238</v>
      </c>
      <c r="H155" s="218">
        <v>3650</v>
      </c>
      <c r="I155" s="219"/>
      <c r="J155" s="220">
        <f>ROUND(I155*H155,2)</f>
        <v>0</v>
      </c>
      <c r="K155" s="216" t="s">
        <v>44</v>
      </c>
      <c r="L155" s="46"/>
      <c r="M155" s="221" t="s">
        <v>44</v>
      </c>
      <c r="N155" s="222" t="s">
        <v>53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167</v>
      </c>
      <c r="AT155" s="225" t="s">
        <v>162</v>
      </c>
      <c r="AU155" s="225" t="s">
        <v>89</v>
      </c>
      <c r="AY155" s="18" t="s">
        <v>159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8" t="s">
        <v>89</v>
      </c>
      <c r="BK155" s="226">
        <f>ROUND(I155*H155,2)</f>
        <v>0</v>
      </c>
      <c r="BL155" s="18" t="s">
        <v>167</v>
      </c>
      <c r="BM155" s="225" t="s">
        <v>785</v>
      </c>
    </row>
    <row r="156" s="2" customFormat="1" ht="16.5" customHeight="1">
      <c r="A156" s="40"/>
      <c r="B156" s="41"/>
      <c r="C156" s="214" t="s">
        <v>486</v>
      </c>
      <c r="D156" s="214" t="s">
        <v>162</v>
      </c>
      <c r="E156" s="215" t="s">
        <v>2227</v>
      </c>
      <c r="F156" s="216" t="s">
        <v>2228</v>
      </c>
      <c r="G156" s="217" t="s">
        <v>173</v>
      </c>
      <c r="H156" s="218">
        <v>309.75</v>
      </c>
      <c r="I156" s="219"/>
      <c r="J156" s="220">
        <f>ROUND(I156*H156,2)</f>
        <v>0</v>
      </c>
      <c r="K156" s="216" t="s">
        <v>44</v>
      </c>
      <c r="L156" s="46"/>
      <c r="M156" s="221" t="s">
        <v>44</v>
      </c>
      <c r="N156" s="222" t="s">
        <v>53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167</v>
      </c>
      <c r="AT156" s="225" t="s">
        <v>162</v>
      </c>
      <c r="AU156" s="225" t="s">
        <v>89</v>
      </c>
      <c r="AY156" s="18" t="s">
        <v>159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8" t="s">
        <v>89</v>
      </c>
      <c r="BK156" s="226">
        <f>ROUND(I156*H156,2)</f>
        <v>0</v>
      </c>
      <c r="BL156" s="18" t="s">
        <v>167</v>
      </c>
      <c r="BM156" s="225" t="s">
        <v>798</v>
      </c>
    </row>
    <row r="157" s="2" customFormat="1" ht="16.5" customHeight="1">
      <c r="A157" s="40"/>
      <c r="B157" s="41"/>
      <c r="C157" s="214" t="s">
        <v>490</v>
      </c>
      <c r="D157" s="214" t="s">
        <v>162</v>
      </c>
      <c r="E157" s="215" t="s">
        <v>2229</v>
      </c>
      <c r="F157" s="216" t="s">
        <v>2230</v>
      </c>
      <c r="G157" s="217" t="s">
        <v>173</v>
      </c>
      <c r="H157" s="218">
        <v>3522.75</v>
      </c>
      <c r="I157" s="219"/>
      <c r="J157" s="220">
        <f>ROUND(I157*H157,2)</f>
        <v>0</v>
      </c>
      <c r="K157" s="216" t="s">
        <v>44</v>
      </c>
      <c r="L157" s="46"/>
      <c r="M157" s="221" t="s">
        <v>44</v>
      </c>
      <c r="N157" s="222" t="s">
        <v>53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167</v>
      </c>
      <c r="AT157" s="225" t="s">
        <v>162</v>
      </c>
      <c r="AU157" s="225" t="s">
        <v>89</v>
      </c>
      <c r="AY157" s="18" t="s">
        <v>159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8" t="s">
        <v>89</v>
      </c>
      <c r="BK157" s="226">
        <f>ROUND(I157*H157,2)</f>
        <v>0</v>
      </c>
      <c r="BL157" s="18" t="s">
        <v>167</v>
      </c>
      <c r="BM157" s="225" t="s">
        <v>808</v>
      </c>
    </row>
    <row r="158" s="2" customFormat="1" ht="16.5" customHeight="1">
      <c r="A158" s="40"/>
      <c r="B158" s="41"/>
      <c r="C158" s="214" t="s">
        <v>496</v>
      </c>
      <c r="D158" s="214" t="s">
        <v>162</v>
      </c>
      <c r="E158" s="215" t="s">
        <v>2231</v>
      </c>
      <c r="F158" s="216" t="s">
        <v>2232</v>
      </c>
      <c r="G158" s="217" t="s">
        <v>238</v>
      </c>
      <c r="H158" s="218">
        <v>3178</v>
      </c>
      <c r="I158" s="219"/>
      <c r="J158" s="220">
        <f>ROUND(I158*H158,2)</f>
        <v>0</v>
      </c>
      <c r="K158" s="216" t="s">
        <v>44</v>
      </c>
      <c r="L158" s="46"/>
      <c r="M158" s="221" t="s">
        <v>44</v>
      </c>
      <c r="N158" s="222" t="s">
        <v>53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167</v>
      </c>
      <c r="AT158" s="225" t="s">
        <v>162</v>
      </c>
      <c r="AU158" s="225" t="s">
        <v>89</v>
      </c>
      <c r="AY158" s="18" t="s">
        <v>159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8" t="s">
        <v>89</v>
      </c>
      <c r="BK158" s="226">
        <f>ROUND(I158*H158,2)</f>
        <v>0</v>
      </c>
      <c r="BL158" s="18" t="s">
        <v>167</v>
      </c>
      <c r="BM158" s="225" t="s">
        <v>819</v>
      </c>
    </row>
    <row r="159" s="2" customFormat="1" ht="16.5" customHeight="1">
      <c r="A159" s="40"/>
      <c r="B159" s="41"/>
      <c r="C159" s="214" t="s">
        <v>502</v>
      </c>
      <c r="D159" s="214" t="s">
        <v>162</v>
      </c>
      <c r="E159" s="215" t="s">
        <v>2233</v>
      </c>
      <c r="F159" s="216" t="s">
        <v>2234</v>
      </c>
      <c r="G159" s="217" t="s">
        <v>173</v>
      </c>
      <c r="H159" s="218">
        <v>3226.9000000000001</v>
      </c>
      <c r="I159" s="219"/>
      <c r="J159" s="220">
        <f>ROUND(I159*H159,2)</f>
        <v>0</v>
      </c>
      <c r="K159" s="216" t="s">
        <v>44</v>
      </c>
      <c r="L159" s="46"/>
      <c r="M159" s="221" t="s">
        <v>44</v>
      </c>
      <c r="N159" s="222" t="s">
        <v>53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167</v>
      </c>
      <c r="AT159" s="225" t="s">
        <v>162</v>
      </c>
      <c r="AU159" s="225" t="s">
        <v>89</v>
      </c>
      <c r="AY159" s="18" t="s">
        <v>159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8" t="s">
        <v>89</v>
      </c>
      <c r="BK159" s="226">
        <f>ROUND(I159*H159,2)</f>
        <v>0</v>
      </c>
      <c r="BL159" s="18" t="s">
        <v>167</v>
      </c>
      <c r="BM159" s="225" t="s">
        <v>829</v>
      </c>
    </row>
    <row r="160" s="2" customFormat="1" ht="16.5" customHeight="1">
      <c r="A160" s="40"/>
      <c r="B160" s="41"/>
      <c r="C160" s="214" t="s">
        <v>507</v>
      </c>
      <c r="D160" s="214" t="s">
        <v>162</v>
      </c>
      <c r="E160" s="215" t="s">
        <v>2235</v>
      </c>
      <c r="F160" s="216" t="s">
        <v>2236</v>
      </c>
      <c r="G160" s="217" t="s">
        <v>238</v>
      </c>
      <c r="H160" s="218">
        <v>96</v>
      </c>
      <c r="I160" s="219"/>
      <c r="J160" s="220">
        <f>ROUND(I160*H160,2)</f>
        <v>0</v>
      </c>
      <c r="K160" s="216" t="s">
        <v>44</v>
      </c>
      <c r="L160" s="46"/>
      <c r="M160" s="221" t="s">
        <v>44</v>
      </c>
      <c r="N160" s="222" t="s">
        <v>53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167</v>
      </c>
      <c r="AT160" s="225" t="s">
        <v>162</v>
      </c>
      <c r="AU160" s="225" t="s">
        <v>89</v>
      </c>
      <c r="AY160" s="18" t="s">
        <v>159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8" t="s">
        <v>89</v>
      </c>
      <c r="BK160" s="226">
        <f>ROUND(I160*H160,2)</f>
        <v>0</v>
      </c>
      <c r="BL160" s="18" t="s">
        <v>167</v>
      </c>
      <c r="BM160" s="225" t="s">
        <v>840</v>
      </c>
    </row>
    <row r="161" s="2" customFormat="1" ht="16.5" customHeight="1">
      <c r="A161" s="40"/>
      <c r="B161" s="41"/>
      <c r="C161" s="214" t="s">
        <v>513</v>
      </c>
      <c r="D161" s="214" t="s">
        <v>162</v>
      </c>
      <c r="E161" s="215" t="s">
        <v>2237</v>
      </c>
      <c r="F161" s="216" t="s">
        <v>2238</v>
      </c>
      <c r="G161" s="217" t="s">
        <v>173</v>
      </c>
      <c r="H161" s="218">
        <v>96</v>
      </c>
      <c r="I161" s="219"/>
      <c r="J161" s="220">
        <f>ROUND(I161*H161,2)</f>
        <v>0</v>
      </c>
      <c r="K161" s="216" t="s">
        <v>44</v>
      </c>
      <c r="L161" s="46"/>
      <c r="M161" s="221" t="s">
        <v>44</v>
      </c>
      <c r="N161" s="222" t="s">
        <v>53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167</v>
      </c>
      <c r="AT161" s="225" t="s">
        <v>162</v>
      </c>
      <c r="AU161" s="225" t="s">
        <v>89</v>
      </c>
      <c r="AY161" s="18" t="s">
        <v>159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8" t="s">
        <v>89</v>
      </c>
      <c r="BK161" s="226">
        <f>ROUND(I161*H161,2)</f>
        <v>0</v>
      </c>
      <c r="BL161" s="18" t="s">
        <v>167</v>
      </c>
      <c r="BM161" s="225" t="s">
        <v>850</v>
      </c>
    </row>
    <row r="162" s="2" customFormat="1" ht="16.5" customHeight="1">
      <c r="A162" s="40"/>
      <c r="B162" s="41"/>
      <c r="C162" s="214" t="s">
        <v>519</v>
      </c>
      <c r="D162" s="214" t="s">
        <v>162</v>
      </c>
      <c r="E162" s="215" t="s">
        <v>2239</v>
      </c>
      <c r="F162" s="216" t="s">
        <v>2240</v>
      </c>
      <c r="G162" s="217" t="s">
        <v>238</v>
      </c>
      <c r="H162" s="218">
        <v>800</v>
      </c>
      <c r="I162" s="219"/>
      <c r="J162" s="220">
        <f>ROUND(I162*H162,2)</f>
        <v>0</v>
      </c>
      <c r="K162" s="216" t="s">
        <v>44</v>
      </c>
      <c r="L162" s="46"/>
      <c r="M162" s="221" t="s">
        <v>44</v>
      </c>
      <c r="N162" s="222" t="s">
        <v>53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167</v>
      </c>
      <c r="AT162" s="225" t="s">
        <v>162</v>
      </c>
      <c r="AU162" s="225" t="s">
        <v>89</v>
      </c>
      <c r="AY162" s="18" t="s">
        <v>159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8" t="s">
        <v>89</v>
      </c>
      <c r="BK162" s="226">
        <f>ROUND(I162*H162,2)</f>
        <v>0</v>
      </c>
      <c r="BL162" s="18" t="s">
        <v>167</v>
      </c>
      <c r="BM162" s="225" t="s">
        <v>861</v>
      </c>
    </row>
    <row r="163" s="2" customFormat="1" ht="16.5" customHeight="1">
      <c r="A163" s="40"/>
      <c r="B163" s="41"/>
      <c r="C163" s="214" t="s">
        <v>525</v>
      </c>
      <c r="D163" s="214" t="s">
        <v>162</v>
      </c>
      <c r="E163" s="215" t="s">
        <v>2241</v>
      </c>
      <c r="F163" s="216" t="s">
        <v>2242</v>
      </c>
      <c r="G163" s="217" t="s">
        <v>173</v>
      </c>
      <c r="H163" s="218">
        <v>800</v>
      </c>
      <c r="I163" s="219"/>
      <c r="J163" s="220">
        <f>ROUND(I163*H163,2)</f>
        <v>0</v>
      </c>
      <c r="K163" s="216" t="s">
        <v>44</v>
      </c>
      <c r="L163" s="46"/>
      <c r="M163" s="221" t="s">
        <v>44</v>
      </c>
      <c r="N163" s="222" t="s">
        <v>53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167</v>
      </c>
      <c r="AT163" s="225" t="s">
        <v>162</v>
      </c>
      <c r="AU163" s="225" t="s">
        <v>89</v>
      </c>
      <c r="AY163" s="18" t="s">
        <v>159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8" t="s">
        <v>89</v>
      </c>
      <c r="BK163" s="226">
        <f>ROUND(I163*H163,2)</f>
        <v>0</v>
      </c>
      <c r="BL163" s="18" t="s">
        <v>167</v>
      </c>
      <c r="BM163" s="225" t="s">
        <v>869</v>
      </c>
    </row>
    <row r="164" s="2" customFormat="1" ht="16.5" customHeight="1">
      <c r="A164" s="40"/>
      <c r="B164" s="41"/>
      <c r="C164" s="214" t="s">
        <v>530</v>
      </c>
      <c r="D164" s="214" t="s">
        <v>162</v>
      </c>
      <c r="E164" s="215" t="s">
        <v>2243</v>
      </c>
      <c r="F164" s="216" t="s">
        <v>2244</v>
      </c>
      <c r="G164" s="217" t="s">
        <v>238</v>
      </c>
      <c r="H164" s="218">
        <v>1050</v>
      </c>
      <c r="I164" s="219"/>
      <c r="J164" s="220">
        <f>ROUND(I164*H164,2)</f>
        <v>0</v>
      </c>
      <c r="K164" s="216" t="s">
        <v>44</v>
      </c>
      <c r="L164" s="46"/>
      <c r="M164" s="221" t="s">
        <v>44</v>
      </c>
      <c r="N164" s="222" t="s">
        <v>53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167</v>
      </c>
      <c r="AT164" s="225" t="s">
        <v>162</v>
      </c>
      <c r="AU164" s="225" t="s">
        <v>89</v>
      </c>
      <c r="AY164" s="18" t="s">
        <v>159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8" t="s">
        <v>89</v>
      </c>
      <c r="BK164" s="226">
        <f>ROUND(I164*H164,2)</f>
        <v>0</v>
      </c>
      <c r="BL164" s="18" t="s">
        <v>167</v>
      </c>
      <c r="BM164" s="225" t="s">
        <v>878</v>
      </c>
    </row>
    <row r="165" s="2" customFormat="1" ht="16.5" customHeight="1">
      <c r="A165" s="40"/>
      <c r="B165" s="41"/>
      <c r="C165" s="214" t="s">
        <v>536</v>
      </c>
      <c r="D165" s="214" t="s">
        <v>162</v>
      </c>
      <c r="E165" s="215" t="s">
        <v>2245</v>
      </c>
      <c r="F165" s="216" t="s">
        <v>2246</v>
      </c>
      <c r="G165" s="217" t="s">
        <v>173</v>
      </c>
      <c r="H165" s="218">
        <v>1050</v>
      </c>
      <c r="I165" s="219"/>
      <c r="J165" s="220">
        <f>ROUND(I165*H165,2)</f>
        <v>0</v>
      </c>
      <c r="K165" s="216" t="s">
        <v>44</v>
      </c>
      <c r="L165" s="46"/>
      <c r="M165" s="221" t="s">
        <v>44</v>
      </c>
      <c r="N165" s="222" t="s">
        <v>53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167</v>
      </c>
      <c r="AT165" s="225" t="s">
        <v>162</v>
      </c>
      <c r="AU165" s="225" t="s">
        <v>89</v>
      </c>
      <c r="AY165" s="18" t="s">
        <v>159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8" t="s">
        <v>89</v>
      </c>
      <c r="BK165" s="226">
        <f>ROUND(I165*H165,2)</f>
        <v>0</v>
      </c>
      <c r="BL165" s="18" t="s">
        <v>167</v>
      </c>
      <c r="BM165" s="225" t="s">
        <v>890</v>
      </c>
    </row>
    <row r="166" s="2" customFormat="1" ht="16.5" customHeight="1">
      <c r="A166" s="40"/>
      <c r="B166" s="41"/>
      <c r="C166" s="214" t="s">
        <v>543</v>
      </c>
      <c r="D166" s="214" t="s">
        <v>162</v>
      </c>
      <c r="E166" s="215" t="s">
        <v>2247</v>
      </c>
      <c r="F166" s="216" t="s">
        <v>2248</v>
      </c>
      <c r="G166" s="217" t="s">
        <v>173</v>
      </c>
      <c r="H166" s="218">
        <v>1650</v>
      </c>
      <c r="I166" s="219"/>
      <c r="J166" s="220">
        <f>ROUND(I166*H166,2)</f>
        <v>0</v>
      </c>
      <c r="K166" s="216" t="s">
        <v>44</v>
      </c>
      <c r="L166" s="46"/>
      <c r="M166" s="221" t="s">
        <v>44</v>
      </c>
      <c r="N166" s="222" t="s">
        <v>53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167</v>
      </c>
      <c r="AT166" s="225" t="s">
        <v>162</v>
      </c>
      <c r="AU166" s="225" t="s">
        <v>89</v>
      </c>
      <c r="AY166" s="18" t="s">
        <v>159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8" t="s">
        <v>89</v>
      </c>
      <c r="BK166" s="226">
        <f>ROUND(I166*H166,2)</f>
        <v>0</v>
      </c>
      <c r="BL166" s="18" t="s">
        <v>167</v>
      </c>
      <c r="BM166" s="225" t="s">
        <v>903</v>
      </c>
    </row>
    <row r="167" s="2" customFormat="1" ht="16.5" customHeight="1">
      <c r="A167" s="40"/>
      <c r="B167" s="41"/>
      <c r="C167" s="214" t="s">
        <v>550</v>
      </c>
      <c r="D167" s="214" t="s">
        <v>162</v>
      </c>
      <c r="E167" s="215" t="s">
        <v>2249</v>
      </c>
      <c r="F167" s="216" t="s">
        <v>2250</v>
      </c>
      <c r="G167" s="217" t="s">
        <v>173</v>
      </c>
      <c r="H167" s="218">
        <v>1650</v>
      </c>
      <c r="I167" s="219"/>
      <c r="J167" s="220">
        <f>ROUND(I167*H167,2)</f>
        <v>0</v>
      </c>
      <c r="K167" s="216" t="s">
        <v>44</v>
      </c>
      <c r="L167" s="46"/>
      <c r="M167" s="221" t="s">
        <v>44</v>
      </c>
      <c r="N167" s="222" t="s">
        <v>53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167</v>
      </c>
      <c r="AT167" s="225" t="s">
        <v>162</v>
      </c>
      <c r="AU167" s="225" t="s">
        <v>89</v>
      </c>
      <c r="AY167" s="18" t="s">
        <v>159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8" t="s">
        <v>89</v>
      </c>
      <c r="BK167" s="226">
        <f>ROUND(I167*H167,2)</f>
        <v>0</v>
      </c>
      <c r="BL167" s="18" t="s">
        <v>167</v>
      </c>
      <c r="BM167" s="225" t="s">
        <v>912</v>
      </c>
    </row>
    <row r="168" s="2" customFormat="1" ht="16.5" customHeight="1">
      <c r="A168" s="40"/>
      <c r="B168" s="41"/>
      <c r="C168" s="214" t="s">
        <v>558</v>
      </c>
      <c r="D168" s="214" t="s">
        <v>162</v>
      </c>
      <c r="E168" s="215" t="s">
        <v>2251</v>
      </c>
      <c r="F168" s="216" t="s">
        <v>2252</v>
      </c>
      <c r="G168" s="217" t="s">
        <v>165</v>
      </c>
      <c r="H168" s="218">
        <v>1800</v>
      </c>
      <c r="I168" s="219"/>
      <c r="J168" s="220">
        <f>ROUND(I168*H168,2)</f>
        <v>0</v>
      </c>
      <c r="K168" s="216" t="s">
        <v>44</v>
      </c>
      <c r="L168" s="46"/>
      <c r="M168" s="221" t="s">
        <v>44</v>
      </c>
      <c r="N168" s="222" t="s">
        <v>53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167</v>
      </c>
      <c r="AT168" s="225" t="s">
        <v>162</v>
      </c>
      <c r="AU168" s="225" t="s">
        <v>89</v>
      </c>
      <c r="AY168" s="18" t="s">
        <v>159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89</v>
      </c>
      <c r="BK168" s="226">
        <f>ROUND(I168*H168,2)</f>
        <v>0</v>
      </c>
      <c r="BL168" s="18" t="s">
        <v>167</v>
      </c>
      <c r="BM168" s="225" t="s">
        <v>920</v>
      </c>
    </row>
    <row r="169" s="2" customFormat="1" ht="16.5" customHeight="1">
      <c r="A169" s="40"/>
      <c r="B169" s="41"/>
      <c r="C169" s="214" t="s">
        <v>563</v>
      </c>
      <c r="D169" s="214" t="s">
        <v>162</v>
      </c>
      <c r="E169" s="215" t="s">
        <v>2253</v>
      </c>
      <c r="F169" s="216" t="s">
        <v>2254</v>
      </c>
      <c r="G169" s="217" t="s">
        <v>165</v>
      </c>
      <c r="H169" s="218">
        <v>64</v>
      </c>
      <c r="I169" s="219"/>
      <c r="J169" s="220">
        <f>ROUND(I169*H169,2)</f>
        <v>0</v>
      </c>
      <c r="K169" s="216" t="s">
        <v>44</v>
      </c>
      <c r="L169" s="46"/>
      <c r="M169" s="221" t="s">
        <v>44</v>
      </c>
      <c r="N169" s="222" t="s">
        <v>53</v>
      </c>
      <c r="O169" s="86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167</v>
      </c>
      <c r="AT169" s="225" t="s">
        <v>162</v>
      </c>
      <c r="AU169" s="225" t="s">
        <v>89</v>
      </c>
      <c r="AY169" s="18" t="s">
        <v>159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8" t="s">
        <v>89</v>
      </c>
      <c r="BK169" s="226">
        <f>ROUND(I169*H169,2)</f>
        <v>0</v>
      </c>
      <c r="BL169" s="18" t="s">
        <v>167</v>
      </c>
      <c r="BM169" s="225" t="s">
        <v>928</v>
      </c>
    </row>
    <row r="170" s="2" customFormat="1" ht="16.5" customHeight="1">
      <c r="A170" s="40"/>
      <c r="B170" s="41"/>
      <c r="C170" s="214" t="s">
        <v>568</v>
      </c>
      <c r="D170" s="214" t="s">
        <v>162</v>
      </c>
      <c r="E170" s="215" t="s">
        <v>2255</v>
      </c>
      <c r="F170" s="216" t="s">
        <v>2256</v>
      </c>
      <c r="G170" s="217" t="s">
        <v>2190</v>
      </c>
      <c r="H170" s="218">
        <v>64</v>
      </c>
      <c r="I170" s="219"/>
      <c r="J170" s="220">
        <f>ROUND(I170*H170,2)</f>
        <v>0</v>
      </c>
      <c r="K170" s="216" t="s">
        <v>44</v>
      </c>
      <c r="L170" s="46"/>
      <c r="M170" s="221" t="s">
        <v>44</v>
      </c>
      <c r="N170" s="222" t="s">
        <v>53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167</v>
      </c>
      <c r="AT170" s="225" t="s">
        <v>162</v>
      </c>
      <c r="AU170" s="225" t="s">
        <v>89</v>
      </c>
      <c r="AY170" s="18" t="s">
        <v>159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8" t="s">
        <v>89</v>
      </c>
      <c r="BK170" s="226">
        <f>ROUND(I170*H170,2)</f>
        <v>0</v>
      </c>
      <c r="BL170" s="18" t="s">
        <v>167</v>
      </c>
      <c r="BM170" s="225" t="s">
        <v>936</v>
      </c>
    </row>
    <row r="171" s="2" customFormat="1" ht="16.5" customHeight="1">
      <c r="A171" s="40"/>
      <c r="B171" s="41"/>
      <c r="C171" s="214" t="s">
        <v>579</v>
      </c>
      <c r="D171" s="214" t="s">
        <v>162</v>
      </c>
      <c r="E171" s="215" t="s">
        <v>2257</v>
      </c>
      <c r="F171" s="216" t="s">
        <v>2258</v>
      </c>
      <c r="G171" s="217" t="s">
        <v>165</v>
      </c>
      <c r="H171" s="218">
        <v>9</v>
      </c>
      <c r="I171" s="219"/>
      <c r="J171" s="220">
        <f>ROUND(I171*H171,2)</f>
        <v>0</v>
      </c>
      <c r="K171" s="216" t="s">
        <v>44</v>
      </c>
      <c r="L171" s="46"/>
      <c r="M171" s="221" t="s">
        <v>44</v>
      </c>
      <c r="N171" s="222" t="s">
        <v>53</v>
      </c>
      <c r="O171" s="86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167</v>
      </c>
      <c r="AT171" s="225" t="s">
        <v>162</v>
      </c>
      <c r="AU171" s="225" t="s">
        <v>89</v>
      </c>
      <c r="AY171" s="18" t="s">
        <v>159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8" t="s">
        <v>89</v>
      </c>
      <c r="BK171" s="226">
        <f>ROUND(I171*H171,2)</f>
        <v>0</v>
      </c>
      <c r="BL171" s="18" t="s">
        <v>167</v>
      </c>
      <c r="BM171" s="225" t="s">
        <v>944</v>
      </c>
    </row>
    <row r="172" s="2" customFormat="1" ht="16.5" customHeight="1">
      <c r="A172" s="40"/>
      <c r="B172" s="41"/>
      <c r="C172" s="214" t="s">
        <v>584</v>
      </c>
      <c r="D172" s="214" t="s">
        <v>162</v>
      </c>
      <c r="E172" s="215" t="s">
        <v>2259</v>
      </c>
      <c r="F172" s="216" t="s">
        <v>2260</v>
      </c>
      <c r="G172" s="217" t="s">
        <v>2190</v>
      </c>
      <c r="H172" s="218">
        <v>9</v>
      </c>
      <c r="I172" s="219"/>
      <c r="J172" s="220">
        <f>ROUND(I172*H172,2)</f>
        <v>0</v>
      </c>
      <c r="K172" s="216" t="s">
        <v>44</v>
      </c>
      <c r="L172" s="46"/>
      <c r="M172" s="221" t="s">
        <v>44</v>
      </c>
      <c r="N172" s="222" t="s">
        <v>53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167</v>
      </c>
      <c r="AT172" s="225" t="s">
        <v>162</v>
      </c>
      <c r="AU172" s="225" t="s">
        <v>89</v>
      </c>
      <c r="AY172" s="18" t="s">
        <v>159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89</v>
      </c>
      <c r="BK172" s="226">
        <f>ROUND(I172*H172,2)</f>
        <v>0</v>
      </c>
      <c r="BL172" s="18" t="s">
        <v>167</v>
      </c>
      <c r="BM172" s="225" t="s">
        <v>952</v>
      </c>
    </row>
    <row r="173" s="2" customFormat="1" ht="16.5" customHeight="1">
      <c r="A173" s="40"/>
      <c r="B173" s="41"/>
      <c r="C173" s="214" t="s">
        <v>589</v>
      </c>
      <c r="D173" s="214" t="s">
        <v>162</v>
      </c>
      <c r="E173" s="215" t="s">
        <v>2261</v>
      </c>
      <c r="F173" s="216" t="s">
        <v>2262</v>
      </c>
      <c r="G173" s="217" t="s">
        <v>165</v>
      </c>
      <c r="H173" s="218">
        <v>14</v>
      </c>
      <c r="I173" s="219"/>
      <c r="J173" s="220">
        <f>ROUND(I173*H173,2)</f>
        <v>0</v>
      </c>
      <c r="K173" s="216" t="s">
        <v>44</v>
      </c>
      <c r="L173" s="46"/>
      <c r="M173" s="221" t="s">
        <v>44</v>
      </c>
      <c r="N173" s="222" t="s">
        <v>53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167</v>
      </c>
      <c r="AT173" s="225" t="s">
        <v>162</v>
      </c>
      <c r="AU173" s="225" t="s">
        <v>89</v>
      </c>
      <c r="AY173" s="18" t="s">
        <v>159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8" t="s">
        <v>89</v>
      </c>
      <c r="BK173" s="226">
        <f>ROUND(I173*H173,2)</f>
        <v>0</v>
      </c>
      <c r="BL173" s="18" t="s">
        <v>167</v>
      </c>
      <c r="BM173" s="225" t="s">
        <v>960</v>
      </c>
    </row>
    <row r="174" s="2" customFormat="1" ht="16.5" customHeight="1">
      <c r="A174" s="40"/>
      <c r="B174" s="41"/>
      <c r="C174" s="214" t="s">
        <v>595</v>
      </c>
      <c r="D174" s="214" t="s">
        <v>162</v>
      </c>
      <c r="E174" s="215" t="s">
        <v>2263</v>
      </c>
      <c r="F174" s="216" t="s">
        <v>2264</v>
      </c>
      <c r="G174" s="217" t="s">
        <v>2190</v>
      </c>
      <c r="H174" s="218">
        <v>9</v>
      </c>
      <c r="I174" s="219"/>
      <c r="J174" s="220">
        <f>ROUND(I174*H174,2)</f>
        <v>0</v>
      </c>
      <c r="K174" s="216" t="s">
        <v>44</v>
      </c>
      <c r="L174" s="46"/>
      <c r="M174" s="221" t="s">
        <v>44</v>
      </c>
      <c r="N174" s="222" t="s">
        <v>53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167</v>
      </c>
      <c r="AT174" s="225" t="s">
        <v>162</v>
      </c>
      <c r="AU174" s="225" t="s">
        <v>89</v>
      </c>
      <c r="AY174" s="18" t="s">
        <v>159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8" t="s">
        <v>89</v>
      </c>
      <c r="BK174" s="226">
        <f>ROUND(I174*H174,2)</f>
        <v>0</v>
      </c>
      <c r="BL174" s="18" t="s">
        <v>167</v>
      </c>
      <c r="BM174" s="225" t="s">
        <v>968</v>
      </c>
    </row>
    <row r="175" s="2" customFormat="1" ht="16.5" customHeight="1">
      <c r="A175" s="40"/>
      <c r="B175" s="41"/>
      <c r="C175" s="214" t="s">
        <v>602</v>
      </c>
      <c r="D175" s="214" t="s">
        <v>162</v>
      </c>
      <c r="E175" s="215" t="s">
        <v>2265</v>
      </c>
      <c r="F175" s="216" t="s">
        <v>2266</v>
      </c>
      <c r="G175" s="217" t="s">
        <v>2190</v>
      </c>
      <c r="H175" s="218">
        <v>6</v>
      </c>
      <c r="I175" s="219"/>
      <c r="J175" s="220">
        <f>ROUND(I175*H175,2)</f>
        <v>0</v>
      </c>
      <c r="K175" s="216" t="s">
        <v>44</v>
      </c>
      <c r="L175" s="46"/>
      <c r="M175" s="221" t="s">
        <v>44</v>
      </c>
      <c r="N175" s="222" t="s">
        <v>53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167</v>
      </c>
      <c r="AT175" s="225" t="s">
        <v>162</v>
      </c>
      <c r="AU175" s="225" t="s">
        <v>89</v>
      </c>
      <c r="AY175" s="18" t="s">
        <v>159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8" t="s">
        <v>89</v>
      </c>
      <c r="BK175" s="226">
        <f>ROUND(I175*H175,2)</f>
        <v>0</v>
      </c>
      <c r="BL175" s="18" t="s">
        <v>167</v>
      </c>
      <c r="BM175" s="225" t="s">
        <v>978</v>
      </c>
    </row>
    <row r="176" s="2" customFormat="1" ht="16.5" customHeight="1">
      <c r="A176" s="40"/>
      <c r="B176" s="41"/>
      <c r="C176" s="214" t="s">
        <v>611</v>
      </c>
      <c r="D176" s="214" t="s">
        <v>162</v>
      </c>
      <c r="E176" s="215" t="s">
        <v>2267</v>
      </c>
      <c r="F176" s="216" t="s">
        <v>2268</v>
      </c>
      <c r="G176" s="217" t="s">
        <v>165</v>
      </c>
      <c r="H176" s="218">
        <v>8</v>
      </c>
      <c r="I176" s="219"/>
      <c r="J176" s="220">
        <f>ROUND(I176*H176,2)</f>
        <v>0</v>
      </c>
      <c r="K176" s="216" t="s">
        <v>44</v>
      </c>
      <c r="L176" s="46"/>
      <c r="M176" s="221" t="s">
        <v>44</v>
      </c>
      <c r="N176" s="222" t="s">
        <v>53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167</v>
      </c>
      <c r="AT176" s="225" t="s">
        <v>162</v>
      </c>
      <c r="AU176" s="225" t="s">
        <v>89</v>
      </c>
      <c r="AY176" s="18" t="s">
        <v>159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8" t="s">
        <v>89</v>
      </c>
      <c r="BK176" s="226">
        <f>ROUND(I176*H176,2)</f>
        <v>0</v>
      </c>
      <c r="BL176" s="18" t="s">
        <v>167</v>
      </c>
      <c r="BM176" s="225" t="s">
        <v>987</v>
      </c>
    </row>
    <row r="177" s="2" customFormat="1" ht="16.5" customHeight="1">
      <c r="A177" s="40"/>
      <c r="B177" s="41"/>
      <c r="C177" s="214" t="s">
        <v>617</v>
      </c>
      <c r="D177" s="214" t="s">
        <v>162</v>
      </c>
      <c r="E177" s="215" t="s">
        <v>2269</v>
      </c>
      <c r="F177" s="216" t="s">
        <v>2270</v>
      </c>
      <c r="G177" s="217" t="s">
        <v>2190</v>
      </c>
      <c r="H177" s="218">
        <v>8</v>
      </c>
      <c r="I177" s="219"/>
      <c r="J177" s="220">
        <f>ROUND(I177*H177,2)</f>
        <v>0</v>
      </c>
      <c r="K177" s="216" t="s">
        <v>44</v>
      </c>
      <c r="L177" s="46"/>
      <c r="M177" s="221" t="s">
        <v>44</v>
      </c>
      <c r="N177" s="222" t="s">
        <v>53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167</v>
      </c>
      <c r="AT177" s="225" t="s">
        <v>162</v>
      </c>
      <c r="AU177" s="225" t="s">
        <v>89</v>
      </c>
      <c r="AY177" s="18" t="s">
        <v>159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8" t="s">
        <v>89</v>
      </c>
      <c r="BK177" s="226">
        <f>ROUND(I177*H177,2)</f>
        <v>0</v>
      </c>
      <c r="BL177" s="18" t="s">
        <v>167</v>
      </c>
      <c r="BM177" s="225" t="s">
        <v>996</v>
      </c>
    </row>
    <row r="178" s="2" customFormat="1" ht="16.5" customHeight="1">
      <c r="A178" s="40"/>
      <c r="B178" s="41"/>
      <c r="C178" s="214" t="s">
        <v>622</v>
      </c>
      <c r="D178" s="214" t="s">
        <v>162</v>
      </c>
      <c r="E178" s="215" t="s">
        <v>2271</v>
      </c>
      <c r="F178" s="216" t="s">
        <v>2272</v>
      </c>
      <c r="G178" s="217" t="s">
        <v>165</v>
      </c>
      <c r="H178" s="218">
        <v>111</v>
      </c>
      <c r="I178" s="219"/>
      <c r="J178" s="220">
        <f>ROUND(I178*H178,2)</f>
        <v>0</v>
      </c>
      <c r="K178" s="216" t="s">
        <v>44</v>
      </c>
      <c r="L178" s="46"/>
      <c r="M178" s="221" t="s">
        <v>44</v>
      </c>
      <c r="N178" s="222" t="s">
        <v>53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167</v>
      </c>
      <c r="AT178" s="225" t="s">
        <v>162</v>
      </c>
      <c r="AU178" s="225" t="s">
        <v>89</v>
      </c>
      <c r="AY178" s="18" t="s">
        <v>159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8" t="s">
        <v>89</v>
      </c>
      <c r="BK178" s="226">
        <f>ROUND(I178*H178,2)</f>
        <v>0</v>
      </c>
      <c r="BL178" s="18" t="s">
        <v>167</v>
      </c>
      <c r="BM178" s="225" t="s">
        <v>1005</v>
      </c>
    </row>
    <row r="179" s="2" customFormat="1" ht="16.5" customHeight="1">
      <c r="A179" s="40"/>
      <c r="B179" s="41"/>
      <c r="C179" s="214" t="s">
        <v>628</v>
      </c>
      <c r="D179" s="214" t="s">
        <v>162</v>
      </c>
      <c r="E179" s="215" t="s">
        <v>2273</v>
      </c>
      <c r="F179" s="216" t="s">
        <v>2274</v>
      </c>
      <c r="G179" s="217" t="s">
        <v>2190</v>
      </c>
      <c r="H179" s="218">
        <v>92</v>
      </c>
      <c r="I179" s="219"/>
      <c r="J179" s="220">
        <f>ROUND(I179*H179,2)</f>
        <v>0</v>
      </c>
      <c r="K179" s="216" t="s">
        <v>44</v>
      </c>
      <c r="L179" s="46"/>
      <c r="M179" s="221" t="s">
        <v>44</v>
      </c>
      <c r="N179" s="222" t="s">
        <v>53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167</v>
      </c>
      <c r="AT179" s="225" t="s">
        <v>162</v>
      </c>
      <c r="AU179" s="225" t="s">
        <v>89</v>
      </c>
      <c r="AY179" s="18" t="s">
        <v>159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8" t="s">
        <v>89</v>
      </c>
      <c r="BK179" s="226">
        <f>ROUND(I179*H179,2)</f>
        <v>0</v>
      </c>
      <c r="BL179" s="18" t="s">
        <v>167</v>
      </c>
      <c r="BM179" s="225" t="s">
        <v>1016</v>
      </c>
    </row>
    <row r="180" s="2" customFormat="1" ht="16.5" customHeight="1">
      <c r="A180" s="40"/>
      <c r="B180" s="41"/>
      <c r="C180" s="214" t="s">
        <v>634</v>
      </c>
      <c r="D180" s="214" t="s">
        <v>162</v>
      </c>
      <c r="E180" s="215" t="s">
        <v>2275</v>
      </c>
      <c r="F180" s="216" t="s">
        <v>2276</v>
      </c>
      <c r="G180" s="217" t="s">
        <v>2190</v>
      </c>
      <c r="H180" s="218">
        <v>19</v>
      </c>
      <c r="I180" s="219"/>
      <c r="J180" s="220">
        <f>ROUND(I180*H180,2)</f>
        <v>0</v>
      </c>
      <c r="K180" s="216" t="s">
        <v>44</v>
      </c>
      <c r="L180" s="46"/>
      <c r="M180" s="221" t="s">
        <v>44</v>
      </c>
      <c r="N180" s="222" t="s">
        <v>53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167</v>
      </c>
      <c r="AT180" s="225" t="s">
        <v>162</v>
      </c>
      <c r="AU180" s="225" t="s">
        <v>89</v>
      </c>
      <c r="AY180" s="18" t="s">
        <v>159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8" t="s">
        <v>89</v>
      </c>
      <c r="BK180" s="226">
        <f>ROUND(I180*H180,2)</f>
        <v>0</v>
      </c>
      <c r="BL180" s="18" t="s">
        <v>167</v>
      </c>
      <c r="BM180" s="225" t="s">
        <v>1024</v>
      </c>
    </row>
    <row r="181" s="2" customFormat="1" ht="16.5" customHeight="1">
      <c r="A181" s="40"/>
      <c r="B181" s="41"/>
      <c r="C181" s="214" t="s">
        <v>639</v>
      </c>
      <c r="D181" s="214" t="s">
        <v>162</v>
      </c>
      <c r="E181" s="215" t="s">
        <v>2277</v>
      </c>
      <c r="F181" s="216" t="s">
        <v>2278</v>
      </c>
      <c r="G181" s="217" t="s">
        <v>165</v>
      </c>
      <c r="H181" s="218">
        <v>29</v>
      </c>
      <c r="I181" s="219"/>
      <c r="J181" s="220">
        <f>ROUND(I181*H181,2)</f>
        <v>0</v>
      </c>
      <c r="K181" s="216" t="s">
        <v>44</v>
      </c>
      <c r="L181" s="46"/>
      <c r="M181" s="221" t="s">
        <v>44</v>
      </c>
      <c r="N181" s="222" t="s">
        <v>53</v>
      </c>
      <c r="O181" s="86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5" t="s">
        <v>167</v>
      </c>
      <c r="AT181" s="225" t="s">
        <v>162</v>
      </c>
      <c r="AU181" s="225" t="s">
        <v>89</v>
      </c>
      <c r="AY181" s="18" t="s">
        <v>159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8" t="s">
        <v>89</v>
      </c>
      <c r="BK181" s="226">
        <f>ROUND(I181*H181,2)</f>
        <v>0</v>
      </c>
      <c r="BL181" s="18" t="s">
        <v>167</v>
      </c>
      <c r="BM181" s="225" t="s">
        <v>1032</v>
      </c>
    </row>
    <row r="182" s="2" customFormat="1" ht="16.5" customHeight="1">
      <c r="A182" s="40"/>
      <c r="B182" s="41"/>
      <c r="C182" s="214" t="s">
        <v>645</v>
      </c>
      <c r="D182" s="214" t="s">
        <v>162</v>
      </c>
      <c r="E182" s="215" t="s">
        <v>2279</v>
      </c>
      <c r="F182" s="216" t="s">
        <v>2278</v>
      </c>
      <c r="G182" s="217" t="s">
        <v>2190</v>
      </c>
      <c r="H182" s="218">
        <v>29</v>
      </c>
      <c r="I182" s="219"/>
      <c r="J182" s="220">
        <f>ROUND(I182*H182,2)</f>
        <v>0</v>
      </c>
      <c r="K182" s="216" t="s">
        <v>44</v>
      </c>
      <c r="L182" s="46"/>
      <c r="M182" s="221" t="s">
        <v>44</v>
      </c>
      <c r="N182" s="222" t="s">
        <v>53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167</v>
      </c>
      <c r="AT182" s="225" t="s">
        <v>162</v>
      </c>
      <c r="AU182" s="225" t="s">
        <v>89</v>
      </c>
      <c r="AY182" s="18" t="s">
        <v>159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89</v>
      </c>
      <c r="BK182" s="226">
        <f>ROUND(I182*H182,2)</f>
        <v>0</v>
      </c>
      <c r="BL182" s="18" t="s">
        <v>167</v>
      </c>
      <c r="BM182" s="225" t="s">
        <v>1040</v>
      </c>
    </row>
    <row r="183" s="2" customFormat="1" ht="16.5" customHeight="1">
      <c r="A183" s="40"/>
      <c r="B183" s="41"/>
      <c r="C183" s="214" t="s">
        <v>203</v>
      </c>
      <c r="D183" s="214" t="s">
        <v>162</v>
      </c>
      <c r="E183" s="215" t="s">
        <v>2280</v>
      </c>
      <c r="F183" s="216" t="s">
        <v>2281</v>
      </c>
      <c r="G183" s="217" t="s">
        <v>165</v>
      </c>
      <c r="H183" s="218">
        <v>59</v>
      </c>
      <c r="I183" s="219"/>
      <c r="J183" s="220">
        <f>ROUND(I183*H183,2)</f>
        <v>0</v>
      </c>
      <c r="K183" s="216" t="s">
        <v>44</v>
      </c>
      <c r="L183" s="46"/>
      <c r="M183" s="221" t="s">
        <v>44</v>
      </c>
      <c r="N183" s="222" t="s">
        <v>53</v>
      </c>
      <c r="O183" s="86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167</v>
      </c>
      <c r="AT183" s="225" t="s">
        <v>162</v>
      </c>
      <c r="AU183" s="225" t="s">
        <v>89</v>
      </c>
      <c r="AY183" s="18" t="s">
        <v>159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8" t="s">
        <v>89</v>
      </c>
      <c r="BK183" s="226">
        <f>ROUND(I183*H183,2)</f>
        <v>0</v>
      </c>
      <c r="BL183" s="18" t="s">
        <v>167</v>
      </c>
      <c r="BM183" s="225" t="s">
        <v>1048</v>
      </c>
    </row>
    <row r="184" s="2" customFormat="1" ht="16.5" customHeight="1">
      <c r="A184" s="40"/>
      <c r="B184" s="41"/>
      <c r="C184" s="214" t="s">
        <v>256</v>
      </c>
      <c r="D184" s="214" t="s">
        <v>162</v>
      </c>
      <c r="E184" s="215" t="s">
        <v>2282</v>
      </c>
      <c r="F184" s="216" t="s">
        <v>2283</v>
      </c>
      <c r="G184" s="217" t="s">
        <v>2190</v>
      </c>
      <c r="H184" s="218">
        <v>26</v>
      </c>
      <c r="I184" s="219"/>
      <c r="J184" s="220">
        <f>ROUND(I184*H184,2)</f>
        <v>0</v>
      </c>
      <c r="K184" s="216" t="s">
        <v>44</v>
      </c>
      <c r="L184" s="46"/>
      <c r="M184" s="221" t="s">
        <v>44</v>
      </c>
      <c r="N184" s="222" t="s">
        <v>53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167</v>
      </c>
      <c r="AT184" s="225" t="s">
        <v>162</v>
      </c>
      <c r="AU184" s="225" t="s">
        <v>89</v>
      </c>
      <c r="AY184" s="18" t="s">
        <v>159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8" t="s">
        <v>89</v>
      </c>
      <c r="BK184" s="226">
        <f>ROUND(I184*H184,2)</f>
        <v>0</v>
      </c>
      <c r="BL184" s="18" t="s">
        <v>167</v>
      </c>
      <c r="BM184" s="225" t="s">
        <v>1056</v>
      </c>
    </row>
    <row r="185" s="2" customFormat="1" ht="16.5" customHeight="1">
      <c r="A185" s="40"/>
      <c r="B185" s="41"/>
      <c r="C185" s="214" t="s">
        <v>660</v>
      </c>
      <c r="D185" s="214" t="s">
        <v>162</v>
      </c>
      <c r="E185" s="215" t="s">
        <v>2284</v>
      </c>
      <c r="F185" s="216" t="s">
        <v>2285</v>
      </c>
      <c r="G185" s="217" t="s">
        <v>165</v>
      </c>
      <c r="H185" s="218">
        <v>2</v>
      </c>
      <c r="I185" s="219"/>
      <c r="J185" s="220">
        <f>ROUND(I185*H185,2)</f>
        <v>0</v>
      </c>
      <c r="K185" s="216" t="s">
        <v>44</v>
      </c>
      <c r="L185" s="46"/>
      <c r="M185" s="221" t="s">
        <v>44</v>
      </c>
      <c r="N185" s="222" t="s">
        <v>53</v>
      </c>
      <c r="O185" s="86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167</v>
      </c>
      <c r="AT185" s="225" t="s">
        <v>162</v>
      </c>
      <c r="AU185" s="225" t="s">
        <v>89</v>
      </c>
      <c r="AY185" s="18" t="s">
        <v>159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8" t="s">
        <v>89</v>
      </c>
      <c r="BK185" s="226">
        <f>ROUND(I185*H185,2)</f>
        <v>0</v>
      </c>
      <c r="BL185" s="18" t="s">
        <v>167</v>
      </c>
      <c r="BM185" s="225" t="s">
        <v>1064</v>
      </c>
    </row>
    <row r="186" s="2" customFormat="1" ht="16.5" customHeight="1">
      <c r="A186" s="40"/>
      <c r="B186" s="41"/>
      <c r="C186" s="214" t="s">
        <v>664</v>
      </c>
      <c r="D186" s="214" t="s">
        <v>162</v>
      </c>
      <c r="E186" s="215" t="s">
        <v>2286</v>
      </c>
      <c r="F186" s="216" t="s">
        <v>2287</v>
      </c>
      <c r="G186" s="217" t="s">
        <v>2190</v>
      </c>
      <c r="H186" s="218">
        <v>2</v>
      </c>
      <c r="I186" s="219"/>
      <c r="J186" s="220">
        <f>ROUND(I186*H186,2)</f>
        <v>0</v>
      </c>
      <c r="K186" s="216" t="s">
        <v>44</v>
      </c>
      <c r="L186" s="46"/>
      <c r="M186" s="221" t="s">
        <v>44</v>
      </c>
      <c r="N186" s="222" t="s">
        <v>53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167</v>
      </c>
      <c r="AT186" s="225" t="s">
        <v>162</v>
      </c>
      <c r="AU186" s="225" t="s">
        <v>89</v>
      </c>
      <c r="AY186" s="18" t="s">
        <v>159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8" t="s">
        <v>89</v>
      </c>
      <c r="BK186" s="226">
        <f>ROUND(I186*H186,2)</f>
        <v>0</v>
      </c>
      <c r="BL186" s="18" t="s">
        <v>167</v>
      </c>
      <c r="BM186" s="225" t="s">
        <v>1072</v>
      </c>
    </row>
    <row r="187" s="2" customFormat="1" ht="16.5" customHeight="1">
      <c r="A187" s="40"/>
      <c r="B187" s="41"/>
      <c r="C187" s="214" t="s">
        <v>668</v>
      </c>
      <c r="D187" s="214" t="s">
        <v>162</v>
      </c>
      <c r="E187" s="215" t="s">
        <v>2288</v>
      </c>
      <c r="F187" s="216" t="s">
        <v>2289</v>
      </c>
      <c r="G187" s="217" t="s">
        <v>165</v>
      </c>
      <c r="H187" s="218">
        <v>40</v>
      </c>
      <c r="I187" s="219"/>
      <c r="J187" s="220">
        <f>ROUND(I187*H187,2)</f>
        <v>0</v>
      </c>
      <c r="K187" s="216" t="s">
        <v>44</v>
      </c>
      <c r="L187" s="46"/>
      <c r="M187" s="221" t="s">
        <v>44</v>
      </c>
      <c r="N187" s="222" t="s">
        <v>53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167</v>
      </c>
      <c r="AT187" s="225" t="s">
        <v>162</v>
      </c>
      <c r="AU187" s="225" t="s">
        <v>89</v>
      </c>
      <c r="AY187" s="18" t="s">
        <v>159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8" t="s">
        <v>89</v>
      </c>
      <c r="BK187" s="226">
        <f>ROUND(I187*H187,2)</f>
        <v>0</v>
      </c>
      <c r="BL187" s="18" t="s">
        <v>167</v>
      </c>
      <c r="BM187" s="225" t="s">
        <v>1080</v>
      </c>
    </row>
    <row r="188" s="2" customFormat="1" ht="16.5" customHeight="1">
      <c r="A188" s="40"/>
      <c r="B188" s="41"/>
      <c r="C188" s="214" t="s">
        <v>672</v>
      </c>
      <c r="D188" s="214" t="s">
        <v>162</v>
      </c>
      <c r="E188" s="215" t="s">
        <v>2290</v>
      </c>
      <c r="F188" s="216" t="s">
        <v>2291</v>
      </c>
      <c r="G188" s="217" t="s">
        <v>2190</v>
      </c>
      <c r="H188" s="218">
        <v>40</v>
      </c>
      <c r="I188" s="219"/>
      <c r="J188" s="220">
        <f>ROUND(I188*H188,2)</f>
        <v>0</v>
      </c>
      <c r="K188" s="216" t="s">
        <v>44</v>
      </c>
      <c r="L188" s="46"/>
      <c r="M188" s="221" t="s">
        <v>44</v>
      </c>
      <c r="N188" s="222" t="s">
        <v>53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167</v>
      </c>
      <c r="AT188" s="225" t="s">
        <v>162</v>
      </c>
      <c r="AU188" s="225" t="s">
        <v>89</v>
      </c>
      <c r="AY188" s="18" t="s">
        <v>159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8" t="s">
        <v>89</v>
      </c>
      <c r="BK188" s="226">
        <f>ROUND(I188*H188,2)</f>
        <v>0</v>
      </c>
      <c r="BL188" s="18" t="s">
        <v>167</v>
      </c>
      <c r="BM188" s="225" t="s">
        <v>1088</v>
      </c>
    </row>
    <row r="189" s="2" customFormat="1" ht="16.5" customHeight="1">
      <c r="A189" s="40"/>
      <c r="B189" s="41"/>
      <c r="C189" s="214" t="s">
        <v>676</v>
      </c>
      <c r="D189" s="214" t="s">
        <v>162</v>
      </c>
      <c r="E189" s="215" t="s">
        <v>2292</v>
      </c>
      <c r="F189" s="216" t="s">
        <v>2293</v>
      </c>
      <c r="G189" s="217" t="s">
        <v>2190</v>
      </c>
      <c r="H189" s="218">
        <v>40</v>
      </c>
      <c r="I189" s="219"/>
      <c r="J189" s="220">
        <f>ROUND(I189*H189,2)</f>
        <v>0</v>
      </c>
      <c r="K189" s="216" t="s">
        <v>44</v>
      </c>
      <c r="L189" s="46"/>
      <c r="M189" s="221" t="s">
        <v>44</v>
      </c>
      <c r="N189" s="222" t="s">
        <v>53</v>
      </c>
      <c r="O189" s="86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167</v>
      </c>
      <c r="AT189" s="225" t="s">
        <v>162</v>
      </c>
      <c r="AU189" s="225" t="s">
        <v>89</v>
      </c>
      <c r="AY189" s="18" t="s">
        <v>159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8" t="s">
        <v>89</v>
      </c>
      <c r="BK189" s="226">
        <f>ROUND(I189*H189,2)</f>
        <v>0</v>
      </c>
      <c r="BL189" s="18" t="s">
        <v>167</v>
      </c>
      <c r="BM189" s="225" t="s">
        <v>1096</v>
      </c>
    </row>
    <row r="190" s="2" customFormat="1" ht="16.5" customHeight="1">
      <c r="A190" s="40"/>
      <c r="B190" s="41"/>
      <c r="C190" s="214" t="s">
        <v>680</v>
      </c>
      <c r="D190" s="214" t="s">
        <v>162</v>
      </c>
      <c r="E190" s="215" t="s">
        <v>2294</v>
      </c>
      <c r="F190" s="216" t="s">
        <v>2295</v>
      </c>
      <c r="G190" s="217" t="s">
        <v>165</v>
      </c>
      <c r="H190" s="218">
        <v>48</v>
      </c>
      <c r="I190" s="219"/>
      <c r="J190" s="220">
        <f>ROUND(I190*H190,2)</f>
        <v>0</v>
      </c>
      <c r="K190" s="216" t="s">
        <v>44</v>
      </c>
      <c r="L190" s="46"/>
      <c r="M190" s="221" t="s">
        <v>44</v>
      </c>
      <c r="N190" s="222" t="s">
        <v>53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167</v>
      </c>
      <c r="AT190" s="225" t="s">
        <v>162</v>
      </c>
      <c r="AU190" s="225" t="s">
        <v>89</v>
      </c>
      <c r="AY190" s="18" t="s">
        <v>159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8" t="s">
        <v>89</v>
      </c>
      <c r="BK190" s="226">
        <f>ROUND(I190*H190,2)</f>
        <v>0</v>
      </c>
      <c r="BL190" s="18" t="s">
        <v>167</v>
      </c>
      <c r="BM190" s="225" t="s">
        <v>1104</v>
      </c>
    </row>
    <row r="191" s="2" customFormat="1" ht="16.5" customHeight="1">
      <c r="A191" s="40"/>
      <c r="B191" s="41"/>
      <c r="C191" s="214" t="s">
        <v>684</v>
      </c>
      <c r="D191" s="214" t="s">
        <v>162</v>
      </c>
      <c r="E191" s="215" t="s">
        <v>2296</v>
      </c>
      <c r="F191" s="216" t="s">
        <v>2297</v>
      </c>
      <c r="G191" s="217" t="s">
        <v>2190</v>
      </c>
      <c r="H191" s="218">
        <v>48</v>
      </c>
      <c r="I191" s="219"/>
      <c r="J191" s="220">
        <f>ROUND(I191*H191,2)</f>
        <v>0</v>
      </c>
      <c r="K191" s="216" t="s">
        <v>44</v>
      </c>
      <c r="L191" s="46"/>
      <c r="M191" s="221" t="s">
        <v>44</v>
      </c>
      <c r="N191" s="222" t="s">
        <v>53</v>
      </c>
      <c r="O191" s="86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167</v>
      </c>
      <c r="AT191" s="225" t="s">
        <v>162</v>
      </c>
      <c r="AU191" s="225" t="s">
        <v>89</v>
      </c>
      <c r="AY191" s="18" t="s">
        <v>159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8" t="s">
        <v>89</v>
      </c>
      <c r="BK191" s="226">
        <f>ROUND(I191*H191,2)</f>
        <v>0</v>
      </c>
      <c r="BL191" s="18" t="s">
        <v>167</v>
      </c>
      <c r="BM191" s="225" t="s">
        <v>1112</v>
      </c>
    </row>
    <row r="192" s="2" customFormat="1" ht="16.5" customHeight="1">
      <c r="A192" s="40"/>
      <c r="B192" s="41"/>
      <c r="C192" s="214" t="s">
        <v>688</v>
      </c>
      <c r="D192" s="214" t="s">
        <v>162</v>
      </c>
      <c r="E192" s="215" t="s">
        <v>2298</v>
      </c>
      <c r="F192" s="216" t="s">
        <v>2299</v>
      </c>
      <c r="G192" s="217" t="s">
        <v>2190</v>
      </c>
      <c r="H192" s="218">
        <v>9</v>
      </c>
      <c r="I192" s="219"/>
      <c r="J192" s="220">
        <f>ROUND(I192*H192,2)</f>
        <v>0</v>
      </c>
      <c r="K192" s="216" t="s">
        <v>44</v>
      </c>
      <c r="L192" s="46"/>
      <c r="M192" s="221" t="s">
        <v>44</v>
      </c>
      <c r="N192" s="222" t="s">
        <v>53</v>
      </c>
      <c r="O192" s="86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167</v>
      </c>
      <c r="AT192" s="225" t="s">
        <v>162</v>
      </c>
      <c r="AU192" s="225" t="s">
        <v>89</v>
      </c>
      <c r="AY192" s="18" t="s">
        <v>159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8" t="s">
        <v>89</v>
      </c>
      <c r="BK192" s="226">
        <f>ROUND(I192*H192,2)</f>
        <v>0</v>
      </c>
      <c r="BL192" s="18" t="s">
        <v>167</v>
      </c>
      <c r="BM192" s="225" t="s">
        <v>1120</v>
      </c>
    </row>
    <row r="193" s="2" customFormat="1" ht="16.5" customHeight="1">
      <c r="A193" s="40"/>
      <c r="B193" s="41"/>
      <c r="C193" s="214" t="s">
        <v>692</v>
      </c>
      <c r="D193" s="214" t="s">
        <v>162</v>
      </c>
      <c r="E193" s="215" t="s">
        <v>2300</v>
      </c>
      <c r="F193" s="216" t="s">
        <v>2301</v>
      </c>
      <c r="G193" s="217" t="s">
        <v>2118</v>
      </c>
      <c r="H193" s="218">
        <v>9</v>
      </c>
      <c r="I193" s="219"/>
      <c r="J193" s="220">
        <f>ROUND(I193*H193,2)</f>
        <v>0</v>
      </c>
      <c r="K193" s="216" t="s">
        <v>44</v>
      </c>
      <c r="L193" s="46"/>
      <c r="M193" s="221" t="s">
        <v>44</v>
      </c>
      <c r="N193" s="222" t="s">
        <v>53</v>
      </c>
      <c r="O193" s="86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167</v>
      </c>
      <c r="AT193" s="225" t="s">
        <v>162</v>
      </c>
      <c r="AU193" s="225" t="s">
        <v>89</v>
      </c>
      <c r="AY193" s="18" t="s">
        <v>159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8" t="s">
        <v>89</v>
      </c>
      <c r="BK193" s="226">
        <f>ROUND(I193*H193,2)</f>
        <v>0</v>
      </c>
      <c r="BL193" s="18" t="s">
        <v>167</v>
      </c>
      <c r="BM193" s="225" t="s">
        <v>1128</v>
      </c>
    </row>
    <row r="194" s="2" customFormat="1" ht="16.5" customHeight="1">
      <c r="A194" s="40"/>
      <c r="B194" s="41"/>
      <c r="C194" s="214" t="s">
        <v>696</v>
      </c>
      <c r="D194" s="214" t="s">
        <v>162</v>
      </c>
      <c r="E194" s="215" t="s">
        <v>2302</v>
      </c>
      <c r="F194" s="216" t="s">
        <v>2303</v>
      </c>
      <c r="G194" s="217" t="s">
        <v>2190</v>
      </c>
      <c r="H194" s="218">
        <v>37</v>
      </c>
      <c r="I194" s="219"/>
      <c r="J194" s="220">
        <f>ROUND(I194*H194,2)</f>
        <v>0</v>
      </c>
      <c r="K194" s="216" t="s">
        <v>44</v>
      </c>
      <c r="L194" s="46"/>
      <c r="M194" s="221" t="s">
        <v>44</v>
      </c>
      <c r="N194" s="222" t="s">
        <v>53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167</v>
      </c>
      <c r="AT194" s="225" t="s">
        <v>162</v>
      </c>
      <c r="AU194" s="225" t="s">
        <v>89</v>
      </c>
      <c r="AY194" s="18" t="s">
        <v>159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8" t="s">
        <v>89</v>
      </c>
      <c r="BK194" s="226">
        <f>ROUND(I194*H194,2)</f>
        <v>0</v>
      </c>
      <c r="BL194" s="18" t="s">
        <v>167</v>
      </c>
      <c r="BM194" s="225" t="s">
        <v>1136</v>
      </c>
    </row>
    <row r="195" s="2" customFormat="1" ht="16.5" customHeight="1">
      <c r="A195" s="40"/>
      <c r="B195" s="41"/>
      <c r="C195" s="214" t="s">
        <v>700</v>
      </c>
      <c r="D195" s="214" t="s">
        <v>162</v>
      </c>
      <c r="E195" s="215" t="s">
        <v>2304</v>
      </c>
      <c r="F195" s="216" t="s">
        <v>2305</v>
      </c>
      <c r="G195" s="217" t="s">
        <v>2190</v>
      </c>
      <c r="H195" s="218">
        <v>37</v>
      </c>
      <c r="I195" s="219"/>
      <c r="J195" s="220">
        <f>ROUND(I195*H195,2)</f>
        <v>0</v>
      </c>
      <c r="K195" s="216" t="s">
        <v>44</v>
      </c>
      <c r="L195" s="46"/>
      <c r="M195" s="221" t="s">
        <v>44</v>
      </c>
      <c r="N195" s="222" t="s">
        <v>53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167</v>
      </c>
      <c r="AT195" s="225" t="s">
        <v>162</v>
      </c>
      <c r="AU195" s="225" t="s">
        <v>89</v>
      </c>
      <c r="AY195" s="18" t="s">
        <v>159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8" t="s">
        <v>89</v>
      </c>
      <c r="BK195" s="226">
        <f>ROUND(I195*H195,2)</f>
        <v>0</v>
      </c>
      <c r="BL195" s="18" t="s">
        <v>167</v>
      </c>
      <c r="BM195" s="225" t="s">
        <v>1145</v>
      </c>
    </row>
    <row r="196" s="2" customFormat="1" ht="16.5" customHeight="1">
      <c r="A196" s="40"/>
      <c r="B196" s="41"/>
      <c r="C196" s="214" t="s">
        <v>704</v>
      </c>
      <c r="D196" s="214" t="s">
        <v>162</v>
      </c>
      <c r="E196" s="215" t="s">
        <v>2306</v>
      </c>
      <c r="F196" s="216" t="s">
        <v>2307</v>
      </c>
      <c r="G196" s="217" t="s">
        <v>173</v>
      </c>
      <c r="H196" s="218">
        <v>4860</v>
      </c>
      <c r="I196" s="219"/>
      <c r="J196" s="220">
        <f>ROUND(I196*H196,2)</f>
        <v>0</v>
      </c>
      <c r="K196" s="216" t="s">
        <v>44</v>
      </c>
      <c r="L196" s="46"/>
      <c r="M196" s="221" t="s">
        <v>44</v>
      </c>
      <c r="N196" s="222" t="s">
        <v>53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167</v>
      </c>
      <c r="AT196" s="225" t="s">
        <v>162</v>
      </c>
      <c r="AU196" s="225" t="s">
        <v>89</v>
      </c>
      <c r="AY196" s="18" t="s">
        <v>159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8" t="s">
        <v>89</v>
      </c>
      <c r="BK196" s="226">
        <f>ROUND(I196*H196,2)</f>
        <v>0</v>
      </c>
      <c r="BL196" s="18" t="s">
        <v>167</v>
      </c>
      <c r="BM196" s="225" t="s">
        <v>1156</v>
      </c>
    </row>
    <row r="197" s="2" customFormat="1" ht="16.5" customHeight="1">
      <c r="A197" s="40"/>
      <c r="B197" s="41"/>
      <c r="C197" s="214" t="s">
        <v>708</v>
      </c>
      <c r="D197" s="214" t="s">
        <v>162</v>
      </c>
      <c r="E197" s="215" t="s">
        <v>2308</v>
      </c>
      <c r="F197" s="216" t="s">
        <v>2309</v>
      </c>
      <c r="G197" s="217" t="s">
        <v>173</v>
      </c>
      <c r="H197" s="218">
        <v>4180</v>
      </c>
      <c r="I197" s="219"/>
      <c r="J197" s="220">
        <f>ROUND(I197*H197,2)</f>
        <v>0</v>
      </c>
      <c r="K197" s="216" t="s">
        <v>44</v>
      </c>
      <c r="L197" s="46"/>
      <c r="M197" s="221" t="s">
        <v>44</v>
      </c>
      <c r="N197" s="222" t="s">
        <v>53</v>
      </c>
      <c r="O197" s="86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167</v>
      </c>
      <c r="AT197" s="225" t="s">
        <v>162</v>
      </c>
      <c r="AU197" s="225" t="s">
        <v>89</v>
      </c>
      <c r="AY197" s="18" t="s">
        <v>159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8" t="s">
        <v>89</v>
      </c>
      <c r="BK197" s="226">
        <f>ROUND(I197*H197,2)</f>
        <v>0</v>
      </c>
      <c r="BL197" s="18" t="s">
        <v>167</v>
      </c>
      <c r="BM197" s="225" t="s">
        <v>1166</v>
      </c>
    </row>
    <row r="198" s="2" customFormat="1" ht="16.5" customHeight="1">
      <c r="A198" s="40"/>
      <c r="B198" s="41"/>
      <c r="C198" s="214" t="s">
        <v>712</v>
      </c>
      <c r="D198" s="214" t="s">
        <v>162</v>
      </c>
      <c r="E198" s="215" t="s">
        <v>2310</v>
      </c>
      <c r="F198" s="216" t="s">
        <v>2311</v>
      </c>
      <c r="G198" s="217" t="s">
        <v>173</v>
      </c>
      <c r="H198" s="218">
        <v>680</v>
      </c>
      <c r="I198" s="219"/>
      <c r="J198" s="220">
        <f>ROUND(I198*H198,2)</f>
        <v>0</v>
      </c>
      <c r="K198" s="216" t="s">
        <v>44</v>
      </c>
      <c r="L198" s="46"/>
      <c r="M198" s="221" t="s">
        <v>44</v>
      </c>
      <c r="N198" s="222" t="s">
        <v>53</v>
      </c>
      <c r="O198" s="86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167</v>
      </c>
      <c r="AT198" s="225" t="s">
        <v>162</v>
      </c>
      <c r="AU198" s="225" t="s">
        <v>89</v>
      </c>
      <c r="AY198" s="18" t="s">
        <v>159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8" t="s">
        <v>89</v>
      </c>
      <c r="BK198" s="226">
        <f>ROUND(I198*H198,2)</f>
        <v>0</v>
      </c>
      <c r="BL198" s="18" t="s">
        <v>167</v>
      </c>
      <c r="BM198" s="225" t="s">
        <v>1174</v>
      </c>
    </row>
    <row r="199" s="2" customFormat="1" ht="16.5" customHeight="1">
      <c r="A199" s="40"/>
      <c r="B199" s="41"/>
      <c r="C199" s="214" t="s">
        <v>716</v>
      </c>
      <c r="D199" s="214" t="s">
        <v>162</v>
      </c>
      <c r="E199" s="215" t="s">
        <v>2312</v>
      </c>
      <c r="F199" s="216" t="s">
        <v>2313</v>
      </c>
      <c r="G199" s="217" t="s">
        <v>2105</v>
      </c>
      <c r="H199" s="218">
        <v>24</v>
      </c>
      <c r="I199" s="219"/>
      <c r="J199" s="220">
        <f>ROUND(I199*H199,2)</f>
        <v>0</v>
      </c>
      <c r="K199" s="216" t="s">
        <v>44</v>
      </c>
      <c r="L199" s="46"/>
      <c r="M199" s="221" t="s">
        <v>44</v>
      </c>
      <c r="N199" s="222" t="s">
        <v>53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167</v>
      </c>
      <c r="AT199" s="225" t="s">
        <v>162</v>
      </c>
      <c r="AU199" s="225" t="s">
        <v>89</v>
      </c>
      <c r="AY199" s="18" t="s">
        <v>159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8" t="s">
        <v>89</v>
      </c>
      <c r="BK199" s="226">
        <f>ROUND(I199*H199,2)</f>
        <v>0</v>
      </c>
      <c r="BL199" s="18" t="s">
        <v>167</v>
      </c>
      <c r="BM199" s="225" t="s">
        <v>1183</v>
      </c>
    </row>
    <row r="200" s="2" customFormat="1" ht="16.5" customHeight="1">
      <c r="A200" s="40"/>
      <c r="B200" s="41"/>
      <c r="C200" s="214" t="s">
        <v>721</v>
      </c>
      <c r="D200" s="214" t="s">
        <v>162</v>
      </c>
      <c r="E200" s="215" t="s">
        <v>2314</v>
      </c>
      <c r="F200" s="216" t="s">
        <v>2315</v>
      </c>
      <c r="G200" s="217" t="s">
        <v>2118</v>
      </c>
      <c r="H200" s="218">
        <v>1</v>
      </c>
      <c r="I200" s="219"/>
      <c r="J200" s="220">
        <f>ROUND(I200*H200,2)</f>
        <v>0</v>
      </c>
      <c r="K200" s="216" t="s">
        <v>44</v>
      </c>
      <c r="L200" s="46"/>
      <c r="M200" s="221" t="s">
        <v>44</v>
      </c>
      <c r="N200" s="222" t="s">
        <v>53</v>
      </c>
      <c r="O200" s="86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167</v>
      </c>
      <c r="AT200" s="225" t="s">
        <v>162</v>
      </c>
      <c r="AU200" s="225" t="s">
        <v>89</v>
      </c>
      <c r="AY200" s="18" t="s">
        <v>159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8" t="s">
        <v>89</v>
      </c>
      <c r="BK200" s="226">
        <f>ROUND(I200*H200,2)</f>
        <v>0</v>
      </c>
      <c r="BL200" s="18" t="s">
        <v>167</v>
      </c>
      <c r="BM200" s="225" t="s">
        <v>1191</v>
      </c>
    </row>
    <row r="201" s="2" customFormat="1" ht="16.5" customHeight="1">
      <c r="A201" s="40"/>
      <c r="B201" s="41"/>
      <c r="C201" s="214" t="s">
        <v>725</v>
      </c>
      <c r="D201" s="214" t="s">
        <v>162</v>
      </c>
      <c r="E201" s="215" t="s">
        <v>2316</v>
      </c>
      <c r="F201" s="216" t="s">
        <v>2317</v>
      </c>
      <c r="G201" s="217" t="s">
        <v>2118</v>
      </c>
      <c r="H201" s="218">
        <v>1</v>
      </c>
      <c r="I201" s="219"/>
      <c r="J201" s="220">
        <f>ROUND(I201*H201,2)</f>
        <v>0</v>
      </c>
      <c r="K201" s="216" t="s">
        <v>44</v>
      </c>
      <c r="L201" s="46"/>
      <c r="M201" s="221" t="s">
        <v>44</v>
      </c>
      <c r="N201" s="222" t="s">
        <v>53</v>
      </c>
      <c r="O201" s="86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167</v>
      </c>
      <c r="AT201" s="225" t="s">
        <v>162</v>
      </c>
      <c r="AU201" s="225" t="s">
        <v>89</v>
      </c>
      <c r="AY201" s="18" t="s">
        <v>159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8" t="s">
        <v>89</v>
      </c>
      <c r="BK201" s="226">
        <f>ROUND(I201*H201,2)</f>
        <v>0</v>
      </c>
      <c r="BL201" s="18" t="s">
        <v>167</v>
      </c>
      <c r="BM201" s="225" t="s">
        <v>1200</v>
      </c>
    </row>
    <row r="202" s="2" customFormat="1" ht="16.5" customHeight="1">
      <c r="A202" s="40"/>
      <c r="B202" s="41"/>
      <c r="C202" s="214" t="s">
        <v>729</v>
      </c>
      <c r="D202" s="214" t="s">
        <v>162</v>
      </c>
      <c r="E202" s="215" t="s">
        <v>2318</v>
      </c>
      <c r="F202" s="216" t="s">
        <v>2319</v>
      </c>
      <c r="G202" s="217" t="s">
        <v>2118</v>
      </c>
      <c r="H202" s="218">
        <v>1</v>
      </c>
      <c r="I202" s="219"/>
      <c r="J202" s="220">
        <f>ROUND(I202*H202,2)</f>
        <v>0</v>
      </c>
      <c r="K202" s="216" t="s">
        <v>44</v>
      </c>
      <c r="L202" s="46"/>
      <c r="M202" s="221" t="s">
        <v>44</v>
      </c>
      <c r="N202" s="222" t="s">
        <v>53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167</v>
      </c>
      <c r="AT202" s="225" t="s">
        <v>162</v>
      </c>
      <c r="AU202" s="225" t="s">
        <v>89</v>
      </c>
      <c r="AY202" s="18" t="s">
        <v>159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8" t="s">
        <v>89</v>
      </c>
      <c r="BK202" s="226">
        <f>ROUND(I202*H202,2)</f>
        <v>0</v>
      </c>
      <c r="BL202" s="18" t="s">
        <v>167</v>
      </c>
      <c r="BM202" s="225" t="s">
        <v>1209</v>
      </c>
    </row>
    <row r="203" s="2" customFormat="1" ht="16.5" customHeight="1">
      <c r="A203" s="40"/>
      <c r="B203" s="41"/>
      <c r="C203" s="214" t="s">
        <v>734</v>
      </c>
      <c r="D203" s="214" t="s">
        <v>162</v>
      </c>
      <c r="E203" s="215" t="s">
        <v>2320</v>
      </c>
      <c r="F203" s="216" t="s">
        <v>2321</v>
      </c>
      <c r="G203" s="217" t="s">
        <v>2118</v>
      </c>
      <c r="H203" s="218">
        <v>1</v>
      </c>
      <c r="I203" s="219"/>
      <c r="J203" s="220">
        <f>ROUND(I203*H203,2)</f>
        <v>0</v>
      </c>
      <c r="K203" s="216" t="s">
        <v>44</v>
      </c>
      <c r="L203" s="46"/>
      <c r="M203" s="221" t="s">
        <v>44</v>
      </c>
      <c r="N203" s="222" t="s">
        <v>53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167</v>
      </c>
      <c r="AT203" s="225" t="s">
        <v>162</v>
      </c>
      <c r="AU203" s="225" t="s">
        <v>89</v>
      </c>
      <c r="AY203" s="18" t="s">
        <v>159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8" t="s">
        <v>89</v>
      </c>
      <c r="BK203" s="226">
        <f>ROUND(I203*H203,2)</f>
        <v>0</v>
      </c>
      <c r="BL203" s="18" t="s">
        <v>167</v>
      </c>
      <c r="BM203" s="225" t="s">
        <v>1222</v>
      </c>
    </row>
    <row r="204" s="2" customFormat="1" ht="16.5" customHeight="1">
      <c r="A204" s="40"/>
      <c r="B204" s="41"/>
      <c r="C204" s="214" t="s">
        <v>741</v>
      </c>
      <c r="D204" s="214" t="s">
        <v>162</v>
      </c>
      <c r="E204" s="215" t="s">
        <v>2322</v>
      </c>
      <c r="F204" s="216" t="s">
        <v>2107</v>
      </c>
      <c r="G204" s="217" t="s">
        <v>2108</v>
      </c>
      <c r="H204" s="218">
        <v>1</v>
      </c>
      <c r="I204" s="219"/>
      <c r="J204" s="220">
        <f>ROUND(I204*H204,2)</f>
        <v>0</v>
      </c>
      <c r="K204" s="216" t="s">
        <v>44</v>
      </c>
      <c r="L204" s="46"/>
      <c r="M204" s="221" t="s">
        <v>44</v>
      </c>
      <c r="N204" s="222" t="s">
        <v>53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167</v>
      </c>
      <c r="AT204" s="225" t="s">
        <v>162</v>
      </c>
      <c r="AU204" s="225" t="s">
        <v>89</v>
      </c>
      <c r="AY204" s="18" t="s">
        <v>159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8" t="s">
        <v>89</v>
      </c>
      <c r="BK204" s="226">
        <f>ROUND(I204*H204,2)</f>
        <v>0</v>
      </c>
      <c r="BL204" s="18" t="s">
        <v>167</v>
      </c>
      <c r="BM204" s="225" t="s">
        <v>1233</v>
      </c>
    </row>
    <row r="205" s="2" customFormat="1" ht="16.5" customHeight="1">
      <c r="A205" s="40"/>
      <c r="B205" s="41"/>
      <c r="C205" s="214" t="s">
        <v>746</v>
      </c>
      <c r="D205" s="214" t="s">
        <v>162</v>
      </c>
      <c r="E205" s="215" t="s">
        <v>2323</v>
      </c>
      <c r="F205" s="216" t="s">
        <v>2324</v>
      </c>
      <c r="G205" s="217" t="s">
        <v>2190</v>
      </c>
      <c r="H205" s="218">
        <v>20</v>
      </c>
      <c r="I205" s="219"/>
      <c r="J205" s="220">
        <f>ROUND(I205*H205,2)</f>
        <v>0</v>
      </c>
      <c r="K205" s="216" t="s">
        <v>44</v>
      </c>
      <c r="L205" s="46"/>
      <c r="M205" s="221" t="s">
        <v>44</v>
      </c>
      <c r="N205" s="222" t="s">
        <v>53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167</v>
      </c>
      <c r="AT205" s="225" t="s">
        <v>162</v>
      </c>
      <c r="AU205" s="225" t="s">
        <v>89</v>
      </c>
      <c r="AY205" s="18" t="s">
        <v>159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8" t="s">
        <v>89</v>
      </c>
      <c r="BK205" s="226">
        <f>ROUND(I205*H205,2)</f>
        <v>0</v>
      </c>
      <c r="BL205" s="18" t="s">
        <v>167</v>
      </c>
      <c r="BM205" s="225" t="s">
        <v>1243</v>
      </c>
    </row>
    <row r="206" s="2" customFormat="1" ht="16.5" customHeight="1">
      <c r="A206" s="40"/>
      <c r="B206" s="41"/>
      <c r="C206" s="214" t="s">
        <v>752</v>
      </c>
      <c r="D206" s="214" t="s">
        <v>162</v>
      </c>
      <c r="E206" s="215" t="s">
        <v>2325</v>
      </c>
      <c r="F206" s="216" t="s">
        <v>2326</v>
      </c>
      <c r="G206" s="217" t="s">
        <v>2190</v>
      </c>
      <c r="H206" s="218">
        <v>6</v>
      </c>
      <c r="I206" s="219"/>
      <c r="J206" s="220">
        <f>ROUND(I206*H206,2)</f>
        <v>0</v>
      </c>
      <c r="K206" s="216" t="s">
        <v>44</v>
      </c>
      <c r="L206" s="46"/>
      <c r="M206" s="221" t="s">
        <v>44</v>
      </c>
      <c r="N206" s="222" t="s">
        <v>53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167</v>
      </c>
      <c r="AT206" s="225" t="s">
        <v>162</v>
      </c>
      <c r="AU206" s="225" t="s">
        <v>89</v>
      </c>
      <c r="AY206" s="18" t="s">
        <v>159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8" t="s">
        <v>89</v>
      </c>
      <c r="BK206" s="226">
        <f>ROUND(I206*H206,2)</f>
        <v>0</v>
      </c>
      <c r="BL206" s="18" t="s">
        <v>167</v>
      </c>
      <c r="BM206" s="225" t="s">
        <v>1253</v>
      </c>
    </row>
    <row r="207" s="2" customFormat="1" ht="16.5" customHeight="1">
      <c r="A207" s="40"/>
      <c r="B207" s="41"/>
      <c r="C207" s="214" t="s">
        <v>757</v>
      </c>
      <c r="D207" s="214" t="s">
        <v>162</v>
      </c>
      <c r="E207" s="215" t="s">
        <v>2327</v>
      </c>
      <c r="F207" s="216" t="s">
        <v>2328</v>
      </c>
      <c r="G207" s="217" t="s">
        <v>2105</v>
      </c>
      <c r="H207" s="218">
        <v>16</v>
      </c>
      <c r="I207" s="219"/>
      <c r="J207" s="220">
        <f>ROUND(I207*H207,2)</f>
        <v>0</v>
      </c>
      <c r="K207" s="216" t="s">
        <v>44</v>
      </c>
      <c r="L207" s="46"/>
      <c r="M207" s="221" t="s">
        <v>44</v>
      </c>
      <c r="N207" s="222" t="s">
        <v>53</v>
      </c>
      <c r="O207" s="86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5" t="s">
        <v>167</v>
      </c>
      <c r="AT207" s="225" t="s">
        <v>162</v>
      </c>
      <c r="AU207" s="225" t="s">
        <v>89</v>
      </c>
      <c r="AY207" s="18" t="s">
        <v>159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8" t="s">
        <v>89</v>
      </c>
      <c r="BK207" s="226">
        <f>ROUND(I207*H207,2)</f>
        <v>0</v>
      </c>
      <c r="BL207" s="18" t="s">
        <v>167</v>
      </c>
      <c r="BM207" s="225" t="s">
        <v>1265</v>
      </c>
    </row>
    <row r="208" s="2" customFormat="1" ht="16.5" customHeight="1">
      <c r="A208" s="40"/>
      <c r="B208" s="41"/>
      <c r="C208" s="214" t="s">
        <v>763</v>
      </c>
      <c r="D208" s="214" t="s">
        <v>162</v>
      </c>
      <c r="E208" s="215" t="s">
        <v>2329</v>
      </c>
      <c r="F208" s="216" t="s">
        <v>2330</v>
      </c>
      <c r="G208" s="217" t="s">
        <v>2118</v>
      </c>
      <c r="H208" s="218">
        <v>1</v>
      </c>
      <c r="I208" s="219"/>
      <c r="J208" s="220">
        <f>ROUND(I208*H208,2)</f>
        <v>0</v>
      </c>
      <c r="K208" s="216" t="s">
        <v>44</v>
      </c>
      <c r="L208" s="46"/>
      <c r="M208" s="221" t="s">
        <v>44</v>
      </c>
      <c r="N208" s="222" t="s">
        <v>53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167</v>
      </c>
      <c r="AT208" s="225" t="s">
        <v>162</v>
      </c>
      <c r="AU208" s="225" t="s">
        <v>89</v>
      </c>
      <c r="AY208" s="18" t="s">
        <v>159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8" t="s">
        <v>89</v>
      </c>
      <c r="BK208" s="226">
        <f>ROUND(I208*H208,2)</f>
        <v>0</v>
      </c>
      <c r="BL208" s="18" t="s">
        <v>167</v>
      </c>
      <c r="BM208" s="225" t="s">
        <v>1280</v>
      </c>
    </row>
    <row r="209" s="2" customFormat="1" ht="16.5" customHeight="1">
      <c r="A209" s="40"/>
      <c r="B209" s="41"/>
      <c r="C209" s="214" t="s">
        <v>769</v>
      </c>
      <c r="D209" s="214" t="s">
        <v>162</v>
      </c>
      <c r="E209" s="215" t="s">
        <v>2331</v>
      </c>
      <c r="F209" s="216" t="s">
        <v>2332</v>
      </c>
      <c r="G209" s="217" t="s">
        <v>2118</v>
      </c>
      <c r="H209" s="218">
        <v>2</v>
      </c>
      <c r="I209" s="219"/>
      <c r="J209" s="220">
        <f>ROUND(I209*H209,2)</f>
        <v>0</v>
      </c>
      <c r="K209" s="216" t="s">
        <v>44</v>
      </c>
      <c r="L209" s="46"/>
      <c r="M209" s="221" t="s">
        <v>44</v>
      </c>
      <c r="N209" s="222" t="s">
        <v>53</v>
      </c>
      <c r="O209" s="86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167</v>
      </c>
      <c r="AT209" s="225" t="s">
        <v>162</v>
      </c>
      <c r="AU209" s="225" t="s">
        <v>89</v>
      </c>
      <c r="AY209" s="18" t="s">
        <v>159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8" t="s">
        <v>89</v>
      </c>
      <c r="BK209" s="226">
        <f>ROUND(I209*H209,2)</f>
        <v>0</v>
      </c>
      <c r="BL209" s="18" t="s">
        <v>167</v>
      </c>
      <c r="BM209" s="225" t="s">
        <v>1291</v>
      </c>
    </row>
    <row r="210" s="2" customFormat="1" ht="16.5" customHeight="1">
      <c r="A210" s="40"/>
      <c r="B210" s="41"/>
      <c r="C210" s="214" t="s">
        <v>776</v>
      </c>
      <c r="D210" s="214" t="s">
        <v>162</v>
      </c>
      <c r="E210" s="215" t="s">
        <v>2333</v>
      </c>
      <c r="F210" s="216" t="s">
        <v>2334</v>
      </c>
      <c r="G210" s="217" t="s">
        <v>2118</v>
      </c>
      <c r="H210" s="218">
        <v>1</v>
      </c>
      <c r="I210" s="219"/>
      <c r="J210" s="220">
        <f>ROUND(I210*H210,2)</f>
        <v>0</v>
      </c>
      <c r="K210" s="216" t="s">
        <v>44</v>
      </c>
      <c r="L210" s="46"/>
      <c r="M210" s="221" t="s">
        <v>44</v>
      </c>
      <c r="N210" s="222" t="s">
        <v>53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167</v>
      </c>
      <c r="AT210" s="225" t="s">
        <v>162</v>
      </c>
      <c r="AU210" s="225" t="s">
        <v>89</v>
      </c>
      <c r="AY210" s="18" t="s">
        <v>159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8" t="s">
        <v>89</v>
      </c>
      <c r="BK210" s="226">
        <f>ROUND(I210*H210,2)</f>
        <v>0</v>
      </c>
      <c r="BL210" s="18" t="s">
        <v>167</v>
      </c>
      <c r="BM210" s="225" t="s">
        <v>1301</v>
      </c>
    </row>
    <row r="211" s="2" customFormat="1" ht="16.5" customHeight="1">
      <c r="A211" s="40"/>
      <c r="B211" s="41"/>
      <c r="C211" s="214" t="s">
        <v>780</v>
      </c>
      <c r="D211" s="214" t="s">
        <v>162</v>
      </c>
      <c r="E211" s="215" t="s">
        <v>2335</v>
      </c>
      <c r="F211" s="216" t="s">
        <v>2336</v>
      </c>
      <c r="G211" s="217" t="s">
        <v>2118</v>
      </c>
      <c r="H211" s="218">
        <v>1</v>
      </c>
      <c r="I211" s="219"/>
      <c r="J211" s="220">
        <f>ROUND(I211*H211,2)</f>
        <v>0</v>
      </c>
      <c r="K211" s="216" t="s">
        <v>44</v>
      </c>
      <c r="L211" s="46"/>
      <c r="M211" s="221" t="s">
        <v>44</v>
      </c>
      <c r="N211" s="222" t="s">
        <v>53</v>
      </c>
      <c r="O211" s="86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167</v>
      </c>
      <c r="AT211" s="225" t="s">
        <v>162</v>
      </c>
      <c r="AU211" s="225" t="s">
        <v>89</v>
      </c>
      <c r="AY211" s="18" t="s">
        <v>159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8" t="s">
        <v>89</v>
      </c>
      <c r="BK211" s="226">
        <f>ROUND(I211*H211,2)</f>
        <v>0</v>
      </c>
      <c r="BL211" s="18" t="s">
        <v>167</v>
      </c>
      <c r="BM211" s="225" t="s">
        <v>1310</v>
      </c>
    </row>
    <row r="212" s="2" customFormat="1" ht="16.5" customHeight="1">
      <c r="A212" s="40"/>
      <c r="B212" s="41"/>
      <c r="C212" s="214" t="s">
        <v>785</v>
      </c>
      <c r="D212" s="214" t="s">
        <v>162</v>
      </c>
      <c r="E212" s="215" t="s">
        <v>2337</v>
      </c>
      <c r="F212" s="216" t="s">
        <v>2338</v>
      </c>
      <c r="G212" s="217" t="s">
        <v>2118</v>
      </c>
      <c r="H212" s="218">
        <v>2</v>
      </c>
      <c r="I212" s="219"/>
      <c r="J212" s="220">
        <f>ROUND(I212*H212,2)</f>
        <v>0</v>
      </c>
      <c r="K212" s="216" t="s">
        <v>44</v>
      </c>
      <c r="L212" s="46"/>
      <c r="M212" s="221" t="s">
        <v>44</v>
      </c>
      <c r="N212" s="222" t="s">
        <v>53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167</v>
      </c>
      <c r="AT212" s="225" t="s">
        <v>162</v>
      </c>
      <c r="AU212" s="225" t="s">
        <v>89</v>
      </c>
      <c r="AY212" s="18" t="s">
        <v>159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8" t="s">
        <v>89</v>
      </c>
      <c r="BK212" s="226">
        <f>ROUND(I212*H212,2)</f>
        <v>0</v>
      </c>
      <c r="BL212" s="18" t="s">
        <v>167</v>
      </c>
      <c r="BM212" s="225" t="s">
        <v>1321</v>
      </c>
    </row>
    <row r="213" s="2" customFormat="1" ht="16.5" customHeight="1">
      <c r="A213" s="40"/>
      <c r="B213" s="41"/>
      <c r="C213" s="214" t="s">
        <v>793</v>
      </c>
      <c r="D213" s="214" t="s">
        <v>162</v>
      </c>
      <c r="E213" s="215" t="s">
        <v>2339</v>
      </c>
      <c r="F213" s="216" t="s">
        <v>2340</v>
      </c>
      <c r="G213" s="217" t="s">
        <v>2105</v>
      </c>
      <c r="H213" s="218">
        <v>32</v>
      </c>
      <c r="I213" s="219"/>
      <c r="J213" s="220">
        <f>ROUND(I213*H213,2)</f>
        <v>0</v>
      </c>
      <c r="K213" s="216" t="s">
        <v>44</v>
      </c>
      <c r="L213" s="46"/>
      <c r="M213" s="221" t="s">
        <v>44</v>
      </c>
      <c r="N213" s="222" t="s">
        <v>53</v>
      </c>
      <c r="O213" s="86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167</v>
      </c>
      <c r="AT213" s="225" t="s">
        <v>162</v>
      </c>
      <c r="AU213" s="225" t="s">
        <v>89</v>
      </c>
      <c r="AY213" s="18" t="s">
        <v>159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8" t="s">
        <v>89</v>
      </c>
      <c r="BK213" s="226">
        <f>ROUND(I213*H213,2)</f>
        <v>0</v>
      </c>
      <c r="BL213" s="18" t="s">
        <v>167</v>
      </c>
      <c r="BM213" s="225" t="s">
        <v>1333</v>
      </c>
    </row>
    <row r="214" s="2" customFormat="1" ht="16.5" customHeight="1">
      <c r="A214" s="40"/>
      <c r="B214" s="41"/>
      <c r="C214" s="214" t="s">
        <v>798</v>
      </c>
      <c r="D214" s="214" t="s">
        <v>162</v>
      </c>
      <c r="E214" s="215" t="s">
        <v>2341</v>
      </c>
      <c r="F214" s="216" t="s">
        <v>2342</v>
      </c>
      <c r="G214" s="217" t="s">
        <v>2118</v>
      </c>
      <c r="H214" s="218">
        <v>1</v>
      </c>
      <c r="I214" s="219"/>
      <c r="J214" s="220">
        <f>ROUND(I214*H214,2)</f>
        <v>0</v>
      </c>
      <c r="K214" s="216" t="s">
        <v>44</v>
      </c>
      <c r="L214" s="46"/>
      <c r="M214" s="221" t="s">
        <v>44</v>
      </c>
      <c r="N214" s="222" t="s">
        <v>53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167</v>
      </c>
      <c r="AT214" s="225" t="s">
        <v>162</v>
      </c>
      <c r="AU214" s="225" t="s">
        <v>89</v>
      </c>
      <c r="AY214" s="18" t="s">
        <v>159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8" t="s">
        <v>89</v>
      </c>
      <c r="BK214" s="226">
        <f>ROUND(I214*H214,2)</f>
        <v>0</v>
      </c>
      <c r="BL214" s="18" t="s">
        <v>167</v>
      </c>
      <c r="BM214" s="225" t="s">
        <v>1342</v>
      </c>
    </row>
    <row r="215" s="2" customFormat="1" ht="16.5" customHeight="1">
      <c r="A215" s="40"/>
      <c r="B215" s="41"/>
      <c r="C215" s="214" t="s">
        <v>803</v>
      </c>
      <c r="D215" s="214" t="s">
        <v>162</v>
      </c>
      <c r="E215" s="215" t="s">
        <v>2343</v>
      </c>
      <c r="F215" s="216" t="s">
        <v>2344</v>
      </c>
      <c r="G215" s="217" t="s">
        <v>2118</v>
      </c>
      <c r="H215" s="218">
        <v>30</v>
      </c>
      <c r="I215" s="219"/>
      <c r="J215" s="220">
        <f>ROUND(I215*H215,2)</f>
        <v>0</v>
      </c>
      <c r="K215" s="216" t="s">
        <v>44</v>
      </c>
      <c r="L215" s="46"/>
      <c r="M215" s="221" t="s">
        <v>44</v>
      </c>
      <c r="N215" s="222" t="s">
        <v>53</v>
      </c>
      <c r="O215" s="86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167</v>
      </c>
      <c r="AT215" s="225" t="s">
        <v>162</v>
      </c>
      <c r="AU215" s="225" t="s">
        <v>89</v>
      </c>
      <c r="AY215" s="18" t="s">
        <v>159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8" t="s">
        <v>89</v>
      </c>
      <c r="BK215" s="226">
        <f>ROUND(I215*H215,2)</f>
        <v>0</v>
      </c>
      <c r="BL215" s="18" t="s">
        <v>167</v>
      </c>
      <c r="BM215" s="225" t="s">
        <v>1354</v>
      </c>
    </row>
    <row r="216" s="2" customFormat="1" ht="16.5" customHeight="1">
      <c r="A216" s="40"/>
      <c r="B216" s="41"/>
      <c r="C216" s="214" t="s">
        <v>808</v>
      </c>
      <c r="D216" s="214" t="s">
        <v>162</v>
      </c>
      <c r="E216" s="215" t="s">
        <v>2345</v>
      </c>
      <c r="F216" s="216" t="s">
        <v>2346</v>
      </c>
      <c r="G216" s="217" t="s">
        <v>2118</v>
      </c>
      <c r="H216" s="218">
        <v>30</v>
      </c>
      <c r="I216" s="219"/>
      <c r="J216" s="220">
        <f>ROUND(I216*H216,2)</f>
        <v>0</v>
      </c>
      <c r="K216" s="216" t="s">
        <v>44</v>
      </c>
      <c r="L216" s="46"/>
      <c r="M216" s="221" t="s">
        <v>44</v>
      </c>
      <c r="N216" s="222" t="s">
        <v>53</v>
      </c>
      <c r="O216" s="86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5" t="s">
        <v>167</v>
      </c>
      <c r="AT216" s="225" t="s">
        <v>162</v>
      </c>
      <c r="AU216" s="225" t="s">
        <v>89</v>
      </c>
      <c r="AY216" s="18" t="s">
        <v>159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8" t="s">
        <v>89</v>
      </c>
      <c r="BK216" s="226">
        <f>ROUND(I216*H216,2)</f>
        <v>0</v>
      </c>
      <c r="BL216" s="18" t="s">
        <v>167</v>
      </c>
      <c r="BM216" s="225" t="s">
        <v>1366</v>
      </c>
    </row>
    <row r="217" s="2" customFormat="1" ht="16.5" customHeight="1">
      <c r="A217" s="40"/>
      <c r="B217" s="41"/>
      <c r="C217" s="214" t="s">
        <v>814</v>
      </c>
      <c r="D217" s="214" t="s">
        <v>162</v>
      </c>
      <c r="E217" s="215" t="s">
        <v>2347</v>
      </c>
      <c r="F217" s="216" t="s">
        <v>2348</v>
      </c>
      <c r="G217" s="217" t="s">
        <v>2118</v>
      </c>
      <c r="H217" s="218">
        <v>96</v>
      </c>
      <c r="I217" s="219"/>
      <c r="J217" s="220">
        <f>ROUND(I217*H217,2)</f>
        <v>0</v>
      </c>
      <c r="K217" s="216" t="s">
        <v>44</v>
      </c>
      <c r="L217" s="46"/>
      <c r="M217" s="221" t="s">
        <v>44</v>
      </c>
      <c r="N217" s="222" t="s">
        <v>53</v>
      </c>
      <c r="O217" s="86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167</v>
      </c>
      <c r="AT217" s="225" t="s">
        <v>162</v>
      </c>
      <c r="AU217" s="225" t="s">
        <v>89</v>
      </c>
      <c r="AY217" s="18" t="s">
        <v>159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8" t="s">
        <v>89</v>
      </c>
      <c r="BK217" s="226">
        <f>ROUND(I217*H217,2)</f>
        <v>0</v>
      </c>
      <c r="BL217" s="18" t="s">
        <v>167</v>
      </c>
      <c r="BM217" s="225" t="s">
        <v>1377</v>
      </c>
    </row>
    <row r="218" s="2" customFormat="1" ht="16.5" customHeight="1">
      <c r="A218" s="40"/>
      <c r="B218" s="41"/>
      <c r="C218" s="214" t="s">
        <v>819</v>
      </c>
      <c r="D218" s="214" t="s">
        <v>162</v>
      </c>
      <c r="E218" s="215" t="s">
        <v>2349</v>
      </c>
      <c r="F218" s="216" t="s">
        <v>2350</v>
      </c>
      <c r="G218" s="217" t="s">
        <v>2108</v>
      </c>
      <c r="H218" s="218">
        <v>1</v>
      </c>
      <c r="I218" s="219"/>
      <c r="J218" s="220">
        <f>ROUND(I218*H218,2)</f>
        <v>0</v>
      </c>
      <c r="K218" s="216" t="s">
        <v>44</v>
      </c>
      <c r="L218" s="46"/>
      <c r="M218" s="221" t="s">
        <v>44</v>
      </c>
      <c r="N218" s="222" t="s">
        <v>53</v>
      </c>
      <c r="O218" s="86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167</v>
      </c>
      <c r="AT218" s="225" t="s">
        <v>162</v>
      </c>
      <c r="AU218" s="225" t="s">
        <v>89</v>
      </c>
      <c r="AY218" s="18" t="s">
        <v>159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8" t="s">
        <v>89</v>
      </c>
      <c r="BK218" s="226">
        <f>ROUND(I218*H218,2)</f>
        <v>0</v>
      </c>
      <c r="BL218" s="18" t="s">
        <v>167</v>
      </c>
      <c r="BM218" s="225" t="s">
        <v>1388</v>
      </c>
    </row>
    <row r="219" s="2" customFormat="1" ht="16.5" customHeight="1">
      <c r="A219" s="40"/>
      <c r="B219" s="41"/>
      <c r="C219" s="214" t="s">
        <v>824</v>
      </c>
      <c r="D219" s="214" t="s">
        <v>162</v>
      </c>
      <c r="E219" s="215" t="s">
        <v>2351</v>
      </c>
      <c r="F219" s="216" t="s">
        <v>2352</v>
      </c>
      <c r="G219" s="217" t="s">
        <v>2105</v>
      </c>
      <c r="H219" s="218">
        <v>24</v>
      </c>
      <c r="I219" s="219"/>
      <c r="J219" s="220">
        <f>ROUND(I219*H219,2)</f>
        <v>0</v>
      </c>
      <c r="K219" s="216" t="s">
        <v>44</v>
      </c>
      <c r="L219" s="46"/>
      <c r="M219" s="221" t="s">
        <v>44</v>
      </c>
      <c r="N219" s="222" t="s">
        <v>53</v>
      </c>
      <c r="O219" s="86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5" t="s">
        <v>167</v>
      </c>
      <c r="AT219" s="225" t="s">
        <v>162</v>
      </c>
      <c r="AU219" s="225" t="s">
        <v>89</v>
      </c>
      <c r="AY219" s="18" t="s">
        <v>159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8" t="s">
        <v>89</v>
      </c>
      <c r="BK219" s="226">
        <f>ROUND(I219*H219,2)</f>
        <v>0</v>
      </c>
      <c r="BL219" s="18" t="s">
        <v>167</v>
      </c>
      <c r="BM219" s="225" t="s">
        <v>1398</v>
      </c>
    </row>
    <row r="220" s="2" customFormat="1" ht="16.5" customHeight="1">
      <c r="A220" s="40"/>
      <c r="B220" s="41"/>
      <c r="C220" s="214" t="s">
        <v>829</v>
      </c>
      <c r="D220" s="214" t="s">
        <v>162</v>
      </c>
      <c r="E220" s="215" t="s">
        <v>2353</v>
      </c>
      <c r="F220" s="216" t="s">
        <v>2354</v>
      </c>
      <c r="G220" s="217" t="s">
        <v>2105</v>
      </c>
      <c r="H220" s="218">
        <v>32</v>
      </c>
      <c r="I220" s="219"/>
      <c r="J220" s="220">
        <f>ROUND(I220*H220,2)</f>
        <v>0</v>
      </c>
      <c r="K220" s="216" t="s">
        <v>44</v>
      </c>
      <c r="L220" s="46"/>
      <c r="M220" s="221" t="s">
        <v>44</v>
      </c>
      <c r="N220" s="222" t="s">
        <v>53</v>
      </c>
      <c r="O220" s="86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167</v>
      </c>
      <c r="AT220" s="225" t="s">
        <v>162</v>
      </c>
      <c r="AU220" s="225" t="s">
        <v>89</v>
      </c>
      <c r="AY220" s="18" t="s">
        <v>159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8" t="s">
        <v>89</v>
      </c>
      <c r="BK220" s="226">
        <f>ROUND(I220*H220,2)</f>
        <v>0</v>
      </c>
      <c r="BL220" s="18" t="s">
        <v>167</v>
      </c>
      <c r="BM220" s="225" t="s">
        <v>1409</v>
      </c>
    </row>
    <row r="221" s="2" customFormat="1" ht="16.5" customHeight="1">
      <c r="A221" s="40"/>
      <c r="B221" s="41"/>
      <c r="C221" s="214" t="s">
        <v>834</v>
      </c>
      <c r="D221" s="214" t="s">
        <v>162</v>
      </c>
      <c r="E221" s="215" t="s">
        <v>2355</v>
      </c>
      <c r="F221" s="216" t="s">
        <v>2356</v>
      </c>
      <c r="G221" s="217" t="s">
        <v>2105</v>
      </c>
      <c r="H221" s="218">
        <v>160</v>
      </c>
      <c r="I221" s="219"/>
      <c r="J221" s="220">
        <f>ROUND(I221*H221,2)</f>
        <v>0</v>
      </c>
      <c r="K221" s="216" t="s">
        <v>44</v>
      </c>
      <c r="L221" s="46"/>
      <c r="M221" s="221" t="s">
        <v>44</v>
      </c>
      <c r="N221" s="222" t="s">
        <v>53</v>
      </c>
      <c r="O221" s="86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167</v>
      </c>
      <c r="AT221" s="225" t="s">
        <v>162</v>
      </c>
      <c r="AU221" s="225" t="s">
        <v>89</v>
      </c>
      <c r="AY221" s="18" t="s">
        <v>159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8" t="s">
        <v>89</v>
      </c>
      <c r="BK221" s="226">
        <f>ROUND(I221*H221,2)</f>
        <v>0</v>
      </c>
      <c r="BL221" s="18" t="s">
        <v>167</v>
      </c>
      <c r="BM221" s="225" t="s">
        <v>1421</v>
      </c>
    </row>
    <row r="222" s="2" customFormat="1" ht="16.5" customHeight="1">
      <c r="A222" s="40"/>
      <c r="B222" s="41"/>
      <c r="C222" s="214" t="s">
        <v>840</v>
      </c>
      <c r="D222" s="214" t="s">
        <v>162</v>
      </c>
      <c r="E222" s="215" t="s">
        <v>2357</v>
      </c>
      <c r="F222" s="216" t="s">
        <v>2358</v>
      </c>
      <c r="G222" s="217" t="s">
        <v>2118</v>
      </c>
      <c r="H222" s="218">
        <v>9</v>
      </c>
      <c r="I222" s="219"/>
      <c r="J222" s="220">
        <f>ROUND(I222*H222,2)</f>
        <v>0</v>
      </c>
      <c r="K222" s="216" t="s">
        <v>44</v>
      </c>
      <c r="L222" s="46"/>
      <c r="M222" s="221" t="s">
        <v>44</v>
      </c>
      <c r="N222" s="222" t="s">
        <v>53</v>
      </c>
      <c r="O222" s="86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167</v>
      </c>
      <c r="AT222" s="225" t="s">
        <v>162</v>
      </c>
      <c r="AU222" s="225" t="s">
        <v>89</v>
      </c>
      <c r="AY222" s="18" t="s">
        <v>159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8" t="s">
        <v>89</v>
      </c>
      <c r="BK222" s="226">
        <f>ROUND(I222*H222,2)</f>
        <v>0</v>
      </c>
      <c r="BL222" s="18" t="s">
        <v>167</v>
      </c>
      <c r="BM222" s="225" t="s">
        <v>1432</v>
      </c>
    </row>
    <row r="223" s="2" customFormat="1" ht="16.5" customHeight="1">
      <c r="A223" s="40"/>
      <c r="B223" s="41"/>
      <c r="C223" s="214" t="s">
        <v>845</v>
      </c>
      <c r="D223" s="214" t="s">
        <v>162</v>
      </c>
      <c r="E223" s="215" t="s">
        <v>2359</v>
      </c>
      <c r="F223" s="216" t="s">
        <v>2360</v>
      </c>
      <c r="G223" s="217" t="s">
        <v>2118</v>
      </c>
      <c r="H223" s="218">
        <v>9</v>
      </c>
      <c r="I223" s="219"/>
      <c r="J223" s="220">
        <f>ROUND(I223*H223,2)</f>
        <v>0</v>
      </c>
      <c r="K223" s="216" t="s">
        <v>44</v>
      </c>
      <c r="L223" s="46"/>
      <c r="M223" s="221" t="s">
        <v>44</v>
      </c>
      <c r="N223" s="222" t="s">
        <v>53</v>
      </c>
      <c r="O223" s="86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167</v>
      </c>
      <c r="AT223" s="225" t="s">
        <v>162</v>
      </c>
      <c r="AU223" s="225" t="s">
        <v>89</v>
      </c>
      <c r="AY223" s="18" t="s">
        <v>159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8" t="s">
        <v>89</v>
      </c>
      <c r="BK223" s="226">
        <f>ROUND(I223*H223,2)</f>
        <v>0</v>
      </c>
      <c r="BL223" s="18" t="s">
        <v>167</v>
      </c>
      <c r="BM223" s="225" t="s">
        <v>1442</v>
      </c>
    </row>
    <row r="224" s="12" customFormat="1" ht="25.92" customHeight="1">
      <c r="A224" s="12"/>
      <c r="B224" s="198"/>
      <c r="C224" s="199"/>
      <c r="D224" s="200" t="s">
        <v>81</v>
      </c>
      <c r="E224" s="201" t="s">
        <v>2361</v>
      </c>
      <c r="F224" s="201" t="s">
        <v>2362</v>
      </c>
      <c r="G224" s="199"/>
      <c r="H224" s="199"/>
      <c r="I224" s="202"/>
      <c r="J224" s="203">
        <f>BK224</f>
        <v>0</v>
      </c>
      <c r="K224" s="199"/>
      <c r="L224" s="204"/>
      <c r="M224" s="205"/>
      <c r="N224" s="206"/>
      <c r="O224" s="206"/>
      <c r="P224" s="207">
        <f>SUM(P225:P235)</f>
        <v>0</v>
      </c>
      <c r="Q224" s="206"/>
      <c r="R224" s="207">
        <f>SUM(R225:R235)</f>
        <v>0</v>
      </c>
      <c r="S224" s="206"/>
      <c r="T224" s="208">
        <f>SUM(T225:T235)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9" t="s">
        <v>89</v>
      </c>
      <c r="AT224" s="210" t="s">
        <v>81</v>
      </c>
      <c r="AU224" s="210" t="s">
        <v>82</v>
      </c>
      <c r="AY224" s="209" t="s">
        <v>159</v>
      </c>
      <c r="BK224" s="211">
        <f>SUM(BK225:BK235)</f>
        <v>0</v>
      </c>
    </row>
    <row r="225" s="2" customFormat="1" ht="16.5" customHeight="1">
      <c r="A225" s="40"/>
      <c r="B225" s="41"/>
      <c r="C225" s="214" t="s">
        <v>850</v>
      </c>
      <c r="D225" s="214" t="s">
        <v>162</v>
      </c>
      <c r="E225" s="215" t="s">
        <v>2363</v>
      </c>
      <c r="F225" s="216" t="s">
        <v>2364</v>
      </c>
      <c r="G225" s="217" t="s">
        <v>165</v>
      </c>
      <c r="H225" s="218">
        <v>106</v>
      </c>
      <c r="I225" s="219"/>
      <c r="J225" s="220">
        <f>ROUND(I225*H225,2)</f>
        <v>0</v>
      </c>
      <c r="K225" s="216" t="s">
        <v>44</v>
      </c>
      <c r="L225" s="46"/>
      <c r="M225" s="221" t="s">
        <v>44</v>
      </c>
      <c r="N225" s="222" t="s">
        <v>53</v>
      </c>
      <c r="O225" s="86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167</v>
      </c>
      <c r="AT225" s="225" t="s">
        <v>162</v>
      </c>
      <c r="AU225" s="225" t="s">
        <v>89</v>
      </c>
      <c r="AY225" s="18" t="s">
        <v>159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8" t="s">
        <v>89</v>
      </c>
      <c r="BK225" s="226">
        <f>ROUND(I225*H225,2)</f>
        <v>0</v>
      </c>
      <c r="BL225" s="18" t="s">
        <v>167</v>
      </c>
      <c r="BM225" s="225" t="s">
        <v>1453</v>
      </c>
    </row>
    <row r="226" s="2" customFormat="1" ht="16.5" customHeight="1">
      <c r="A226" s="40"/>
      <c r="B226" s="41"/>
      <c r="C226" s="214" t="s">
        <v>856</v>
      </c>
      <c r="D226" s="214" t="s">
        <v>162</v>
      </c>
      <c r="E226" s="215" t="s">
        <v>2365</v>
      </c>
      <c r="F226" s="216" t="s">
        <v>2366</v>
      </c>
      <c r="G226" s="217" t="s">
        <v>2190</v>
      </c>
      <c r="H226" s="218">
        <v>41</v>
      </c>
      <c r="I226" s="219"/>
      <c r="J226" s="220">
        <f>ROUND(I226*H226,2)</f>
        <v>0</v>
      </c>
      <c r="K226" s="216" t="s">
        <v>44</v>
      </c>
      <c r="L226" s="46"/>
      <c r="M226" s="221" t="s">
        <v>44</v>
      </c>
      <c r="N226" s="222" t="s">
        <v>53</v>
      </c>
      <c r="O226" s="86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167</v>
      </c>
      <c r="AT226" s="225" t="s">
        <v>162</v>
      </c>
      <c r="AU226" s="225" t="s">
        <v>89</v>
      </c>
      <c r="AY226" s="18" t="s">
        <v>159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8" t="s">
        <v>89</v>
      </c>
      <c r="BK226" s="226">
        <f>ROUND(I226*H226,2)</f>
        <v>0</v>
      </c>
      <c r="BL226" s="18" t="s">
        <v>167</v>
      </c>
      <c r="BM226" s="225" t="s">
        <v>1465</v>
      </c>
    </row>
    <row r="227" s="2" customFormat="1" ht="16.5" customHeight="1">
      <c r="A227" s="40"/>
      <c r="B227" s="41"/>
      <c r="C227" s="214" t="s">
        <v>861</v>
      </c>
      <c r="D227" s="214" t="s">
        <v>162</v>
      </c>
      <c r="E227" s="215" t="s">
        <v>2367</v>
      </c>
      <c r="F227" s="216" t="s">
        <v>2368</v>
      </c>
      <c r="G227" s="217" t="s">
        <v>2190</v>
      </c>
      <c r="H227" s="218">
        <v>15</v>
      </c>
      <c r="I227" s="219"/>
      <c r="J227" s="220">
        <f>ROUND(I227*H227,2)</f>
        <v>0</v>
      </c>
      <c r="K227" s="216" t="s">
        <v>44</v>
      </c>
      <c r="L227" s="46"/>
      <c r="M227" s="221" t="s">
        <v>44</v>
      </c>
      <c r="N227" s="222" t="s">
        <v>53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167</v>
      </c>
      <c r="AT227" s="225" t="s">
        <v>162</v>
      </c>
      <c r="AU227" s="225" t="s">
        <v>89</v>
      </c>
      <c r="AY227" s="18" t="s">
        <v>159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8" t="s">
        <v>89</v>
      </c>
      <c r="BK227" s="226">
        <f>ROUND(I227*H227,2)</f>
        <v>0</v>
      </c>
      <c r="BL227" s="18" t="s">
        <v>167</v>
      </c>
      <c r="BM227" s="225" t="s">
        <v>1476</v>
      </c>
    </row>
    <row r="228" s="2" customFormat="1" ht="16.5" customHeight="1">
      <c r="A228" s="40"/>
      <c r="B228" s="41"/>
      <c r="C228" s="214" t="s">
        <v>865</v>
      </c>
      <c r="D228" s="214" t="s">
        <v>162</v>
      </c>
      <c r="E228" s="215" t="s">
        <v>2369</v>
      </c>
      <c r="F228" s="216" t="s">
        <v>2370</v>
      </c>
      <c r="G228" s="217" t="s">
        <v>2190</v>
      </c>
      <c r="H228" s="218">
        <v>10</v>
      </c>
      <c r="I228" s="219"/>
      <c r="J228" s="220">
        <f>ROUND(I228*H228,2)</f>
        <v>0</v>
      </c>
      <c r="K228" s="216" t="s">
        <v>44</v>
      </c>
      <c r="L228" s="46"/>
      <c r="M228" s="221" t="s">
        <v>44</v>
      </c>
      <c r="N228" s="222" t="s">
        <v>53</v>
      </c>
      <c r="O228" s="86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167</v>
      </c>
      <c r="AT228" s="225" t="s">
        <v>162</v>
      </c>
      <c r="AU228" s="225" t="s">
        <v>89</v>
      </c>
      <c r="AY228" s="18" t="s">
        <v>159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8" t="s">
        <v>89</v>
      </c>
      <c r="BK228" s="226">
        <f>ROUND(I228*H228,2)</f>
        <v>0</v>
      </c>
      <c r="BL228" s="18" t="s">
        <v>167</v>
      </c>
      <c r="BM228" s="225" t="s">
        <v>1491</v>
      </c>
    </row>
    <row r="229" s="2" customFormat="1" ht="16.5" customHeight="1">
      <c r="A229" s="40"/>
      <c r="B229" s="41"/>
      <c r="C229" s="214" t="s">
        <v>869</v>
      </c>
      <c r="D229" s="214" t="s">
        <v>162</v>
      </c>
      <c r="E229" s="215" t="s">
        <v>2371</v>
      </c>
      <c r="F229" s="216" t="s">
        <v>2372</v>
      </c>
      <c r="G229" s="217" t="s">
        <v>2190</v>
      </c>
      <c r="H229" s="218">
        <v>12</v>
      </c>
      <c r="I229" s="219"/>
      <c r="J229" s="220">
        <f>ROUND(I229*H229,2)</f>
        <v>0</v>
      </c>
      <c r="K229" s="216" t="s">
        <v>44</v>
      </c>
      <c r="L229" s="46"/>
      <c r="M229" s="221" t="s">
        <v>44</v>
      </c>
      <c r="N229" s="222" t="s">
        <v>53</v>
      </c>
      <c r="O229" s="86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5" t="s">
        <v>167</v>
      </c>
      <c r="AT229" s="225" t="s">
        <v>162</v>
      </c>
      <c r="AU229" s="225" t="s">
        <v>89</v>
      </c>
      <c r="AY229" s="18" t="s">
        <v>159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8" t="s">
        <v>89</v>
      </c>
      <c r="BK229" s="226">
        <f>ROUND(I229*H229,2)</f>
        <v>0</v>
      </c>
      <c r="BL229" s="18" t="s">
        <v>167</v>
      </c>
      <c r="BM229" s="225" t="s">
        <v>1502</v>
      </c>
    </row>
    <row r="230" s="2" customFormat="1" ht="16.5" customHeight="1">
      <c r="A230" s="40"/>
      <c r="B230" s="41"/>
      <c r="C230" s="214" t="s">
        <v>873</v>
      </c>
      <c r="D230" s="214" t="s">
        <v>162</v>
      </c>
      <c r="E230" s="215" t="s">
        <v>2373</v>
      </c>
      <c r="F230" s="216" t="s">
        <v>2374</v>
      </c>
      <c r="G230" s="217" t="s">
        <v>2190</v>
      </c>
      <c r="H230" s="218">
        <v>9</v>
      </c>
      <c r="I230" s="219"/>
      <c r="J230" s="220">
        <f>ROUND(I230*H230,2)</f>
        <v>0</v>
      </c>
      <c r="K230" s="216" t="s">
        <v>44</v>
      </c>
      <c r="L230" s="46"/>
      <c r="M230" s="221" t="s">
        <v>44</v>
      </c>
      <c r="N230" s="222" t="s">
        <v>53</v>
      </c>
      <c r="O230" s="86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167</v>
      </c>
      <c r="AT230" s="225" t="s">
        <v>162</v>
      </c>
      <c r="AU230" s="225" t="s">
        <v>89</v>
      </c>
      <c r="AY230" s="18" t="s">
        <v>159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8" t="s">
        <v>89</v>
      </c>
      <c r="BK230" s="226">
        <f>ROUND(I230*H230,2)</f>
        <v>0</v>
      </c>
      <c r="BL230" s="18" t="s">
        <v>167</v>
      </c>
      <c r="BM230" s="225" t="s">
        <v>1513</v>
      </c>
    </row>
    <row r="231" s="2" customFormat="1" ht="16.5" customHeight="1">
      <c r="A231" s="40"/>
      <c r="B231" s="41"/>
      <c r="C231" s="214" t="s">
        <v>878</v>
      </c>
      <c r="D231" s="214" t="s">
        <v>162</v>
      </c>
      <c r="E231" s="215" t="s">
        <v>2375</v>
      </c>
      <c r="F231" s="216" t="s">
        <v>2376</v>
      </c>
      <c r="G231" s="217" t="s">
        <v>2190</v>
      </c>
      <c r="H231" s="218">
        <v>8</v>
      </c>
      <c r="I231" s="219"/>
      <c r="J231" s="220">
        <f>ROUND(I231*H231,2)</f>
        <v>0</v>
      </c>
      <c r="K231" s="216" t="s">
        <v>44</v>
      </c>
      <c r="L231" s="46"/>
      <c r="M231" s="221" t="s">
        <v>44</v>
      </c>
      <c r="N231" s="222" t="s">
        <v>53</v>
      </c>
      <c r="O231" s="86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5" t="s">
        <v>167</v>
      </c>
      <c r="AT231" s="225" t="s">
        <v>162</v>
      </c>
      <c r="AU231" s="225" t="s">
        <v>89</v>
      </c>
      <c r="AY231" s="18" t="s">
        <v>159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8" t="s">
        <v>89</v>
      </c>
      <c r="BK231" s="226">
        <f>ROUND(I231*H231,2)</f>
        <v>0</v>
      </c>
      <c r="BL231" s="18" t="s">
        <v>167</v>
      </c>
      <c r="BM231" s="225" t="s">
        <v>1526</v>
      </c>
    </row>
    <row r="232" s="2" customFormat="1" ht="16.5" customHeight="1">
      <c r="A232" s="40"/>
      <c r="B232" s="41"/>
      <c r="C232" s="214" t="s">
        <v>885</v>
      </c>
      <c r="D232" s="214" t="s">
        <v>162</v>
      </c>
      <c r="E232" s="215" t="s">
        <v>2377</v>
      </c>
      <c r="F232" s="216" t="s">
        <v>2378</v>
      </c>
      <c r="G232" s="217" t="s">
        <v>2190</v>
      </c>
      <c r="H232" s="218">
        <v>4</v>
      </c>
      <c r="I232" s="219"/>
      <c r="J232" s="220">
        <f>ROUND(I232*H232,2)</f>
        <v>0</v>
      </c>
      <c r="K232" s="216" t="s">
        <v>44</v>
      </c>
      <c r="L232" s="46"/>
      <c r="M232" s="221" t="s">
        <v>44</v>
      </c>
      <c r="N232" s="222" t="s">
        <v>53</v>
      </c>
      <c r="O232" s="86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167</v>
      </c>
      <c r="AT232" s="225" t="s">
        <v>162</v>
      </c>
      <c r="AU232" s="225" t="s">
        <v>89</v>
      </c>
      <c r="AY232" s="18" t="s">
        <v>159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8" t="s">
        <v>89</v>
      </c>
      <c r="BK232" s="226">
        <f>ROUND(I232*H232,2)</f>
        <v>0</v>
      </c>
      <c r="BL232" s="18" t="s">
        <v>167</v>
      </c>
      <c r="BM232" s="225" t="s">
        <v>1539</v>
      </c>
    </row>
    <row r="233" s="2" customFormat="1" ht="16.5" customHeight="1">
      <c r="A233" s="40"/>
      <c r="B233" s="41"/>
      <c r="C233" s="214" t="s">
        <v>890</v>
      </c>
      <c r="D233" s="214" t="s">
        <v>162</v>
      </c>
      <c r="E233" s="215" t="s">
        <v>2379</v>
      </c>
      <c r="F233" s="216" t="s">
        <v>2380</v>
      </c>
      <c r="G233" s="217" t="s">
        <v>2190</v>
      </c>
      <c r="H233" s="218">
        <v>7</v>
      </c>
      <c r="I233" s="219"/>
      <c r="J233" s="220">
        <f>ROUND(I233*H233,2)</f>
        <v>0</v>
      </c>
      <c r="K233" s="216" t="s">
        <v>44</v>
      </c>
      <c r="L233" s="46"/>
      <c r="M233" s="221" t="s">
        <v>44</v>
      </c>
      <c r="N233" s="222" t="s">
        <v>53</v>
      </c>
      <c r="O233" s="86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167</v>
      </c>
      <c r="AT233" s="225" t="s">
        <v>162</v>
      </c>
      <c r="AU233" s="225" t="s">
        <v>89</v>
      </c>
      <c r="AY233" s="18" t="s">
        <v>159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8" t="s">
        <v>89</v>
      </c>
      <c r="BK233" s="226">
        <f>ROUND(I233*H233,2)</f>
        <v>0</v>
      </c>
      <c r="BL233" s="18" t="s">
        <v>167</v>
      </c>
      <c r="BM233" s="225" t="s">
        <v>2381</v>
      </c>
    </row>
    <row r="234" s="2" customFormat="1" ht="16.5" customHeight="1">
      <c r="A234" s="40"/>
      <c r="B234" s="41"/>
      <c r="C234" s="214" t="s">
        <v>896</v>
      </c>
      <c r="D234" s="214" t="s">
        <v>162</v>
      </c>
      <c r="E234" s="215" t="s">
        <v>2382</v>
      </c>
      <c r="F234" s="216" t="s">
        <v>2383</v>
      </c>
      <c r="G234" s="217" t="s">
        <v>2190</v>
      </c>
      <c r="H234" s="218">
        <v>106</v>
      </c>
      <c r="I234" s="219"/>
      <c r="J234" s="220">
        <f>ROUND(I234*H234,2)</f>
        <v>0</v>
      </c>
      <c r="K234" s="216" t="s">
        <v>44</v>
      </c>
      <c r="L234" s="46"/>
      <c r="M234" s="221" t="s">
        <v>44</v>
      </c>
      <c r="N234" s="222" t="s">
        <v>53</v>
      </c>
      <c r="O234" s="86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5" t="s">
        <v>167</v>
      </c>
      <c r="AT234" s="225" t="s">
        <v>162</v>
      </c>
      <c r="AU234" s="225" t="s">
        <v>89</v>
      </c>
      <c r="AY234" s="18" t="s">
        <v>159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8" t="s">
        <v>89</v>
      </c>
      <c r="BK234" s="226">
        <f>ROUND(I234*H234,2)</f>
        <v>0</v>
      </c>
      <c r="BL234" s="18" t="s">
        <v>167</v>
      </c>
      <c r="BM234" s="225" t="s">
        <v>2384</v>
      </c>
    </row>
    <row r="235" s="2" customFormat="1" ht="16.5" customHeight="1">
      <c r="A235" s="40"/>
      <c r="B235" s="41"/>
      <c r="C235" s="214" t="s">
        <v>903</v>
      </c>
      <c r="D235" s="214" t="s">
        <v>162</v>
      </c>
      <c r="E235" s="215" t="s">
        <v>2385</v>
      </c>
      <c r="F235" s="216" t="s">
        <v>2386</v>
      </c>
      <c r="G235" s="217" t="s">
        <v>2190</v>
      </c>
      <c r="H235" s="218">
        <v>400</v>
      </c>
      <c r="I235" s="219"/>
      <c r="J235" s="220">
        <f>ROUND(I235*H235,2)</f>
        <v>0</v>
      </c>
      <c r="K235" s="216" t="s">
        <v>44</v>
      </c>
      <c r="L235" s="46"/>
      <c r="M235" s="221" t="s">
        <v>44</v>
      </c>
      <c r="N235" s="222" t="s">
        <v>53</v>
      </c>
      <c r="O235" s="86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167</v>
      </c>
      <c r="AT235" s="225" t="s">
        <v>162</v>
      </c>
      <c r="AU235" s="225" t="s">
        <v>89</v>
      </c>
      <c r="AY235" s="18" t="s">
        <v>159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8" t="s">
        <v>89</v>
      </c>
      <c r="BK235" s="226">
        <f>ROUND(I235*H235,2)</f>
        <v>0</v>
      </c>
      <c r="BL235" s="18" t="s">
        <v>167</v>
      </c>
      <c r="BM235" s="225" t="s">
        <v>2387</v>
      </c>
    </row>
    <row r="236" s="12" customFormat="1" ht="25.92" customHeight="1">
      <c r="A236" s="12"/>
      <c r="B236" s="198"/>
      <c r="C236" s="199"/>
      <c r="D236" s="200" t="s">
        <v>81</v>
      </c>
      <c r="E236" s="201" t="s">
        <v>2388</v>
      </c>
      <c r="F236" s="201" t="s">
        <v>2389</v>
      </c>
      <c r="G236" s="199"/>
      <c r="H236" s="199"/>
      <c r="I236" s="202"/>
      <c r="J236" s="203">
        <f>BK236</f>
        <v>0</v>
      </c>
      <c r="K236" s="199"/>
      <c r="L236" s="204"/>
      <c r="M236" s="205"/>
      <c r="N236" s="206"/>
      <c r="O236" s="206"/>
      <c r="P236" s="207">
        <f>SUM(P237:P247)</f>
        <v>0</v>
      </c>
      <c r="Q236" s="206"/>
      <c r="R236" s="207">
        <f>SUM(R237:R247)</f>
        <v>0</v>
      </c>
      <c r="S236" s="206"/>
      <c r="T236" s="208">
        <f>SUM(T237:T247)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9" t="s">
        <v>89</v>
      </c>
      <c r="AT236" s="210" t="s">
        <v>81</v>
      </c>
      <c r="AU236" s="210" t="s">
        <v>82</v>
      </c>
      <c r="AY236" s="209" t="s">
        <v>159</v>
      </c>
      <c r="BK236" s="211">
        <f>SUM(BK237:BK247)</f>
        <v>0</v>
      </c>
    </row>
    <row r="237" s="2" customFormat="1" ht="16.5" customHeight="1">
      <c r="A237" s="40"/>
      <c r="B237" s="41"/>
      <c r="C237" s="214" t="s">
        <v>908</v>
      </c>
      <c r="D237" s="214" t="s">
        <v>162</v>
      </c>
      <c r="E237" s="215" t="s">
        <v>1603</v>
      </c>
      <c r="F237" s="216" t="s">
        <v>2390</v>
      </c>
      <c r="G237" s="217" t="s">
        <v>2190</v>
      </c>
      <c r="H237" s="218">
        <v>65</v>
      </c>
      <c r="I237" s="219"/>
      <c r="J237" s="220">
        <f>ROUND(I237*H237,2)</f>
        <v>0</v>
      </c>
      <c r="K237" s="216" t="s">
        <v>44</v>
      </c>
      <c r="L237" s="46"/>
      <c r="M237" s="221" t="s">
        <v>44</v>
      </c>
      <c r="N237" s="222" t="s">
        <v>53</v>
      </c>
      <c r="O237" s="86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5" t="s">
        <v>167</v>
      </c>
      <c r="AT237" s="225" t="s">
        <v>162</v>
      </c>
      <c r="AU237" s="225" t="s">
        <v>89</v>
      </c>
      <c r="AY237" s="18" t="s">
        <v>159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8" t="s">
        <v>89</v>
      </c>
      <c r="BK237" s="226">
        <f>ROUND(I237*H237,2)</f>
        <v>0</v>
      </c>
      <c r="BL237" s="18" t="s">
        <v>167</v>
      </c>
      <c r="BM237" s="225" t="s">
        <v>2391</v>
      </c>
    </row>
    <row r="238" s="2" customFormat="1" ht="16.5" customHeight="1">
      <c r="A238" s="40"/>
      <c r="B238" s="41"/>
      <c r="C238" s="214" t="s">
        <v>912</v>
      </c>
      <c r="D238" s="214" t="s">
        <v>162</v>
      </c>
      <c r="E238" s="215" t="s">
        <v>2392</v>
      </c>
      <c r="F238" s="216" t="s">
        <v>2393</v>
      </c>
      <c r="G238" s="217" t="s">
        <v>2190</v>
      </c>
      <c r="H238" s="218">
        <v>20</v>
      </c>
      <c r="I238" s="219"/>
      <c r="J238" s="220">
        <f>ROUND(I238*H238,2)</f>
        <v>0</v>
      </c>
      <c r="K238" s="216" t="s">
        <v>44</v>
      </c>
      <c r="L238" s="46"/>
      <c r="M238" s="221" t="s">
        <v>44</v>
      </c>
      <c r="N238" s="222" t="s">
        <v>53</v>
      </c>
      <c r="O238" s="86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167</v>
      </c>
      <c r="AT238" s="225" t="s">
        <v>162</v>
      </c>
      <c r="AU238" s="225" t="s">
        <v>89</v>
      </c>
      <c r="AY238" s="18" t="s">
        <v>159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8" t="s">
        <v>89</v>
      </c>
      <c r="BK238" s="226">
        <f>ROUND(I238*H238,2)</f>
        <v>0</v>
      </c>
      <c r="BL238" s="18" t="s">
        <v>167</v>
      </c>
      <c r="BM238" s="225" t="s">
        <v>2394</v>
      </c>
    </row>
    <row r="239" s="2" customFormat="1" ht="16.5" customHeight="1">
      <c r="A239" s="40"/>
      <c r="B239" s="41"/>
      <c r="C239" s="214" t="s">
        <v>916</v>
      </c>
      <c r="D239" s="214" t="s">
        <v>162</v>
      </c>
      <c r="E239" s="215" t="s">
        <v>2395</v>
      </c>
      <c r="F239" s="216" t="s">
        <v>2396</v>
      </c>
      <c r="G239" s="217" t="s">
        <v>2190</v>
      </c>
      <c r="H239" s="218">
        <v>320</v>
      </c>
      <c r="I239" s="219"/>
      <c r="J239" s="220">
        <f>ROUND(I239*H239,2)</f>
        <v>0</v>
      </c>
      <c r="K239" s="216" t="s">
        <v>44</v>
      </c>
      <c r="L239" s="46"/>
      <c r="M239" s="221" t="s">
        <v>44</v>
      </c>
      <c r="N239" s="222" t="s">
        <v>53</v>
      </c>
      <c r="O239" s="86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5" t="s">
        <v>167</v>
      </c>
      <c r="AT239" s="225" t="s">
        <v>162</v>
      </c>
      <c r="AU239" s="225" t="s">
        <v>89</v>
      </c>
      <c r="AY239" s="18" t="s">
        <v>159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8" t="s">
        <v>89</v>
      </c>
      <c r="BK239" s="226">
        <f>ROUND(I239*H239,2)</f>
        <v>0</v>
      </c>
      <c r="BL239" s="18" t="s">
        <v>167</v>
      </c>
      <c r="BM239" s="225" t="s">
        <v>2397</v>
      </c>
    </row>
    <row r="240" s="2" customFormat="1" ht="16.5" customHeight="1">
      <c r="A240" s="40"/>
      <c r="B240" s="41"/>
      <c r="C240" s="214" t="s">
        <v>920</v>
      </c>
      <c r="D240" s="214" t="s">
        <v>162</v>
      </c>
      <c r="E240" s="215" t="s">
        <v>2398</v>
      </c>
      <c r="F240" s="216" t="s">
        <v>2399</v>
      </c>
      <c r="G240" s="217" t="s">
        <v>173</v>
      </c>
      <c r="H240" s="218">
        <v>380</v>
      </c>
      <c r="I240" s="219"/>
      <c r="J240" s="220">
        <f>ROUND(I240*H240,2)</f>
        <v>0</v>
      </c>
      <c r="K240" s="216" t="s">
        <v>44</v>
      </c>
      <c r="L240" s="46"/>
      <c r="M240" s="221" t="s">
        <v>44</v>
      </c>
      <c r="N240" s="222" t="s">
        <v>53</v>
      </c>
      <c r="O240" s="86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167</v>
      </c>
      <c r="AT240" s="225" t="s">
        <v>162</v>
      </c>
      <c r="AU240" s="225" t="s">
        <v>89</v>
      </c>
      <c r="AY240" s="18" t="s">
        <v>159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8" t="s">
        <v>89</v>
      </c>
      <c r="BK240" s="226">
        <f>ROUND(I240*H240,2)</f>
        <v>0</v>
      </c>
      <c r="BL240" s="18" t="s">
        <v>167</v>
      </c>
      <c r="BM240" s="225" t="s">
        <v>2400</v>
      </c>
    </row>
    <row r="241" s="2" customFormat="1" ht="16.5" customHeight="1">
      <c r="A241" s="40"/>
      <c r="B241" s="41"/>
      <c r="C241" s="214" t="s">
        <v>924</v>
      </c>
      <c r="D241" s="214" t="s">
        <v>162</v>
      </c>
      <c r="E241" s="215" t="s">
        <v>2401</v>
      </c>
      <c r="F241" s="216" t="s">
        <v>2402</v>
      </c>
      <c r="G241" s="217" t="s">
        <v>173</v>
      </c>
      <c r="H241" s="218">
        <v>215</v>
      </c>
      <c r="I241" s="219"/>
      <c r="J241" s="220">
        <f>ROUND(I241*H241,2)</f>
        <v>0</v>
      </c>
      <c r="K241" s="216" t="s">
        <v>44</v>
      </c>
      <c r="L241" s="46"/>
      <c r="M241" s="221" t="s">
        <v>44</v>
      </c>
      <c r="N241" s="222" t="s">
        <v>53</v>
      </c>
      <c r="O241" s="86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167</v>
      </c>
      <c r="AT241" s="225" t="s">
        <v>162</v>
      </c>
      <c r="AU241" s="225" t="s">
        <v>89</v>
      </c>
      <c r="AY241" s="18" t="s">
        <v>159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8" t="s">
        <v>89</v>
      </c>
      <c r="BK241" s="226">
        <f>ROUND(I241*H241,2)</f>
        <v>0</v>
      </c>
      <c r="BL241" s="18" t="s">
        <v>167</v>
      </c>
      <c r="BM241" s="225" t="s">
        <v>2403</v>
      </c>
    </row>
    <row r="242" s="2" customFormat="1" ht="16.5" customHeight="1">
      <c r="A242" s="40"/>
      <c r="B242" s="41"/>
      <c r="C242" s="214" t="s">
        <v>928</v>
      </c>
      <c r="D242" s="214" t="s">
        <v>162</v>
      </c>
      <c r="E242" s="215" t="s">
        <v>1611</v>
      </c>
      <c r="F242" s="216" t="s">
        <v>2404</v>
      </c>
      <c r="G242" s="217" t="s">
        <v>173</v>
      </c>
      <c r="H242" s="218">
        <v>130</v>
      </c>
      <c r="I242" s="219"/>
      <c r="J242" s="220">
        <f>ROUND(I242*H242,2)</f>
        <v>0</v>
      </c>
      <c r="K242" s="216" t="s">
        <v>44</v>
      </c>
      <c r="L242" s="46"/>
      <c r="M242" s="221" t="s">
        <v>44</v>
      </c>
      <c r="N242" s="222" t="s">
        <v>53</v>
      </c>
      <c r="O242" s="86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5" t="s">
        <v>167</v>
      </c>
      <c r="AT242" s="225" t="s">
        <v>162</v>
      </c>
      <c r="AU242" s="225" t="s">
        <v>89</v>
      </c>
      <c r="AY242" s="18" t="s">
        <v>159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8" t="s">
        <v>89</v>
      </c>
      <c r="BK242" s="226">
        <f>ROUND(I242*H242,2)</f>
        <v>0</v>
      </c>
      <c r="BL242" s="18" t="s">
        <v>167</v>
      </c>
      <c r="BM242" s="225" t="s">
        <v>2405</v>
      </c>
    </row>
    <row r="243" s="2" customFormat="1" ht="16.5" customHeight="1">
      <c r="A243" s="40"/>
      <c r="B243" s="41"/>
      <c r="C243" s="214" t="s">
        <v>932</v>
      </c>
      <c r="D243" s="214" t="s">
        <v>162</v>
      </c>
      <c r="E243" s="215" t="s">
        <v>2406</v>
      </c>
      <c r="F243" s="216" t="s">
        <v>2407</v>
      </c>
      <c r="G243" s="217" t="s">
        <v>173</v>
      </c>
      <c r="H243" s="218">
        <v>85</v>
      </c>
      <c r="I243" s="219"/>
      <c r="J243" s="220">
        <f>ROUND(I243*H243,2)</f>
        <v>0</v>
      </c>
      <c r="K243" s="216" t="s">
        <v>44</v>
      </c>
      <c r="L243" s="46"/>
      <c r="M243" s="221" t="s">
        <v>44</v>
      </c>
      <c r="N243" s="222" t="s">
        <v>53</v>
      </c>
      <c r="O243" s="86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167</v>
      </c>
      <c r="AT243" s="225" t="s">
        <v>162</v>
      </c>
      <c r="AU243" s="225" t="s">
        <v>89</v>
      </c>
      <c r="AY243" s="18" t="s">
        <v>159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8" t="s">
        <v>89</v>
      </c>
      <c r="BK243" s="226">
        <f>ROUND(I243*H243,2)</f>
        <v>0</v>
      </c>
      <c r="BL243" s="18" t="s">
        <v>167</v>
      </c>
      <c r="BM243" s="225" t="s">
        <v>2408</v>
      </c>
    </row>
    <row r="244" s="2" customFormat="1" ht="16.5" customHeight="1">
      <c r="A244" s="40"/>
      <c r="B244" s="41"/>
      <c r="C244" s="214" t="s">
        <v>936</v>
      </c>
      <c r="D244" s="214" t="s">
        <v>162</v>
      </c>
      <c r="E244" s="215" t="s">
        <v>2409</v>
      </c>
      <c r="F244" s="216" t="s">
        <v>2410</v>
      </c>
      <c r="G244" s="217" t="s">
        <v>2118</v>
      </c>
      <c r="H244" s="218">
        <v>6</v>
      </c>
      <c r="I244" s="219"/>
      <c r="J244" s="220">
        <f>ROUND(I244*H244,2)</f>
        <v>0</v>
      </c>
      <c r="K244" s="216" t="s">
        <v>44</v>
      </c>
      <c r="L244" s="46"/>
      <c r="M244" s="221" t="s">
        <v>44</v>
      </c>
      <c r="N244" s="222" t="s">
        <v>53</v>
      </c>
      <c r="O244" s="86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167</v>
      </c>
      <c r="AT244" s="225" t="s">
        <v>162</v>
      </c>
      <c r="AU244" s="225" t="s">
        <v>89</v>
      </c>
      <c r="AY244" s="18" t="s">
        <v>159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8" t="s">
        <v>89</v>
      </c>
      <c r="BK244" s="226">
        <f>ROUND(I244*H244,2)</f>
        <v>0</v>
      </c>
      <c r="BL244" s="18" t="s">
        <v>167</v>
      </c>
      <c r="BM244" s="225" t="s">
        <v>2411</v>
      </c>
    </row>
    <row r="245" s="2" customFormat="1" ht="16.5" customHeight="1">
      <c r="A245" s="40"/>
      <c r="B245" s="41"/>
      <c r="C245" s="214" t="s">
        <v>940</v>
      </c>
      <c r="D245" s="214" t="s">
        <v>162</v>
      </c>
      <c r="E245" s="215" t="s">
        <v>2412</v>
      </c>
      <c r="F245" s="216" t="s">
        <v>2413</v>
      </c>
      <c r="G245" s="217" t="s">
        <v>2118</v>
      </c>
      <c r="H245" s="218">
        <v>8</v>
      </c>
      <c r="I245" s="219"/>
      <c r="J245" s="220">
        <f>ROUND(I245*H245,2)</f>
        <v>0</v>
      </c>
      <c r="K245" s="216" t="s">
        <v>44</v>
      </c>
      <c r="L245" s="46"/>
      <c r="M245" s="221" t="s">
        <v>44</v>
      </c>
      <c r="N245" s="222" t="s">
        <v>53</v>
      </c>
      <c r="O245" s="86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167</v>
      </c>
      <c r="AT245" s="225" t="s">
        <v>162</v>
      </c>
      <c r="AU245" s="225" t="s">
        <v>89</v>
      </c>
      <c r="AY245" s="18" t="s">
        <v>159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8" t="s">
        <v>89</v>
      </c>
      <c r="BK245" s="226">
        <f>ROUND(I245*H245,2)</f>
        <v>0</v>
      </c>
      <c r="BL245" s="18" t="s">
        <v>167</v>
      </c>
      <c r="BM245" s="225" t="s">
        <v>2414</v>
      </c>
    </row>
    <row r="246" s="2" customFormat="1" ht="16.5" customHeight="1">
      <c r="A246" s="40"/>
      <c r="B246" s="41"/>
      <c r="C246" s="214" t="s">
        <v>944</v>
      </c>
      <c r="D246" s="214" t="s">
        <v>162</v>
      </c>
      <c r="E246" s="215" t="s">
        <v>2415</v>
      </c>
      <c r="F246" s="216" t="s">
        <v>2416</v>
      </c>
      <c r="G246" s="217" t="s">
        <v>2118</v>
      </c>
      <c r="H246" s="218">
        <v>30</v>
      </c>
      <c r="I246" s="219"/>
      <c r="J246" s="220">
        <f>ROUND(I246*H246,2)</f>
        <v>0</v>
      </c>
      <c r="K246" s="216" t="s">
        <v>44</v>
      </c>
      <c r="L246" s="46"/>
      <c r="M246" s="221" t="s">
        <v>44</v>
      </c>
      <c r="N246" s="222" t="s">
        <v>53</v>
      </c>
      <c r="O246" s="86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5" t="s">
        <v>167</v>
      </c>
      <c r="AT246" s="225" t="s">
        <v>162</v>
      </c>
      <c r="AU246" s="225" t="s">
        <v>89</v>
      </c>
      <c r="AY246" s="18" t="s">
        <v>159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8" t="s">
        <v>89</v>
      </c>
      <c r="BK246" s="226">
        <f>ROUND(I246*H246,2)</f>
        <v>0</v>
      </c>
      <c r="BL246" s="18" t="s">
        <v>167</v>
      </c>
      <c r="BM246" s="225" t="s">
        <v>2417</v>
      </c>
    </row>
    <row r="247" s="2" customFormat="1" ht="16.5" customHeight="1">
      <c r="A247" s="40"/>
      <c r="B247" s="41"/>
      <c r="C247" s="214" t="s">
        <v>948</v>
      </c>
      <c r="D247" s="214" t="s">
        <v>162</v>
      </c>
      <c r="E247" s="215" t="s">
        <v>2418</v>
      </c>
      <c r="F247" s="216" t="s">
        <v>2419</v>
      </c>
      <c r="G247" s="217" t="s">
        <v>2108</v>
      </c>
      <c r="H247" s="218">
        <v>1</v>
      </c>
      <c r="I247" s="219"/>
      <c r="J247" s="220">
        <f>ROUND(I247*H247,2)</f>
        <v>0</v>
      </c>
      <c r="K247" s="216" t="s">
        <v>44</v>
      </c>
      <c r="L247" s="46"/>
      <c r="M247" s="221" t="s">
        <v>44</v>
      </c>
      <c r="N247" s="222" t="s">
        <v>53</v>
      </c>
      <c r="O247" s="86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167</v>
      </c>
      <c r="AT247" s="225" t="s">
        <v>162</v>
      </c>
      <c r="AU247" s="225" t="s">
        <v>89</v>
      </c>
      <c r="AY247" s="18" t="s">
        <v>159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8" t="s">
        <v>89</v>
      </c>
      <c r="BK247" s="226">
        <f>ROUND(I247*H247,2)</f>
        <v>0</v>
      </c>
      <c r="BL247" s="18" t="s">
        <v>167</v>
      </c>
      <c r="BM247" s="225" t="s">
        <v>2420</v>
      </c>
    </row>
    <row r="248" s="12" customFormat="1" ht="25.92" customHeight="1">
      <c r="A248" s="12"/>
      <c r="B248" s="198"/>
      <c r="C248" s="199"/>
      <c r="D248" s="200" t="s">
        <v>81</v>
      </c>
      <c r="E248" s="201" t="s">
        <v>2421</v>
      </c>
      <c r="F248" s="201" t="s">
        <v>2422</v>
      </c>
      <c r="G248" s="199"/>
      <c r="H248" s="199"/>
      <c r="I248" s="202"/>
      <c r="J248" s="203">
        <f>BK248</f>
        <v>0</v>
      </c>
      <c r="K248" s="199"/>
      <c r="L248" s="204"/>
      <c r="M248" s="205"/>
      <c r="N248" s="206"/>
      <c r="O248" s="206"/>
      <c r="P248" s="207">
        <f>SUM(P249:P251)</f>
        <v>0</v>
      </c>
      <c r="Q248" s="206"/>
      <c r="R248" s="207">
        <f>SUM(R249:R251)</f>
        <v>0</v>
      </c>
      <c r="S248" s="206"/>
      <c r="T248" s="208">
        <f>SUM(T249:T251)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9" t="s">
        <v>89</v>
      </c>
      <c r="AT248" s="210" t="s">
        <v>81</v>
      </c>
      <c r="AU248" s="210" t="s">
        <v>82</v>
      </c>
      <c r="AY248" s="209" t="s">
        <v>159</v>
      </c>
      <c r="BK248" s="211">
        <f>SUM(BK249:BK251)</f>
        <v>0</v>
      </c>
    </row>
    <row r="249" s="2" customFormat="1" ht="16.5" customHeight="1">
      <c r="A249" s="40"/>
      <c r="B249" s="41"/>
      <c r="C249" s="214" t="s">
        <v>952</v>
      </c>
      <c r="D249" s="214" t="s">
        <v>162</v>
      </c>
      <c r="E249" s="215" t="s">
        <v>2423</v>
      </c>
      <c r="F249" s="216" t="s">
        <v>2424</v>
      </c>
      <c r="G249" s="217" t="s">
        <v>2105</v>
      </c>
      <c r="H249" s="218">
        <v>8</v>
      </c>
      <c r="I249" s="219"/>
      <c r="J249" s="220">
        <f>ROUND(I249*H249,2)</f>
        <v>0</v>
      </c>
      <c r="K249" s="216" t="s">
        <v>44</v>
      </c>
      <c r="L249" s="46"/>
      <c r="M249" s="221" t="s">
        <v>44</v>
      </c>
      <c r="N249" s="222" t="s">
        <v>53</v>
      </c>
      <c r="O249" s="86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167</v>
      </c>
      <c r="AT249" s="225" t="s">
        <v>162</v>
      </c>
      <c r="AU249" s="225" t="s">
        <v>89</v>
      </c>
      <c r="AY249" s="18" t="s">
        <v>159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8" t="s">
        <v>89</v>
      </c>
      <c r="BK249" s="226">
        <f>ROUND(I249*H249,2)</f>
        <v>0</v>
      </c>
      <c r="BL249" s="18" t="s">
        <v>167</v>
      </c>
      <c r="BM249" s="225" t="s">
        <v>2425</v>
      </c>
    </row>
    <row r="250" s="2" customFormat="1" ht="16.5" customHeight="1">
      <c r="A250" s="40"/>
      <c r="B250" s="41"/>
      <c r="C250" s="214" t="s">
        <v>956</v>
      </c>
      <c r="D250" s="214" t="s">
        <v>162</v>
      </c>
      <c r="E250" s="215" t="s">
        <v>2426</v>
      </c>
      <c r="F250" s="216" t="s">
        <v>2427</v>
      </c>
      <c r="G250" s="217" t="s">
        <v>2118</v>
      </c>
      <c r="H250" s="218">
        <v>2</v>
      </c>
      <c r="I250" s="219"/>
      <c r="J250" s="220">
        <f>ROUND(I250*H250,2)</f>
        <v>0</v>
      </c>
      <c r="K250" s="216" t="s">
        <v>44</v>
      </c>
      <c r="L250" s="46"/>
      <c r="M250" s="221" t="s">
        <v>44</v>
      </c>
      <c r="N250" s="222" t="s">
        <v>53</v>
      </c>
      <c r="O250" s="86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5" t="s">
        <v>167</v>
      </c>
      <c r="AT250" s="225" t="s">
        <v>162</v>
      </c>
      <c r="AU250" s="225" t="s">
        <v>89</v>
      </c>
      <c r="AY250" s="18" t="s">
        <v>159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8" t="s">
        <v>89</v>
      </c>
      <c r="BK250" s="226">
        <f>ROUND(I250*H250,2)</f>
        <v>0</v>
      </c>
      <c r="BL250" s="18" t="s">
        <v>167</v>
      </c>
      <c r="BM250" s="225" t="s">
        <v>2428</v>
      </c>
    </row>
    <row r="251" s="2" customFormat="1" ht="16.5" customHeight="1">
      <c r="A251" s="40"/>
      <c r="B251" s="41"/>
      <c r="C251" s="214" t="s">
        <v>960</v>
      </c>
      <c r="D251" s="214" t="s">
        <v>162</v>
      </c>
      <c r="E251" s="215" t="s">
        <v>2429</v>
      </c>
      <c r="F251" s="216" t="s">
        <v>2430</v>
      </c>
      <c r="G251" s="217" t="s">
        <v>2118</v>
      </c>
      <c r="H251" s="218">
        <v>2</v>
      </c>
      <c r="I251" s="219"/>
      <c r="J251" s="220">
        <f>ROUND(I251*H251,2)</f>
        <v>0</v>
      </c>
      <c r="K251" s="216" t="s">
        <v>44</v>
      </c>
      <c r="L251" s="46"/>
      <c r="M251" s="278" t="s">
        <v>44</v>
      </c>
      <c r="N251" s="279" t="s">
        <v>53</v>
      </c>
      <c r="O251" s="280"/>
      <c r="P251" s="281">
        <f>O251*H251</f>
        <v>0</v>
      </c>
      <c r="Q251" s="281">
        <v>0</v>
      </c>
      <c r="R251" s="281">
        <f>Q251*H251</f>
        <v>0</v>
      </c>
      <c r="S251" s="281">
        <v>0</v>
      </c>
      <c r="T251" s="282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167</v>
      </c>
      <c r="AT251" s="225" t="s">
        <v>162</v>
      </c>
      <c r="AU251" s="225" t="s">
        <v>89</v>
      </c>
      <c r="AY251" s="18" t="s">
        <v>159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8" t="s">
        <v>89</v>
      </c>
      <c r="BK251" s="226">
        <f>ROUND(I251*H251,2)</f>
        <v>0</v>
      </c>
      <c r="BL251" s="18" t="s">
        <v>167</v>
      </c>
      <c r="BM251" s="225" t="s">
        <v>2431</v>
      </c>
    </row>
    <row r="252" s="2" customFormat="1" ht="6.96" customHeight="1">
      <c r="A252" s="40"/>
      <c r="B252" s="61"/>
      <c r="C252" s="62"/>
      <c r="D252" s="62"/>
      <c r="E252" s="62"/>
      <c r="F252" s="62"/>
      <c r="G252" s="62"/>
      <c r="H252" s="62"/>
      <c r="I252" s="62"/>
      <c r="J252" s="62"/>
      <c r="K252" s="62"/>
      <c r="L252" s="46"/>
      <c r="M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</row>
  </sheetData>
  <sheetProtection sheet="1" autoFilter="0" formatColumns="0" formatRows="0" objects="1" scenarios="1" spinCount="100000" saltValue="8/35iZothvlhSloQwTQnWRw8hyU4wEEIbaaSg8+DbTKQBa8gWQLUvSHiJi/w8SnILv43EA/ARsR5FHkOwLeuHA==" hashValue="DZkxEMJkyrU40SO2rhwVCoBQqX30f2KXoCGP5J+aDlO1OGf8jlXuLJF+KzJi2afRUbXg+h7Gy3wM/hFap7Baig==" algorithmName="SHA-512" password="CC35"/>
  <autoFilter ref="C92:K25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91</v>
      </c>
    </row>
    <row r="4" s="1" customFormat="1" ht="24.96" customHeight="1">
      <c r="B4" s="21"/>
      <c r="D4" s="142" t="s">
        <v>112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Vestavba sociálních zařízení interna 1 a 2 Karviná</v>
      </c>
      <c r="F7" s="144"/>
      <c r="G7" s="144"/>
      <c r="H7" s="144"/>
      <c r="L7" s="21"/>
    </row>
    <row r="8" s="1" customFormat="1" ht="12" customHeight="1">
      <c r="B8" s="21"/>
      <c r="D8" s="144" t="s">
        <v>113</v>
      </c>
      <c r="L8" s="21"/>
    </row>
    <row r="9" s="2" customFormat="1" ht="16.5" customHeight="1">
      <c r="A9" s="40"/>
      <c r="B9" s="46"/>
      <c r="C9" s="40"/>
      <c r="D9" s="40"/>
      <c r="E9" s="145" t="s">
        <v>114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115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2432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44</v>
      </c>
      <c r="G13" s="40"/>
      <c r="H13" s="40"/>
      <c r="I13" s="144" t="s">
        <v>20</v>
      </c>
      <c r="J13" s="135" t="s">
        <v>44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stavby'!AN8</f>
        <v>28. 3. 2023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30</v>
      </c>
      <c r="E16" s="40"/>
      <c r="F16" s="40"/>
      <c r="G16" s="40"/>
      <c r="H16" s="40"/>
      <c r="I16" s="144" t="s">
        <v>31</v>
      </c>
      <c r="J16" s="135" t="s">
        <v>32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44" t="s">
        <v>34</v>
      </c>
      <c r="J17" s="135" t="s">
        <v>35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36</v>
      </c>
      <c r="E19" s="40"/>
      <c r="F19" s="40"/>
      <c r="G19" s="40"/>
      <c r="H19" s="40"/>
      <c r="I19" s="144" t="s">
        <v>31</v>
      </c>
      <c r="J19" s="34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4" t="s">
        <v>34</v>
      </c>
      <c r="J20" s="34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38</v>
      </c>
      <c r="E22" s="40"/>
      <c r="F22" s="40"/>
      <c r="G22" s="40"/>
      <c r="H22" s="40"/>
      <c r="I22" s="144" t="s">
        <v>31</v>
      </c>
      <c r="J22" s="135" t="s">
        <v>39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40</v>
      </c>
      <c r="F23" s="40"/>
      <c r="G23" s="40"/>
      <c r="H23" s="40"/>
      <c r="I23" s="144" t="s">
        <v>34</v>
      </c>
      <c r="J23" s="135" t="s">
        <v>41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43</v>
      </c>
      <c r="E25" s="40"/>
      <c r="F25" s="40"/>
      <c r="G25" s="40"/>
      <c r="H25" s="40"/>
      <c r="I25" s="144" t="s">
        <v>31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34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44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48</v>
      </c>
      <c r="E32" s="40"/>
      <c r="F32" s="40"/>
      <c r="G32" s="40"/>
      <c r="H32" s="40"/>
      <c r="I32" s="40"/>
      <c r="J32" s="155">
        <f>ROUND(J91,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50</v>
      </c>
      <c r="G34" s="40"/>
      <c r="H34" s="40"/>
      <c r="I34" s="156" t="s">
        <v>49</v>
      </c>
      <c r="J34" s="156" t="s">
        <v>51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52</v>
      </c>
      <c r="E35" s="144" t="s">
        <v>53</v>
      </c>
      <c r="F35" s="158">
        <f>ROUND((SUM(BE91:BE146)),  2)</f>
        <v>0</v>
      </c>
      <c r="G35" s="40"/>
      <c r="H35" s="40"/>
      <c r="I35" s="159">
        <v>0.20999999999999999</v>
      </c>
      <c r="J35" s="158">
        <f>ROUND(((SUM(BE91:BE146))*I35),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54</v>
      </c>
      <c r="F36" s="158">
        <f>ROUND((SUM(BF91:BF146)),  2)</f>
        <v>0</v>
      </c>
      <c r="G36" s="40"/>
      <c r="H36" s="40"/>
      <c r="I36" s="159">
        <v>0.14999999999999999</v>
      </c>
      <c r="J36" s="158">
        <f>ROUND(((SUM(BF91:BF146))*I36),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55</v>
      </c>
      <c r="F37" s="158">
        <f>ROUND((SUM(BG91:BG146)),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56</v>
      </c>
      <c r="F38" s="158">
        <f>ROUND((SUM(BH91:BH146)),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57</v>
      </c>
      <c r="F39" s="158">
        <f>ROUND((SUM(BI91:BI146)),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58</v>
      </c>
      <c r="E41" s="162"/>
      <c r="F41" s="162"/>
      <c r="G41" s="163" t="s">
        <v>59</v>
      </c>
      <c r="H41" s="164" t="s">
        <v>60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Vestavba sociálních zařízení interna 1 a 2 Karviná</v>
      </c>
      <c r="F50" s="33"/>
      <c r="G50" s="33"/>
      <c r="H50" s="33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113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71" t="s">
        <v>114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115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D.1.7 - Elektrická požární signalizace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Vydmuchov 399/5, Karviná</v>
      </c>
      <c r="G56" s="42"/>
      <c r="H56" s="42"/>
      <c r="I56" s="33" t="s">
        <v>24</v>
      </c>
      <c r="J56" s="74" t="str">
        <f>IF(J14="","",J14)</f>
        <v>28. 3. 2023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Nemocnice Karviná - Ráj, příspěvková organizace</v>
      </c>
      <c r="G58" s="42"/>
      <c r="H58" s="42"/>
      <c r="I58" s="33" t="s">
        <v>38</v>
      </c>
      <c r="J58" s="38" t="str">
        <f>E23</f>
        <v>HAMROZI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33" t="s">
        <v>43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118</v>
      </c>
      <c r="D61" s="173"/>
      <c r="E61" s="173"/>
      <c r="F61" s="173"/>
      <c r="G61" s="173"/>
      <c r="H61" s="173"/>
      <c r="I61" s="173"/>
      <c r="J61" s="174" t="s">
        <v>119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80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120</v>
      </c>
    </row>
    <row r="64" s="9" customFormat="1" ht="24.96" customHeight="1">
      <c r="A64" s="9"/>
      <c r="B64" s="176"/>
      <c r="C64" s="177"/>
      <c r="D64" s="178" t="s">
        <v>2433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2434</v>
      </c>
      <c r="E65" s="179"/>
      <c r="F65" s="179"/>
      <c r="G65" s="179"/>
      <c r="H65" s="179"/>
      <c r="I65" s="179"/>
      <c r="J65" s="180">
        <f>J105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2435</v>
      </c>
      <c r="E66" s="179"/>
      <c r="F66" s="179"/>
      <c r="G66" s="179"/>
      <c r="H66" s="179"/>
      <c r="I66" s="179"/>
      <c r="J66" s="180">
        <f>J117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2436</v>
      </c>
      <c r="E67" s="179"/>
      <c r="F67" s="179"/>
      <c r="G67" s="179"/>
      <c r="H67" s="179"/>
      <c r="I67" s="179"/>
      <c r="J67" s="180">
        <f>J128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2437</v>
      </c>
      <c r="E68" s="179"/>
      <c r="F68" s="179"/>
      <c r="G68" s="179"/>
      <c r="H68" s="179"/>
      <c r="I68" s="179"/>
      <c r="J68" s="180">
        <f>J140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2438</v>
      </c>
      <c r="E69" s="179"/>
      <c r="F69" s="179"/>
      <c r="G69" s="179"/>
      <c r="H69" s="179"/>
      <c r="I69" s="179"/>
      <c r="J69" s="180">
        <f>J142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4" t="s">
        <v>144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Vestavba sociálních zařízení interna 1 a 2 Karviná</v>
      </c>
      <c r="F79" s="33"/>
      <c r="G79" s="33"/>
      <c r="H79" s="33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2"/>
      <c r="C80" s="33" t="s">
        <v>113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40"/>
      <c r="B81" s="41"/>
      <c r="C81" s="42"/>
      <c r="D81" s="42"/>
      <c r="E81" s="171" t="s">
        <v>114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115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D.1.7 - Elektrická požární signalizace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22</v>
      </c>
      <c r="D85" s="42"/>
      <c r="E85" s="42"/>
      <c r="F85" s="28" t="str">
        <f>F14</f>
        <v>Vydmuchov 399/5, Karviná</v>
      </c>
      <c r="G85" s="42"/>
      <c r="H85" s="42"/>
      <c r="I85" s="33" t="s">
        <v>24</v>
      </c>
      <c r="J85" s="74" t="str">
        <f>IF(J14="","",J14)</f>
        <v>28. 3. 2023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3" t="s">
        <v>30</v>
      </c>
      <c r="D87" s="42"/>
      <c r="E87" s="42"/>
      <c r="F87" s="28" t="str">
        <f>E17</f>
        <v>Nemocnice Karviná - Ráj, příspěvková organizace</v>
      </c>
      <c r="G87" s="42"/>
      <c r="H87" s="42"/>
      <c r="I87" s="33" t="s">
        <v>38</v>
      </c>
      <c r="J87" s="38" t="str">
        <f>E23</f>
        <v>HAMROZI s.r.o.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36</v>
      </c>
      <c r="D88" s="42"/>
      <c r="E88" s="42"/>
      <c r="F88" s="28" t="str">
        <f>IF(E20="","",E20)</f>
        <v>Vyplň údaj</v>
      </c>
      <c r="G88" s="42"/>
      <c r="H88" s="42"/>
      <c r="I88" s="33" t="s">
        <v>43</v>
      </c>
      <c r="J88" s="38" t="str">
        <f>E26</f>
        <v xml:space="preserve"> 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7"/>
      <c r="B90" s="188"/>
      <c r="C90" s="189" t="s">
        <v>145</v>
      </c>
      <c r="D90" s="190" t="s">
        <v>67</v>
      </c>
      <c r="E90" s="190" t="s">
        <v>63</v>
      </c>
      <c r="F90" s="190" t="s">
        <v>64</v>
      </c>
      <c r="G90" s="190" t="s">
        <v>146</v>
      </c>
      <c r="H90" s="190" t="s">
        <v>147</v>
      </c>
      <c r="I90" s="190" t="s">
        <v>148</v>
      </c>
      <c r="J90" s="190" t="s">
        <v>119</v>
      </c>
      <c r="K90" s="191" t="s">
        <v>149</v>
      </c>
      <c r="L90" s="192"/>
      <c r="M90" s="94" t="s">
        <v>44</v>
      </c>
      <c r="N90" s="95" t="s">
        <v>52</v>
      </c>
      <c r="O90" s="95" t="s">
        <v>150</v>
      </c>
      <c r="P90" s="95" t="s">
        <v>151</v>
      </c>
      <c r="Q90" s="95" t="s">
        <v>152</v>
      </c>
      <c r="R90" s="95" t="s">
        <v>153</v>
      </c>
      <c r="S90" s="95" t="s">
        <v>154</v>
      </c>
      <c r="T90" s="96" t="s">
        <v>155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40"/>
      <c r="B91" s="41"/>
      <c r="C91" s="101" t="s">
        <v>156</v>
      </c>
      <c r="D91" s="42"/>
      <c r="E91" s="42"/>
      <c r="F91" s="42"/>
      <c r="G91" s="42"/>
      <c r="H91" s="42"/>
      <c r="I91" s="42"/>
      <c r="J91" s="193">
        <f>BK91</f>
        <v>0</v>
      </c>
      <c r="K91" s="42"/>
      <c r="L91" s="46"/>
      <c r="M91" s="97"/>
      <c r="N91" s="194"/>
      <c r="O91" s="98"/>
      <c r="P91" s="195">
        <f>P92+P105+P117+P128+P140+P142</f>
        <v>0</v>
      </c>
      <c r="Q91" s="98"/>
      <c r="R91" s="195">
        <f>R92+R105+R117+R128+R140+R142</f>
        <v>0</v>
      </c>
      <c r="S91" s="98"/>
      <c r="T91" s="196">
        <f>T92+T105+T117+T128+T140+T142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81</v>
      </c>
      <c r="AU91" s="18" t="s">
        <v>120</v>
      </c>
      <c r="BK91" s="197">
        <f>BK92+BK105+BK117+BK128+BK140+BK142</f>
        <v>0</v>
      </c>
    </row>
    <row r="92" s="12" customFormat="1" ht="25.92" customHeight="1">
      <c r="A92" s="12"/>
      <c r="B92" s="198"/>
      <c r="C92" s="199"/>
      <c r="D92" s="200" t="s">
        <v>81</v>
      </c>
      <c r="E92" s="201" t="s">
        <v>2439</v>
      </c>
      <c r="F92" s="201" t="s">
        <v>2440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SUM(P93:P104)</f>
        <v>0</v>
      </c>
      <c r="Q92" s="206"/>
      <c r="R92" s="207">
        <f>SUM(R93:R104)</f>
        <v>0</v>
      </c>
      <c r="S92" s="206"/>
      <c r="T92" s="208">
        <f>SUM(T93:T104)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89</v>
      </c>
      <c r="AT92" s="210" t="s">
        <v>81</v>
      </c>
      <c r="AU92" s="210" t="s">
        <v>82</v>
      </c>
      <c r="AY92" s="209" t="s">
        <v>159</v>
      </c>
      <c r="BK92" s="211">
        <f>SUM(BK93:BK104)</f>
        <v>0</v>
      </c>
    </row>
    <row r="93" s="2" customFormat="1" ht="16.5" customHeight="1">
      <c r="A93" s="40"/>
      <c r="B93" s="41"/>
      <c r="C93" s="214" t="s">
        <v>89</v>
      </c>
      <c r="D93" s="214" t="s">
        <v>162</v>
      </c>
      <c r="E93" s="215" t="s">
        <v>2441</v>
      </c>
      <c r="F93" s="216" t="s">
        <v>2088</v>
      </c>
      <c r="G93" s="217" t="s">
        <v>1542</v>
      </c>
      <c r="H93" s="218">
        <v>8</v>
      </c>
      <c r="I93" s="219"/>
      <c r="J93" s="220">
        <f>ROUND(I93*H93,2)</f>
        <v>0</v>
      </c>
      <c r="K93" s="216" t="s">
        <v>44</v>
      </c>
      <c r="L93" s="46"/>
      <c r="M93" s="221" t="s">
        <v>44</v>
      </c>
      <c r="N93" s="222" t="s">
        <v>53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167</v>
      </c>
      <c r="AT93" s="225" t="s">
        <v>162</v>
      </c>
      <c r="AU93" s="225" t="s">
        <v>89</v>
      </c>
      <c r="AY93" s="18" t="s">
        <v>159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89</v>
      </c>
      <c r="BK93" s="226">
        <f>ROUND(I93*H93,2)</f>
        <v>0</v>
      </c>
      <c r="BL93" s="18" t="s">
        <v>167</v>
      </c>
      <c r="BM93" s="225" t="s">
        <v>91</v>
      </c>
    </row>
    <row r="94" s="2" customFormat="1" ht="16.5" customHeight="1">
      <c r="A94" s="40"/>
      <c r="B94" s="41"/>
      <c r="C94" s="214" t="s">
        <v>91</v>
      </c>
      <c r="D94" s="214" t="s">
        <v>162</v>
      </c>
      <c r="E94" s="215" t="s">
        <v>2442</v>
      </c>
      <c r="F94" s="216" t="s">
        <v>2443</v>
      </c>
      <c r="G94" s="217" t="s">
        <v>2043</v>
      </c>
      <c r="H94" s="218">
        <v>1</v>
      </c>
      <c r="I94" s="219"/>
      <c r="J94" s="220">
        <f>ROUND(I94*H94,2)</f>
        <v>0</v>
      </c>
      <c r="K94" s="216" t="s">
        <v>44</v>
      </c>
      <c r="L94" s="46"/>
      <c r="M94" s="221" t="s">
        <v>44</v>
      </c>
      <c r="N94" s="222" t="s">
        <v>53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167</v>
      </c>
      <c r="AT94" s="225" t="s">
        <v>162</v>
      </c>
      <c r="AU94" s="225" t="s">
        <v>89</v>
      </c>
      <c r="AY94" s="18" t="s">
        <v>159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8" t="s">
        <v>89</v>
      </c>
      <c r="BK94" s="226">
        <f>ROUND(I94*H94,2)</f>
        <v>0</v>
      </c>
      <c r="BL94" s="18" t="s">
        <v>167</v>
      </c>
      <c r="BM94" s="225" t="s">
        <v>167</v>
      </c>
    </row>
    <row r="95" s="2" customFormat="1" ht="16.5" customHeight="1">
      <c r="A95" s="40"/>
      <c r="B95" s="41"/>
      <c r="C95" s="214" t="s">
        <v>160</v>
      </c>
      <c r="D95" s="214" t="s">
        <v>162</v>
      </c>
      <c r="E95" s="215" t="s">
        <v>2444</v>
      </c>
      <c r="F95" s="216" t="s">
        <v>2445</v>
      </c>
      <c r="G95" s="217" t="s">
        <v>165</v>
      </c>
      <c r="H95" s="218">
        <v>1</v>
      </c>
      <c r="I95" s="219"/>
      <c r="J95" s="220">
        <f>ROUND(I95*H95,2)</f>
        <v>0</v>
      </c>
      <c r="K95" s="216" t="s">
        <v>44</v>
      </c>
      <c r="L95" s="46"/>
      <c r="M95" s="221" t="s">
        <v>44</v>
      </c>
      <c r="N95" s="222" t="s">
        <v>53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167</v>
      </c>
      <c r="AT95" s="225" t="s">
        <v>162</v>
      </c>
      <c r="AU95" s="225" t="s">
        <v>89</v>
      </c>
      <c r="AY95" s="18" t="s">
        <v>159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89</v>
      </c>
      <c r="BK95" s="226">
        <f>ROUND(I95*H95,2)</f>
        <v>0</v>
      </c>
      <c r="BL95" s="18" t="s">
        <v>167</v>
      </c>
      <c r="BM95" s="225" t="s">
        <v>190</v>
      </c>
    </row>
    <row r="96" s="2" customFormat="1" ht="16.5" customHeight="1">
      <c r="A96" s="40"/>
      <c r="B96" s="41"/>
      <c r="C96" s="214" t="s">
        <v>167</v>
      </c>
      <c r="D96" s="214" t="s">
        <v>162</v>
      </c>
      <c r="E96" s="215" t="s">
        <v>2446</v>
      </c>
      <c r="F96" s="216" t="s">
        <v>2447</v>
      </c>
      <c r="G96" s="217" t="s">
        <v>165</v>
      </c>
      <c r="H96" s="218">
        <v>22</v>
      </c>
      <c r="I96" s="219"/>
      <c r="J96" s="220">
        <f>ROUND(I96*H96,2)</f>
        <v>0</v>
      </c>
      <c r="K96" s="216" t="s">
        <v>44</v>
      </c>
      <c r="L96" s="46"/>
      <c r="M96" s="221" t="s">
        <v>44</v>
      </c>
      <c r="N96" s="222" t="s">
        <v>53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167</v>
      </c>
      <c r="AT96" s="225" t="s">
        <v>162</v>
      </c>
      <c r="AU96" s="225" t="s">
        <v>89</v>
      </c>
      <c r="AY96" s="18" t="s">
        <v>159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89</v>
      </c>
      <c r="BK96" s="226">
        <f>ROUND(I96*H96,2)</f>
        <v>0</v>
      </c>
      <c r="BL96" s="18" t="s">
        <v>167</v>
      </c>
      <c r="BM96" s="225" t="s">
        <v>176</v>
      </c>
    </row>
    <row r="97" s="2" customFormat="1" ht="16.5" customHeight="1">
      <c r="A97" s="40"/>
      <c r="B97" s="41"/>
      <c r="C97" s="214" t="s">
        <v>186</v>
      </c>
      <c r="D97" s="214" t="s">
        <v>162</v>
      </c>
      <c r="E97" s="215" t="s">
        <v>2448</v>
      </c>
      <c r="F97" s="216" t="s">
        <v>2449</v>
      </c>
      <c r="G97" s="217" t="s">
        <v>2046</v>
      </c>
      <c r="H97" s="218">
        <v>24</v>
      </c>
      <c r="I97" s="219"/>
      <c r="J97" s="220">
        <f>ROUND(I97*H97,2)</f>
        <v>0</v>
      </c>
      <c r="K97" s="216" t="s">
        <v>44</v>
      </c>
      <c r="L97" s="46"/>
      <c r="M97" s="221" t="s">
        <v>44</v>
      </c>
      <c r="N97" s="222" t="s">
        <v>53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167</v>
      </c>
      <c r="AT97" s="225" t="s">
        <v>162</v>
      </c>
      <c r="AU97" s="225" t="s">
        <v>89</v>
      </c>
      <c r="AY97" s="18" t="s">
        <v>159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89</v>
      </c>
      <c r="BK97" s="226">
        <f>ROUND(I97*H97,2)</f>
        <v>0</v>
      </c>
      <c r="BL97" s="18" t="s">
        <v>167</v>
      </c>
      <c r="BM97" s="225" t="s">
        <v>209</v>
      </c>
    </row>
    <row r="98" s="2" customFormat="1" ht="16.5" customHeight="1">
      <c r="A98" s="40"/>
      <c r="B98" s="41"/>
      <c r="C98" s="214" t="s">
        <v>190</v>
      </c>
      <c r="D98" s="214" t="s">
        <v>162</v>
      </c>
      <c r="E98" s="215" t="s">
        <v>2450</v>
      </c>
      <c r="F98" s="216" t="s">
        <v>2451</v>
      </c>
      <c r="G98" s="217" t="s">
        <v>2046</v>
      </c>
      <c r="H98" s="218">
        <v>24</v>
      </c>
      <c r="I98" s="219"/>
      <c r="J98" s="220">
        <f>ROUND(I98*H98,2)</f>
        <v>0</v>
      </c>
      <c r="K98" s="216" t="s">
        <v>44</v>
      </c>
      <c r="L98" s="46"/>
      <c r="M98" s="221" t="s">
        <v>44</v>
      </c>
      <c r="N98" s="222" t="s">
        <v>53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167</v>
      </c>
      <c r="AT98" s="225" t="s">
        <v>162</v>
      </c>
      <c r="AU98" s="225" t="s">
        <v>89</v>
      </c>
      <c r="AY98" s="18" t="s">
        <v>159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89</v>
      </c>
      <c r="BK98" s="226">
        <f>ROUND(I98*H98,2)</f>
        <v>0</v>
      </c>
      <c r="BL98" s="18" t="s">
        <v>167</v>
      </c>
      <c r="BM98" s="225" t="s">
        <v>221</v>
      </c>
    </row>
    <row r="99" s="2" customFormat="1" ht="16.5" customHeight="1">
      <c r="A99" s="40"/>
      <c r="B99" s="41"/>
      <c r="C99" s="214" t="s">
        <v>194</v>
      </c>
      <c r="D99" s="214" t="s">
        <v>162</v>
      </c>
      <c r="E99" s="215" t="s">
        <v>2452</v>
      </c>
      <c r="F99" s="216" t="s">
        <v>2453</v>
      </c>
      <c r="G99" s="217" t="s">
        <v>165</v>
      </c>
      <c r="H99" s="218">
        <v>2</v>
      </c>
      <c r="I99" s="219"/>
      <c r="J99" s="220">
        <f>ROUND(I99*H99,2)</f>
        <v>0</v>
      </c>
      <c r="K99" s="216" t="s">
        <v>44</v>
      </c>
      <c r="L99" s="46"/>
      <c r="M99" s="221" t="s">
        <v>44</v>
      </c>
      <c r="N99" s="222" t="s">
        <v>53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167</v>
      </c>
      <c r="AT99" s="225" t="s">
        <v>162</v>
      </c>
      <c r="AU99" s="225" t="s">
        <v>89</v>
      </c>
      <c r="AY99" s="18" t="s">
        <v>159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89</v>
      </c>
      <c r="BK99" s="226">
        <f>ROUND(I99*H99,2)</f>
        <v>0</v>
      </c>
      <c r="BL99" s="18" t="s">
        <v>167</v>
      </c>
      <c r="BM99" s="225" t="s">
        <v>235</v>
      </c>
    </row>
    <row r="100" s="2" customFormat="1" ht="16.5" customHeight="1">
      <c r="A100" s="40"/>
      <c r="B100" s="41"/>
      <c r="C100" s="214" t="s">
        <v>176</v>
      </c>
      <c r="D100" s="214" t="s">
        <v>162</v>
      </c>
      <c r="E100" s="215" t="s">
        <v>2454</v>
      </c>
      <c r="F100" s="216" t="s">
        <v>2455</v>
      </c>
      <c r="G100" s="217" t="s">
        <v>165</v>
      </c>
      <c r="H100" s="218">
        <v>4</v>
      </c>
      <c r="I100" s="219"/>
      <c r="J100" s="220">
        <f>ROUND(I100*H100,2)</f>
        <v>0</v>
      </c>
      <c r="K100" s="216" t="s">
        <v>44</v>
      </c>
      <c r="L100" s="46"/>
      <c r="M100" s="221" t="s">
        <v>44</v>
      </c>
      <c r="N100" s="222" t="s">
        <v>53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167</v>
      </c>
      <c r="AT100" s="225" t="s">
        <v>162</v>
      </c>
      <c r="AU100" s="225" t="s">
        <v>89</v>
      </c>
      <c r="AY100" s="18" t="s">
        <v>159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89</v>
      </c>
      <c r="BK100" s="226">
        <f>ROUND(I100*H100,2)</f>
        <v>0</v>
      </c>
      <c r="BL100" s="18" t="s">
        <v>167</v>
      </c>
      <c r="BM100" s="225" t="s">
        <v>251</v>
      </c>
    </row>
    <row r="101" s="2" customFormat="1" ht="16.5" customHeight="1">
      <c r="A101" s="40"/>
      <c r="B101" s="41"/>
      <c r="C101" s="214" t="s">
        <v>204</v>
      </c>
      <c r="D101" s="214" t="s">
        <v>162</v>
      </c>
      <c r="E101" s="215" t="s">
        <v>2456</v>
      </c>
      <c r="F101" s="216" t="s">
        <v>2457</v>
      </c>
      <c r="G101" s="217" t="s">
        <v>2046</v>
      </c>
      <c r="H101" s="218">
        <v>1</v>
      </c>
      <c r="I101" s="219"/>
      <c r="J101" s="220">
        <f>ROUND(I101*H101,2)</f>
        <v>0</v>
      </c>
      <c r="K101" s="216" t="s">
        <v>44</v>
      </c>
      <c r="L101" s="46"/>
      <c r="M101" s="221" t="s">
        <v>44</v>
      </c>
      <c r="N101" s="222" t="s">
        <v>53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167</v>
      </c>
      <c r="AT101" s="225" t="s">
        <v>162</v>
      </c>
      <c r="AU101" s="225" t="s">
        <v>89</v>
      </c>
      <c r="AY101" s="18" t="s">
        <v>159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89</v>
      </c>
      <c r="BK101" s="226">
        <f>ROUND(I101*H101,2)</f>
        <v>0</v>
      </c>
      <c r="BL101" s="18" t="s">
        <v>167</v>
      </c>
      <c r="BM101" s="225" t="s">
        <v>261</v>
      </c>
    </row>
    <row r="102" s="2" customFormat="1" ht="16.5" customHeight="1">
      <c r="A102" s="40"/>
      <c r="B102" s="41"/>
      <c r="C102" s="214" t="s">
        <v>209</v>
      </c>
      <c r="D102" s="214" t="s">
        <v>162</v>
      </c>
      <c r="E102" s="215" t="s">
        <v>2458</v>
      </c>
      <c r="F102" s="216" t="s">
        <v>2459</v>
      </c>
      <c r="G102" s="217" t="s">
        <v>2046</v>
      </c>
      <c r="H102" s="218">
        <v>25</v>
      </c>
      <c r="I102" s="219"/>
      <c r="J102" s="220">
        <f>ROUND(I102*H102,2)</f>
        <v>0</v>
      </c>
      <c r="K102" s="216" t="s">
        <v>44</v>
      </c>
      <c r="L102" s="46"/>
      <c r="M102" s="221" t="s">
        <v>44</v>
      </c>
      <c r="N102" s="222" t="s">
        <v>53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167</v>
      </c>
      <c r="AT102" s="225" t="s">
        <v>162</v>
      </c>
      <c r="AU102" s="225" t="s">
        <v>89</v>
      </c>
      <c r="AY102" s="18" t="s">
        <v>159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89</v>
      </c>
      <c r="BK102" s="226">
        <f>ROUND(I102*H102,2)</f>
        <v>0</v>
      </c>
      <c r="BL102" s="18" t="s">
        <v>167</v>
      </c>
      <c r="BM102" s="225" t="s">
        <v>277</v>
      </c>
    </row>
    <row r="103" s="2" customFormat="1" ht="16.5" customHeight="1">
      <c r="A103" s="40"/>
      <c r="B103" s="41"/>
      <c r="C103" s="214" t="s">
        <v>214</v>
      </c>
      <c r="D103" s="214" t="s">
        <v>162</v>
      </c>
      <c r="E103" s="215" t="s">
        <v>2460</v>
      </c>
      <c r="F103" s="216" t="s">
        <v>2461</v>
      </c>
      <c r="G103" s="217" t="s">
        <v>2046</v>
      </c>
      <c r="H103" s="218">
        <v>1</v>
      </c>
      <c r="I103" s="219"/>
      <c r="J103" s="220">
        <f>ROUND(I103*H103,2)</f>
        <v>0</v>
      </c>
      <c r="K103" s="216" t="s">
        <v>44</v>
      </c>
      <c r="L103" s="46"/>
      <c r="M103" s="221" t="s">
        <v>44</v>
      </c>
      <c r="N103" s="222" t="s">
        <v>53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167</v>
      </c>
      <c r="AT103" s="225" t="s">
        <v>162</v>
      </c>
      <c r="AU103" s="225" t="s">
        <v>89</v>
      </c>
      <c r="AY103" s="18" t="s">
        <v>159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89</v>
      </c>
      <c r="BK103" s="226">
        <f>ROUND(I103*H103,2)</f>
        <v>0</v>
      </c>
      <c r="BL103" s="18" t="s">
        <v>167</v>
      </c>
      <c r="BM103" s="225" t="s">
        <v>287</v>
      </c>
    </row>
    <row r="104" s="2" customFormat="1" ht="16.5" customHeight="1">
      <c r="A104" s="40"/>
      <c r="B104" s="41"/>
      <c r="C104" s="214" t="s">
        <v>221</v>
      </c>
      <c r="D104" s="214" t="s">
        <v>162</v>
      </c>
      <c r="E104" s="215" t="s">
        <v>2462</v>
      </c>
      <c r="F104" s="216" t="s">
        <v>2463</v>
      </c>
      <c r="G104" s="217" t="s">
        <v>2043</v>
      </c>
      <c r="H104" s="218">
        <v>1</v>
      </c>
      <c r="I104" s="219"/>
      <c r="J104" s="220">
        <f>ROUND(I104*H104,2)</f>
        <v>0</v>
      </c>
      <c r="K104" s="216" t="s">
        <v>44</v>
      </c>
      <c r="L104" s="46"/>
      <c r="M104" s="221" t="s">
        <v>44</v>
      </c>
      <c r="N104" s="222" t="s">
        <v>53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167</v>
      </c>
      <c r="AT104" s="225" t="s">
        <v>162</v>
      </c>
      <c r="AU104" s="225" t="s">
        <v>89</v>
      </c>
      <c r="AY104" s="18" t="s">
        <v>159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89</v>
      </c>
      <c r="BK104" s="226">
        <f>ROUND(I104*H104,2)</f>
        <v>0</v>
      </c>
      <c r="BL104" s="18" t="s">
        <v>167</v>
      </c>
      <c r="BM104" s="225" t="s">
        <v>298</v>
      </c>
    </row>
    <row r="105" s="12" customFormat="1" ht="25.92" customHeight="1">
      <c r="A105" s="12"/>
      <c r="B105" s="198"/>
      <c r="C105" s="199"/>
      <c r="D105" s="200" t="s">
        <v>81</v>
      </c>
      <c r="E105" s="201" t="s">
        <v>2464</v>
      </c>
      <c r="F105" s="201" t="s">
        <v>2465</v>
      </c>
      <c r="G105" s="199"/>
      <c r="H105" s="199"/>
      <c r="I105" s="202"/>
      <c r="J105" s="203">
        <f>BK105</f>
        <v>0</v>
      </c>
      <c r="K105" s="199"/>
      <c r="L105" s="204"/>
      <c r="M105" s="205"/>
      <c r="N105" s="206"/>
      <c r="O105" s="206"/>
      <c r="P105" s="207">
        <f>SUM(P106:P116)</f>
        <v>0</v>
      </c>
      <c r="Q105" s="206"/>
      <c r="R105" s="207">
        <f>SUM(R106:R116)</f>
        <v>0</v>
      </c>
      <c r="S105" s="206"/>
      <c r="T105" s="208">
        <f>SUM(T106:T116)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9" t="s">
        <v>89</v>
      </c>
      <c r="AT105" s="210" t="s">
        <v>81</v>
      </c>
      <c r="AU105" s="210" t="s">
        <v>82</v>
      </c>
      <c r="AY105" s="209" t="s">
        <v>159</v>
      </c>
      <c r="BK105" s="211">
        <f>SUM(BK106:BK116)</f>
        <v>0</v>
      </c>
    </row>
    <row r="106" s="2" customFormat="1" ht="16.5" customHeight="1">
      <c r="A106" s="40"/>
      <c r="B106" s="41"/>
      <c r="C106" s="214" t="s">
        <v>227</v>
      </c>
      <c r="D106" s="214" t="s">
        <v>162</v>
      </c>
      <c r="E106" s="215" t="s">
        <v>2466</v>
      </c>
      <c r="F106" s="216" t="s">
        <v>2467</v>
      </c>
      <c r="G106" s="217" t="s">
        <v>2046</v>
      </c>
      <c r="H106" s="218">
        <v>2</v>
      </c>
      <c r="I106" s="219"/>
      <c r="J106" s="220">
        <f>ROUND(I106*H106,2)</f>
        <v>0</v>
      </c>
      <c r="K106" s="216" t="s">
        <v>44</v>
      </c>
      <c r="L106" s="46"/>
      <c r="M106" s="221" t="s">
        <v>44</v>
      </c>
      <c r="N106" s="222" t="s">
        <v>53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167</v>
      </c>
      <c r="AT106" s="225" t="s">
        <v>162</v>
      </c>
      <c r="AU106" s="225" t="s">
        <v>89</v>
      </c>
      <c r="AY106" s="18" t="s">
        <v>159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89</v>
      </c>
      <c r="BK106" s="226">
        <f>ROUND(I106*H106,2)</f>
        <v>0</v>
      </c>
      <c r="BL106" s="18" t="s">
        <v>167</v>
      </c>
      <c r="BM106" s="225" t="s">
        <v>308</v>
      </c>
    </row>
    <row r="107" s="2" customFormat="1" ht="16.5" customHeight="1">
      <c r="A107" s="40"/>
      <c r="B107" s="41"/>
      <c r="C107" s="214" t="s">
        <v>235</v>
      </c>
      <c r="D107" s="214" t="s">
        <v>162</v>
      </c>
      <c r="E107" s="215" t="s">
        <v>2468</v>
      </c>
      <c r="F107" s="216" t="s">
        <v>2469</v>
      </c>
      <c r="G107" s="217" t="s">
        <v>2046</v>
      </c>
      <c r="H107" s="218">
        <v>1</v>
      </c>
      <c r="I107" s="219"/>
      <c r="J107" s="220">
        <f>ROUND(I107*H107,2)</f>
        <v>0</v>
      </c>
      <c r="K107" s="216" t="s">
        <v>44</v>
      </c>
      <c r="L107" s="46"/>
      <c r="M107" s="221" t="s">
        <v>44</v>
      </c>
      <c r="N107" s="222" t="s">
        <v>53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167</v>
      </c>
      <c r="AT107" s="225" t="s">
        <v>162</v>
      </c>
      <c r="AU107" s="225" t="s">
        <v>89</v>
      </c>
      <c r="AY107" s="18" t="s">
        <v>159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89</v>
      </c>
      <c r="BK107" s="226">
        <f>ROUND(I107*H107,2)</f>
        <v>0</v>
      </c>
      <c r="BL107" s="18" t="s">
        <v>167</v>
      </c>
      <c r="BM107" s="225" t="s">
        <v>320</v>
      </c>
    </row>
    <row r="108" s="2" customFormat="1" ht="16.5" customHeight="1">
      <c r="A108" s="40"/>
      <c r="B108" s="41"/>
      <c r="C108" s="214" t="s">
        <v>8</v>
      </c>
      <c r="D108" s="214" t="s">
        <v>162</v>
      </c>
      <c r="E108" s="215" t="s">
        <v>2470</v>
      </c>
      <c r="F108" s="216" t="s">
        <v>2471</v>
      </c>
      <c r="G108" s="217" t="s">
        <v>2046</v>
      </c>
      <c r="H108" s="218">
        <v>19</v>
      </c>
      <c r="I108" s="219"/>
      <c r="J108" s="220">
        <f>ROUND(I108*H108,2)</f>
        <v>0</v>
      </c>
      <c r="K108" s="216" t="s">
        <v>44</v>
      </c>
      <c r="L108" s="46"/>
      <c r="M108" s="221" t="s">
        <v>44</v>
      </c>
      <c r="N108" s="222" t="s">
        <v>53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167</v>
      </c>
      <c r="AT108" s="225" t="s">
        <v>162</v>
      </c>
      <c r="AU108" s="225" t="s">
        <v>89</v>
      </c>
      <c r="AY108" s="18" t="s">
        <v>159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89</v>
      </c>
      <c r="BK108" s="226">
        <f>ROUND(I108*H108,2)</f>
        <v>0</v>
      </c>
      <c r="BL108" s="18" t="s">
        <v>167</v>
      </c>
      <c r="BM108" s="225" t="s">
        <v>331</v>
      </c>
    </row>
    <row r="109" s="2" customFormat="1" ht="16.5" customHeight="1">
      <c r="A109" s="40"/>
      <c r="B109" s="41"/>
      <c r="C109" s="214" t="s">
        <v>251</v>
      </c>
      <c r="D109" s="214" t="s">
        <v>162</v>
      </c>
      <c r="E109" s="215" t="s">
        <v>2472</v>
      </c>
      <c r="F109" s="216" t="s">
        <v>2473</v>
      </c>
      <c r="G109" s="217" t="s">
        <v>2046</v>
      </c>
      <c r="H109" s="218">
        <v>22</v>
      </c>
      <c r="I109" s="219"/>
      <c r="J109" s="220">
        <f>ROUND(I109*H109,2)</f>
        <v>0</v>
      </c>
      <c r="K109" s="216" t="s">
        <v>44</v>
      </c>
      <c r="L109" s="46"/>
      <c r="M109" s="221" t="s">
        <v>44</v>
      </c>
      <c r="N109" s="222" t="s">
        <v>53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167</v>
      </c>
      <c r="AT109" s="225" t="s">
        <v>162</v>
      </c>
      <c r="AU109" s="225" t="s">
        <v>89</v>
      </c>
      <c r="AY109" s="18" t="s">
        <v>159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89</v>
      </c>
      <c r="BK109" s="226">
        <f>ROUND(I109*H109,2)</f>
        <v>0</v>
      </c>
      <c r="BL109" s="18" t="s">
        <v>167</v>
      </c>
      <c r="BM109" s="225" t="s">
        <v>341</v>
      </c>
    </row>
    <row r="110" s="2" customFormat="1" ht="16.5" customHeight="1">
      <c r="A110" s="40"/>
      <c r="B110" s="41"/>
      <c r="C110" s="214" t="s">
        <v>257</v>
      </c>
      <c r="D110" s="214" t="s">
        <v>162</v>
      </c>
      <c r="E110" s="215" t="s">
        <v>2474</v>
      </c>
      <c r="F110" s="216" t="s">
        <v>2475</v>
      </c>
      <c r="G110" s="217" t="s">
        <v>2046</v>
      </c>
      <c r="H110" s="218">
        <v>4</v>
      </c>
      <c r="I110" s="219"/>
      <c r="J110" s="220">
        <f>ROUND(I110*H110,2)</f>
        <v>0</v>
      </c>
      <c r="K110" s="216" t="s">
        <v>44</v>
      </c>
      <c r="L110" s="46"/>
      <c r="M110" s="221" t="s">
        <v>44</v>
      </c>
      <c r="N110" s="222" t="s">
        <v>53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167</v>
      </c>
      <c r="AT110" s="225" t="s">
        <v>162</v>
      </c>
      <c r="AU110" s="225" t="s">
        <v>89</v>
      </c>
      <c r="AY110" s="18" t="s">
        <v>159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89</v>
      </c>
      <c r="BK110" s="226">
        <f>ROUND(I110*H110,2)</f>
        <v>0</v>
      </c>
      <c r="BL110" s="18" t="s">
        <v>167</v>
      </c>
      <c r="BM110" s="225" t="s">
        <v>351</v>
      </c>
    </row>
    <row r="111" s="2" customFormat="1" ht="16.5" customHeight="1">
      <c r="A111" s="40"/>
      <c r="B111" s="41"/>
      <c r="C111" s="214" t="s">
        <v>261</v>
      </c>
      <c r="D111" s="214" t="s">
        <v>162</v>
      </c>
      <c r="E111" s="215" t="s">
        <v>2476</v>
      </c>
      <c r="F111" s="216" t="s">
        <v>2477</v>
      </c>
      <c r="G111" s="217" t="s">
        <v>2046</v>
      </c>
      <c r="H111" s="218">
        <v>1</v>
      </c>
      <c r="I111" s="219"/>
      <c r="J111" s="220">
        <f>ROUND(I111*H111,2)</f>
        <v>0</v>
      </c>
      <c r="K111" s="216" t="s">
        <v>44</v>
      </c>
      <c r="L111" s="46"/>
      <c r="M111" s="221" t="s">
        <v>44</v>
      </c>
      <c r="N111" s="222" t="s">
        <v>53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167</v>
      </c>
      <c r="AT111" s="225" t="s">
        <v>162</v>
      </c>
      <c r="AU111" s="225" t="s">
        <v>89</v>
      </c>
      <c r="AY111" s="18" t="s">
        <v>159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89</v>
      </c>
      <c r="BK111" s="226">
        <f>ROUND(I111*H111,2)</f>
        <v>0</v>
      </c>
      <c r="BL111" s="18" t="s">
        <v>167</v>
      </c>
      <c r="BM111" s="225" t="s">
        <v>362</v>
      </c>
    </row>
    <row r="112" s="2" customFormat="1" ht="16.5" customHeight="1">
      <c r="A112" s="40"/>
      <c r="B112" s="41"/>
      <c r="C112" s="214" t="s">
        <v>271</v>
      </c>
      <c r="D112" s="214" t="s">
        <v>162</v>
      </c>
      <c r="E112" s="215" t="s">
        <v>2478</v>
      </c>
      <c r="F112" s="216" t="s">
        <v>2479</v>
      </c>
      <c r="G112" s="217" t="s">
        <v>2046</v>
      </c>
      <c r="H112" s="218">
        <v>2</v>
      </c>
      <c r="I112" s="219"/>
      <c r="J112" s="220">
        <f>ROUND(I112*H112,2)</f>
        <v>0</v>
      </c>
      <c r="K112" s="216" t="s">
        <v>44</v>
      </c>
      <c r="L112" s="46"/>
      <c r="M112" s="221" t="s">
        <v>44</v>
      </c>
      <c r="N112" s="222" t="s">
        <v>53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167</v>
      </c>
      <c r="AT112" s="225" t="s">
        <v>162</v>
      </c>
      <c r="AU112" s="225" t="s">
        <v>89</v>
      </c>
      <c r="AY112" s="18" t="s">
        <v>159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89</v>
      </c>
      <c r="BK112" s="226">
        <f>ROUND(I112*H112,2)</f>
        <v>0</v>
      </c>
      <c r="BL112" s="18" t="s">
        <v>167</v>
      </c>
      <c r="BM112" s="225" t="s">
        <v>376</v>
      </c>
    </row>
    <row r="113" s="2" customFormat="1" ht="16.5" customHeight="1">
      <c r="A113" s="40"/>
      <c r="B113" s="41"/>
      <c r="C113" s="214" t="s">
        <v>277</v>
      </c>
      <c r="D113" s="214" t="s">
        <v>162</v>
      </c>
      <c r="E113" s="215" t="s">
        <v>2480</v>
      </c>
      <c r="F113" s="216" t="s">
        <v>2481</v>
      </c>
      <c r="G113" s="217" t="s">
        <v>2046</v>
      </c>
      <c r="H113" s="218">
        <v>1</v>
      </c>
      <c r="I113" s="219"/>
      <c r="J113" s="220">
        <f>ROUND(I113*H113,2)</f>
        <v>0</v>
      </c>
      <c r="K113" s="216" t="s">
        <v>44</v>
      </c>
      <c r="L113" s="46"/>
      <c r="M113" s="221" t="s">
        <v>44</v>
      </c>
      <c r="N113" s="222" t="s">
        <v>53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167</v>
      </c>
      <c r="AT113" s="225" t="s">
        <v>162</v>
      </c>
      <c r="AU113" s="225" t="s">
        <v>89</v>
      </c>
      <c r="AY113" s="18" t="s">
        <v>159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89</v>
      </c>
      <c r="BK113" s="226">
        <f>ROUND(I113*H113,2)</f>
        <v>0</v>
      </c>
      <c r="BL113" s="18" t="s">
        <v>167</v>
      </c>
      <c r="BM113" s="225" t="s">
        <v>389</v>
      </c>
    </row>
    <row r="114" s="2" customFormat="1" ht="16.5" customHeight="1">
      <c r="A114" s="40"/>
      <c r="B114" s="41"/>
      <c r="C114" s="214" t="s">
        <v>7</v>
      </c>
      <c r="D114" s="214" t="s">
        <v>162</v>
      </c>
      <c r="E114" s="215" t="s">
        <v>2482</v>
      </c>
      <c r="F114" s="216" t="s">
        <v>2483</v>
      </c>
      <c r="G114" s="217" t="s">
        <v>2046</v>
      </c>
      <c r="H114" s="218">
        <v>1</v>
      </c>
      <c r="I114" s="219"/>
      <c r="J114" s="220">
        <f>ROUND(I114*H114,2)</f>
        <v>0</v>
      </c>
      <c r="K114" s="216" t="s">
        <v>44</v>
      </c>
      <c r="L114" s="46"/>
      <c r="M114" s="221" t="s">
        <v>44</v>
      </c>
      <c r="N114" s="222" t="s">
        <v>53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167</v>
      </c>
      <c r="AT114" s="225" t="s">
        <v>162</v>
      </c>
      <c r="AU114" s="225" t="s">
        <v>89</v>
      </c>
      <c r="AY114" s="18" t="s">
        <v>159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89</v>
      </c>
      <c r="BK114" s="226">
        <f>ROUND(I114*H114,2)</f>
        <v>0</v>
      </c>
      <c r="BL114" s="18" t="s">
        <v>167</v>
      </c>
      <c r="BM114" s="225" t="s">
        <v>400</v>
      </c>
    </row>
    <row r="115" s="2" customFormat="1" ht="16.5" customHeight="1">
      <c r="A115" s="40"/>
      <c r="B115" s="41"/>
      <c r="C115" s="214" t="s">
        <v>287</v>
      </c>
      <c r="D115" s="214" t="s">
        <v>162</v>
      </c>
      <c r="E115" s="215" t="s">
        <v>2484</v>
      </c>
      <c r="F115" s="216" t="s">
        <v>2485</v>
      </c>
      <c r="G115" s="217" t="s">
        <v>2043</v>
      </c>
      <c r="H115" s="218">
        <v>1</v>
      </c>
      <c r="I115" s="219"/>
      <c r="J115" s="220">
        <f>ROUND(I115*H115,2)</f>
        <v>0</v>
      </c>
      <c r="K115" s="216" t="s">
        <v>44</v>
      </c>
      <c r="L115" s="46"/>
      <c r="M115" s="221" t="s">
        <v>44</v>
      </c>
      <c r="N115" s="222" t="s">
        <v>53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167</v>
      </c>
      <c r="AT115" s="225" t="s">
        <v>162</v>
      </c>
      <c r="AU115" s="225" t="s">
        <v>89</v>
      </c>
      <c r="AY115" s="18" t="s">
        <v>159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89</v>
      </c>
      <c r="BK115" s="226">
        <f>ROUND(I115*H115,2)</f>
        <v>0</v>
      </c>
      <c r="BL115" s="18" t="s">
        <v>167</v>
      </c>
      <c r="BM115" s="225" t="s">
        <v>411</v>
      </c>
    </row>
    <row r="116" s="2" customFormat="1" ht="16.5" customHeight="1">
      <c r="A116" s="40"/>
      <c r="B116" s="41"/>
      <c r="C116" s="214" t="s">
        <v>292</v>
      </c>
      <c r="D116" s="214" t="s">
        <v>162</v>
      </c>
      <c r="E116" s="215" t="s">
        <v>2486</v>
      </c>
      <c r="F116" s="216" t="s">
        <v>2487</v>
      </c>
      <c r="G116" s="217" t="s">
        <v>2043</v>
      </c>
      <c r="H116" s="218">
        <v>1</v>
      </c>
      <c r="I116" s="219"/>
      <c r="J116" s="220">
        <f>ROUND(I116*H116,2)</f>
        <v>0</v>
      </c>
      <c r="K116" s="216" t="s">
        <v>44</v>
      </c>
      <c r="L116" s="46"/>
      <c r="M116" s="221" t="s">
        <v>44</v>
      </c>
      <c r="N116" s="222" t="s">
        <v>53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167</v>
      </c>
      <c r="AT116" s="225" t="s">
        <v>162</v>
      </c>
      <c r="AU116" s="225" t="s">
        <v>89</v>
      </c>
      <c r="AY116" s="18" t="s">
        <v>159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89</v>
      </c>
      <c r="BK116" s="226">
        <f>ROUND(I116*H116,2)</f>
        <v>0</v>
      </c>
      <c r="BL116" s="18" t="s">
        <v>167</v>
      </c>
      <c r="BM116" s="225" t="s">
        <v>423</v>
      </c>
    </row>
    <row r="117" s="12" customFormat="1" ht="25.92" customHeight="1">
      <c r="A117" s="12"/>
      <c r="B117" s="198"/>
      <c r="C117" s="199"/>
      <c r="D117" s="200" t="s">
        <v>81</v>
      </c>
      <c r="E117" s="201" t="s">
        <v>2488</v>
      </c>
      <c r="F117" s="201" t="s">
        <v>2489</v>
      </c>
      <c r="G117" s="199"/>
      <c r="H117" s="199"/>
      <c r="I117" s="202"/>
      <c r="J117" s="203">
        <f>BK117</f>
        <v>0</v>
      </c>
      <c r="K117" s="199"/>
      <c r="L117" s="204"/>
      <c r="M117" s="205"/>
      <c r="N117" s="206"/>
      <c r="O117" s="206"/>
      <c r="P117" s="207">
        <f>SUM(P118:P127)</f>
        <v>0</v>
      </c>
      <c r="Q117" s="206"/>
      <c r="R117" s="207">
        <f>SUM(R118:R127)</f>
        <v>0</v>
      </c>
      <c r="S117" s="206"/>
      <c r="T117" s="208">
        <f>SUM(T118:T127)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9" t="s">
        <v>89</v>
      </c>
      <c r="AT117" s="210" t="s">
        <v>81</v>
      </c>
      <c r="AU117" s="210" t="s">
        <v>82</v>
      </c>
      <c r="AY117" s="209" t="s">
        <v>159</v>
      </c>
      <c r="BK117" s="211">
        <f>SUM(BK118:BK127)</f>
        <v>0</v>
      </c>
    </row>
    <row r="118" s="2" customFormat="1" ht="16.5" customHeight="1">
      <c r="A118" s="40"/>
      <c r="B118" s="41"/>
      <c r="C118" s="214" t="s">
        <v>298</v>
      </c>
      <c r="D118" s="214" t="s">
        <v>162</v>
      </c>
      <c r="E118" s="215" t="s">
        <v>2490</v>
      </c>
      <c r="F118" s="216" t="s">
        <v>2491</v>
      </c>
      <c r="G118" s="217" t="s">
        <v>238</v>
      </c>
      <c r="H118" s="218">
        <v>15</v>
      </c>
      <c r="I118" s="219"/>
      <c r="J118" s="220">
        <f>ROUND(I118*H118,2)</f>
        <v>0</v>
      </c>
      <c r="K118" s="216" t="s">
        <v>44</v>
      </c>
      <c r="L118" s="46"/>
      <c r="M118" s="221" t="s">
        <v>44</v>
      </c>
      <c r="N118" s="222" t="s">
        <v>53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167</v>
      </c>
      <c r="AT118" s="225" t="s">
        <v>162</v>
      </c>
      <c r="AU118" s="225" t="s">
        <v>89</v>
      </c>
      <c r="AY118" s="18" t="s">
        <v>159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89</v>
      </c>
      <c r="BK118" s="226">
        <f>ROUND(I118*H118,2)</f>
        <v>0</v>
      </c>
      <c r="BL118" s="18" t="s">
        <v>167</v>
      </c>
      <c r="BM118" s="225" t="s">
        <v>434</v>
      </c>
    </row>
    <row r="119" s="2" customFormat="1" ht="16.5" customHeight="1">
      <c r="A119" s="40"/>
      <c r="B119" s="41"/>
      <c r="C119" s="214" t="s">
        <v>303</v>
      </c>
      <c r="D119" s="214" t="s">
        <v>162</v>
      </c>
      <c r="E119" s="215" t="s">
        <v>2492</v>
      </c>
      <c r="F119" s="216" t="s">
        <v>2493</v>
      </c>
      <c r="G119" s="217" t="s">
        <v>165</v>
      </c>
      <c r="H119" s="218">
        <v>6</v>
      </c>
      <c r="I119" s="219"/>
      <c r="J119" s="220">
        <f>ROUND(I119*H119,2)</f>
        <v>0</v>
      </c>
      <c r="K119" s="216" t="s">
        <v>44</v>
      </c>
      <c r="L119" s="46"/>
      <c r="M119" s="221" t="s">
        <v>44</v>
      </c>
      <c r="N119" s="222" t="s">
        <v>53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167</v>
      </c>
      <c r="AT119" s="225" t="s">
        <v>162</v>
      </c>
      <c r="AU119" s="225" t="s">
        <v>89</v>
      </c>
      <c r="AY119" s="18" t="s">
        <v>159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89</v>
      </c>
      <c r="BK119" s="226">
        <f>ROUND(I119*H119,2)</f>
        <v>0</v>
      </c>
      <c r="BL119" s="18" t="s">
        <v>167</v>
      </c>
      <c r="BM119" s="225" t="s">
        <v>445</v>
      </c>
    </row>
    <row r="120" s="2" customFormat="1" ht="16.5" customHeight="1">
      <c r="A120" s="40"/>
      <c r="B120" s="41"/>
      <c r="C120" s="214" t="s">
        <v>308</v>
      </c>
      <c r="D120" s="214" t="s">
        <v>162</v>
      </c>
      <c r="E120" s="215" t="s">
        <v>2494</v>
      </c>
      <c r="F120" s="216" t="s">
        <v>2495</v>
      </c>
      <c r="G120" s="217" t="s">
        <v>165</v>
      </c>
      <c r="H120" s="218">
        <v>26</v>
      </c>
      <c r="I120" s="219"/>
      <c r="J120" s="220">
        <f>ROUND(I120*H120,2)</f>
        <v>0</v>
      </c>
      <c r="K120" s="216" t="s">
        <v>44</v>
      </c>
      <c r="L120" s="46"/>
      <c r="M120" s="221" t="s">
        <v>44</v>
      </c>
      <c r="N120" s="222" t="s">
        <v>53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167</v>
      </c>
      <c r="AT120" s="225" t="s">
        <v>162</v>
      </c>
      <c r="AU120" s="225" t="s">
        <v>89</v>
      </c>
      <c r="AY120" s="18" t="s">
        <v>159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89</v>
      </c>
      <c r="BK120" s="226">
        <f>ROUND(I120*H120,2)</f>
        <v>0</v>
      </c>
      <c r="BL120" s="18" t="s">
        <v>167</v>
      </c>
      <c r="BM120" s="225" t="s">
        <v>456</v>
      </c>
    </row>
    <row r="121" s="2" customFormat="1" ht="16.5" customHeight="1">
      <c r="A121" s="40"/>
      <c r="B121" s="41"/>
      <c r="C121" s="214" t="s">
        <v>315</v>
      </c>
      <c r="D121" s="214" t="s">
        <v>162</v>
      </c>
      <c r="E121" s="215" t="s">
        <v>2496</v>
      </c>
      <c r="F121" s="216" t="s">
        <v>2497</v>
      </c>
      <c r="G121" s="217" t="s">
        <v>165</v>
      </c>
      <c r="H121" s="218">
        <v>28</v>
      </c>
      <c r="I121" s="219"/>
      <c r="J121" s="220">
        <f>ROUND(I121*H121,2)</f>
        <v>0</v>
      </c>
      <c r="K121" s="216" t="s">
        <v>44</v>
      </c>
      <c r="L121" s="46"/>
      <c r="M121" s="221" t="s">
        <v>44</v>
      </c>
      <c r="N121" s="222" t="s">
        <v>53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167</v>
      </c>
      <c r="AT121" s="225" t="s">
        <v>162</v>
      </c>
      <c r="AU121" s="225" t="s">
        <v>89</v>
      </c>
      <c r="AY121" s="18" t="s">
        <v>159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89</v>
      </c>
      <c r="BK121" s="226">
        <f>ROUND(I121*H121,2)</f>
        <v>0</v>
      </c>
      <c r="BL121" s="18" t="s">
        <v>167</v>
      </c>
      <c r="BM121" s="225" t="s">
        <v>466</v>
      </c>
    </row>
    <row r="122" s="2" customFormat="1" ht="16.5" customHeight="1">
      <c r="A122" s="40"/>
      <c r="B122" s="41"/>
      <c r="C122" s="214" t="s">
        <v>320</v>
      </c>
      <c r="D122" s="214" t="s">
        <v>162</v>
      </c>
      <c r="E122" s="215" t="s">
        <v>2498</v>
      </c>
      <c r="F122" s="216" t="s">
        <v>2499</v>
      </c>
      <c r="G122" s="217" t="s">
        <v>238</v>
      </c>
      <c r="H122" s="218">
        <v>360</v>
      </c>
      <c r="I122" s="219"/>
      <c r="J122" s="220">
        <f>ROUND(I122*H122,2)</f>
        <v>0</v>
      </c>
      <c r="K122" s="216" t="s">
        <v>44</v>
      </c>
      <c r="L122" s="46"/>
      <c r="M122" s="221" t="s">
        <v>44</v>
      </c>
      <c r="N122" s="222" t="s">
        <v>53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167</v>
      </c>
      <c r="AT122" s="225" t="s">
        <v>162</v>
      </c>
      <c r="AU122" s="225" t="s">
        <v>89</v>
      </c>
      <c r="AY122" s="18" t="s">
        <v>159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89</v>
      </c>
      <c r="BK122" s="226">
        <f>ROUND(I122*H122,2)</f>
        <v>0</v>
      </c>
      <c r="BL122" s="18" t="s">
        <v>167</v>
      </c>
      <c r="BM122" s="225" t="s">
        <v>476</v>
      </c>
    </row>
    <row r="123" s="2" customFormat="1" ht="16.5" customHeight="1">
      <c r="A123" s="40"/>
      <c r="B123" s="41"/>
      <c r="C123" s="214" t="s">
        <v>326</v>
      </c>
      <c r="D123" s="214" t="s">
        <v>162</v>
      </c>
      <c r="E123" s="215" t="s">
        <v>2500</v>
      </c>
      <c r="F123" s="216" t="s">
        <v>2501</v>
      </c>
      <c r="G123" s="217" t="s">
        <v>238</v>
      </c>
      <c r="H123" s="218">
        <v>325</v>
      </c>
      <c r="I123" s="219"/>
      <c r="J123" s="220">
        <f>ROUND(I123*H123,2)</f>
        <v>0</v>
      </c>
      <c r="K123" s="216" t="s">
        <v>44</v>
      </c>
      <c r="L123" s="46"/>
      <c r="M123" s="221" t="s">
        <v>44</v>
      </c>
      <c r="N123" s="222" t="s">
        <v>53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167</v>
      </c>
      <c r="AT123" s="225" t="s">
        <v>162</v>
      </c>
      <c r="AU123" s="225" t="s">
        <v>89</v>
      </c>
      <c r="AY123" s="18" t="s">
        <v>159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89</v>
      </c>
      <c r="BK123" s="226">
        <f>ROUND(I123*H123,2)</f>
        <v>0</v>
      </c>
      <c r="BL123" s="18" t="s">
        <v>167</v>
      </c>
      <c r="BM123" s="225" t="s">
        <v>486</v>
      </c>
    </row>
    <row r="124" s="2" customFormat="1" ht="16.5" customHeight="1">
      <c r="A124" s="40"/>
      <c r="B124" s="41"/>
      <c r="C124" s="214" t="s">
        <v>331</v>
      </c>
      <c r="D124" s="214" t="s">
        <v>162</v>
      </c>
      <c r="E124" s="215" t="s">
        <v>2502</v>
      </c>
      <c r="F124" s="216" t="s">
        <v>2503</v>
      </c>
      <c r="G124" s="217" t="s">
        <v>165</v>
      </c>
      <c r="H124" s="218">
        <v>65</v>
      </c>
      <c r="I124" s="219"/>
      <c r="J124" s="220">
        <f>ROUND(I124*H124,2)</f>
        <v>0</v>
      </c>
      <c r="K124" s="216" t="s">
        <v>44</v>
      </c>
      <c r="L124" s="46"/>
      <c r="M124" s="221" t="s">
        <v>44</v>
      </c>
      <c r="N124" s="222" t="s">
        <v>53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167</v>
      </c>
      <c r="AT124" s="225" t="s">
        <v>162</v>
      </c>
      <c r="AU124" s="225" t="s">
        <v>89</v>
      </c>
      <c r="AY124" s="18" t="s">
        <v>159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8" t="s">
        <v>89</v>
      </c>
      <c r="BK124" s="226">
        <f>ROUND(I124*H124,2)</f>
        <v>0</v>
      </c>
      <c r="BL124" s="18" t="s">
        <v>167</v>
      </c>
      <c r="BM124" s="225" t="s">
        <v>496</v>
      </c>
    </row>
    <row r="125" s="2" customFormat="1" ht="16.5" customHeight="1">
      <c r="A125" s="40"/>
      <c r="B125" s="41"/>
      <c r="C125" s="214" t="s">
        <v>336</v>
      </c>
      <c r="D125" s="214" t="s">
        <v>162</v>
      </c>
      <c r="E125" s="215" t="s">
        <v>2504</v>
      </c>
      <c r="F125" s="216" t="s">
        <v>2505</v>
      </c>
      <c r="G125" s="217" t="s">
        <v>165</v>
      </c>
      <c r="H125" s="218">
        <v>60</v>
      </c>
      <c r="I125" s="219"/>
      <c r="J125" s="220">
        <f>ROUND(I125*H125,2)</f>
        <v>0</v>
      </c>
      <c r="K125" s="216" t="s">
        <v>44</v>
      </c>
      <c r="L125" s="46"/>
      <c r="M125" s="221" t="s">
        <v>44</v>
      </c>
      <c r="N125" s="222" t="s">
        <v>53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167</v>
      </c>
      <c r="AT125" s="225" t="s">
        <v>162</v>
      </c>
      <c r="AU125" s="225" t="s">
        <v>89</v>
      </c>
      <c r="AY125" s="18" t="s">
        <v>159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89</v>
      </c>
      <c r="BK125" s="226">
        <f>ROUND(I125*H125,2)</f>
        <v>0</v>
      </c>
      <c r="BL125" s="18" t="s">
        <v>167</v>
      </c>
      <c r="BM125" s="225" t="s">
        <v>507</v>
      </c>
    </row>
    <row r="126" s="2" customFormat="1" ht="16.5" customHeight="1">
      <c r="A126" s="40"/>
      <c r="B126" s="41"/>
      <c r="C126" s="214" t="s">
        <v>341</v>
      </c>
      <c r="D126" s="214" t="s">
        <v>162</v>
      </c>
      <c r="E126" s="215" t="s">
        <v>2506</v>
      </c>
      <c r="F126" s="216" t="s">
        <v>2507</v>
      </c>
      <c r="G126" s="217" t="s">
        <v>2043</v>
      </c>
      <c r="H126" s="218">
        <v>1</v>
      </c>
      <c r="I126" s="219"/>
      <c r="J126" s="220">
        <f>ROUND(I126*H126,2)</f>
        <v>0</v>
      </c>
      <c r="K126" s="216" t="s">
        <v>44</v>
      </c>
      <c r="L126" s="46"/>
      <c r="M126" s="221" t="s">
        <v>44</v>
      </c>
      <c r="N126" s="222" t="s">
        <v>53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167</v>
      </c>
      <c r="AT126" s="225" t="s">
        <v>162</v>
      </c>
      <c r="AU126" s="225" t="s">
        <v>89</v>
      </c>
      <c r="AY126" s="18" t="s">
        <v>159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89</v>
      </c>
      <c r="BK126" s="226">
        <f>ROUND(I126*H126,2)</f>
        <v>0</v>
      </c>
      <c r="BL126" s="18" t="s">
        <v>167</v>
      </c>
      <c r="BM126" s="225" t="s">
        <v>519</v>
      </c>
    </row>
    <row r="127" s="2" customFormat="1" ht="16.5" customHeight="1">
      <c r="A127" s="40"/>
      <c r="B127" s="41"/>
      <c r="C127" s="214" t="s">
        <v>347</v>
      </c>
      <c r="D127" s="214" t="s">
        <v>162</v>
      </c>
      <c r="E127" s="215" t="s">
        <v>2508</v>
      </c>
      <c r="F127" s="216" t="s">
        <v>2509</v>
      </c>
      <c r="G127" s="217" t="s">
        <v>2043</v>
      </c>
      <c r="H127" s="218">
        <v>1</v>
      </c>
      <c r="I127" s="219"/>
      <c r="J127" s="220">
        <f>ROUND(I127*H127,2)</f>
        <v>0</v>
      </c>
      <c r="K127" s="216" t="s">
        <v>44</v>
      </c>
      <c r="L127" s="46"/>
      <c r="M127" s="221" t="s">
        <v>44</v>
      </c>
      <c r="N127" s="222" t="s">
        <v>53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167</v>
      </c>
      <c r="AT127" s="225" t="s">
        <v>162</v>
      </c>
      <c r="AU127" s="225" t="s">
        <v>89</v>
      </c>
      <c r="AY127" s="18" t="s">
        <v>159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8" t="s">
        <v>89</v>
      </c>
      <c r="BK127" s="226">
        <f>ROUND(I127*H127,2)</f>
        <v>0</v>
      </c>
      <c r="BL127" s="18" t="s">
        <v>167</v>
      </c>
      <c r="BM127" s="225" t="s">
        <v>530</v>
      </c>
    </row>
    <row r="128" s="12" customFormat="1" ht="25.92" customHeight="1">
      <c r="A128" s="12"/>
      <c r="B128" s="198"/>
      <c r="C128" s="199"/>
      <c r="D128" s="200" t="s">
        <v>81</v>
      </c>
      <c r="E128" s="201" t="s">
        <v>2510</v>
      </c>
      <c r="F128" s="201" t="s">
        <v>2511</v>
      </c>
      <c r="G128" s="199"/>
      <c r="H128" s="199"/>
      <c r="I128" s="202"/>
      <c r="J128" s="203">
        <f>BK128</f>
        <v>0</v>
      </c>
      <c r="K128" s="199"/>
      <c r="L128" s="204"/>
      <c r="M128" s="205"/>
      <c r="N128" s="206"/>
      <c r="O128" s="206"/>
      <c r="P128" s="207">
        <f>SUM(P129:P139)</f>
        <v>0</v>
      </c>
      <c r="Q128" s="206"/>
      <c r="R128" s="207">
        <f>SUM(R129:R139)</f>
        <v>0</v>
      </c>
      <c r="S128" s="206"/>
      <c r="T128" s="208">
        <f>SUM(T129:T139)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9" t="s">
        <v>89</v>
      </c>
      <c r="AT128" s="210" t="s">
        <v>81</v>
      </c>
      <c r="AU128" s="210" t="s">
        <v>82</v>
      </c>
      <c r="AY128" s="209" t="s">
        <v>159</v>
      </c>
      <c r="BK128" s="211">
        <f>SUM(BK129:BK139)</f>
        <v>0</v>
      </c>
    </row>
    <row r="129" s="2" customFormat="1" ht="16.5" customHeight="1">
      <c r="A129" s="40"/>
      <c r="B129" s="41"/>
      <c r="C129" s="214" t="s">
        <v>351</v>
      </c>
      <c r="D129" s="214" t="s">
        <v>162</v>
      </c>
      <c r="E129" s="215" t="s">
        <v>2512</v>
      </c>
      <c r="F129" s="216" t="s">
        <v>2513</v>
      </c>
      <c r="G129" s="217" t="s">
        <v>238</v>
      </c>
      <c r="H129" s="218">
        <v>15</v>
      </c>
      <c r="I129" s="219"/>
      <c r="J129" s="220">
        <f>ROUND(I129*H129,2)</f>
        <v>0</v>
      </c>
      <c r="K129" s="216" t="s">
        <v>44</v>
      </c>
      <c r="L129" s="46"/>
      <c r="M129" s="221" t="s">
        <v>44</v>
      </c>
      <c r="N129" s="222" t="s">
        <v>53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167</v>
      </c>
      <c r="AT129" s="225" t="s">
        <v>162</v>
      </c>
      <c r="AU129" s="225" t="s">
        <v>89</v>
      </c>
      <c r="AY129" s="18" t="s">
        <v>159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89</v>
      </c>
      <c r="BK129" s="226">
        <f>ROUND(I129*H129,2)</f>
        <v>0</v>
      </c>
      <c r="BL129" s="18" t="s">
        <v>167</v>
      </c>
      <c r="BM129" s="225" t="s">
        <v>543</v>
      </c>
    </row>
    <row r="130" s="2" customFormat="1" ht="16.5" customHeight="1">
      <c r="A130" s="40"/>
      <c r="B130" s="41"/>
      <c r="C130" s="214" t="s">
        <v>357</v>
      </c>
      <c r="D130" s="214" t="s">
        <v>162</v>
      </c>
      <c r="E130" s="215" t="s">
        <v>2514</v>
      </c>
      <c r="F130" s="216" t="s">
        <v>2515</v>
      </c>
      <c r="G130" s="217" t="s">
        <v>2046</v>
      </c>
      <c r="H130" s="218">
        <v>6</v>
      </c>
      <c r="I130" s="219"/>
      <c r="J130" s="220">
        <f>ROUND(I130*H130,2)</f>
        <v>0</v>
      </c>
      <c r="K130" s="216" t="s">
        <v>44</v>
      </c>
      <c r="L130" s="46"/>
      <c r="M130" s="221" t="s">
        <v>44</v>
      </c>
      <c r="N130" s="222" t="s">
        <v>53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167</v>
      </c>
      <c r="AT130" s="225" t="s">
        <v>162</v>
      </c>
      <c r="AU130" s="225" t="s">
        <v>89</v>
      </c>
      <c r="AY130" s="18" t="s">
        <v>159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89</v>
      </c>
      <c r="BK130" s="226">
        <f>ROUND(I130*H130,2)</f>
        <v>0</v>
      </c>
      <c r="BL130" s="18" t="s">
        <v>167</v>
      </c>
      <c r="BM130" s="225" t="s">
        <v>558</v>
      </c>
    </row>
    <row r="131" s="2" customFormat="1" ht="16.5" customHeight="1">
      <c r="A131" s="40"/>
      <c r="B131" s="41"/>
      <c r="C131" s="214" t="s">
        <v>362</v>
      </c>
      <c r="D131" s="214" t="s">
        <v>162</v>
      </c>
      <c r="E131" s="215" t="s">
        <v>2516</v>
      </c>
      <c r="F131" s="216" t="s">
        <v>2517</v>
      </c>
      <c r="G131" s="217" t="s">
        <v>238</v>
      </c>
      <c r="H131" s="218">
        <v>360</v>
      </c>
      <c r="I131" s="219"/>
      <c r="J131" s="220">
        <f>ROUND(I131*H131,2)</f>
        <v>0</v>
      </c>
      <c r="K131" s="216" t="s">
        <v>44</v>
      </c>
      <c r="L131" s="46"/>
      <c r="M131" s="221" t="s">
        <v>44</v>
      </c>
      <c r="N131" s="222" t="s">
        <v>53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167</v>
      </c>
      <c r="AT131" s="225" t="s">
        <v>162</v>
      </c>
      <c r="AU131" s="225" t="s">
        <v>89</v>
      </c>
      <c r="AY131" s="18" t="s">
        <v>159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89</v>
      </c>
      <c r="BK131" s="226">
        <f>ROUND(I131*H131,2)</f>
        <v>0</v>
      </c>
      <c r="BL131" s="18" t="s">
        <v>167</v>
      </c>
      <c r="BM131" s="225" t="s">
        <v>568</v>
      </c>
    </row>
    <row r="132" s="2" customFormat="1" ht="16.5" customHeight="1">
      <c r="A132" s="40"/>
      <c r="B132" s="41"/>
      <c r="C132" s="214" t="s">
        <v>368</v>
      </c>
      <c r="D132" s="214" t="s">
        <v>162</v>
      </c>
      <c r="E132" s="215" t="s">
        <v>2518</v>
      </c>
      <c r="F132" s="216" t="s">
        <v>2519</v>
      </c>
      <c r="G132" s="217" t="s">
        <v>2046</v>
      </c>
      <c r="H132" s="218">
        <v>65</v>
      </c>
      <c r="I132" s="219"/>
      <c r="J132" s="220">
        <f>ROUND(I132*H132,2)</f>
        <v>0</v>
      </c>
      <c r="K132" s="216" t="s">
        <v>44</v>
      </c>
      <c r="L132" s="46"/>
      <c r="M132" s="221" t="s">
        <v>44</v>
      </c>
      <c r="N132" s="222" t="s">
        <v>53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167</v>
      </c>
      <c r="AT132" s="225" t="s">
        <v>162</v>
      </c>
      <c r="AU132" s="225" t="s">
        <v>89</v>
      </c>
      <c r="AY132" s="18" t="s">
        <v>159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89</v>
      </c>
      <c r="BK132" s="226">
        <f>ROUND(I132*H132,2)</f>
        <v>0</v>
      </c>
      <c r="BL132" s="18" t="s">
        <v>167</v>
      </c>
      <c r="BM132" s="225" t="s">
        <v>584</v>
      </c>
    </row>
    <row r="133" s="2" customFormat="1" ht="16.5" customHeight="1">
      <c r="A133" s="40"/>
      <c r="B133" s="41"/>
      <c r="C133" s="214" t="s">
        <v>376</v>
      </c>
      <c r="D133" s="214" t="s">
        <v>162</v>
      </c>
      <c r="E133" s="215" t="s">
        <v>2520</v>
      </c>
      <c r="F133" s="216" t="s">
        <v>2521</v>
      </c>
      <c r="G133" s="217" t="s">
        <v>2046</v>
      </c>
      <c r="H133" s="218">
        <v>60</v>
      </c>
      <c r="I133" s="219"/>
      <c r="J133" s="220">
        <f>ROUND(I133*H133,2)</f>
        <v>0</v>
      </c>
      <c r="K133" s="216" t="s">
        <v>44</v>
      </c>
      <c r="L133" s="46"/>
      <c r="M133" s="221" t="s">
        <v>44</v>
      </c>
      <c r="N133" s="222" t="s">
        <v>53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167</v>
      </c>
      <c r="AT133" s="225" t="s">
        <v>162</v>
      </c>
      <c r="AU133" s="225" t="s">
        <v>89</v>
      </c>
      <c r="AY133" s="18" t="s">
        <v>159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89</v>
      </c>
      <c r="BK133" s="226">
        <f>ROUND(I133*H133,2)</f>
        <v>0</v>
      </c>
      <c r="BL133" s="18" t="s">
        <v>167</v>
      </c>
      <c r="BM133" s="225" t="s">
        <v>595</v>
      </c>
    </row>
    <row r="134" s="2" customFormat="1" ht="16.5" customHeight="1">
      <c r="A134" s="40"/>
      <c r="B134" s="41"/>
      <c r="C134" s="214" t="s">
        <v>383</v>
      </c>
      <c r="D134" s="214" t="s">
        <v>162</v>
      </c>
      <c r="E134" s="215" t="s">
        <v>2522</v>
      </c>
      <c r="F134" s="216" t="s">
        <v>2523</v>
      </c>
      <c r="G134" s="217" t="s">
        <v>2043</v>
      </c>
      <c r="H134" s="218">
        <v>1</v>
      </c>
      <c r="I134" s="219"/>
      <c r="J134" s="220">
        <f>ROUND(I134*H134,2)</f>
        <v>0</v>
      </c>
      <c r="K134" s="216" t="s">
        <v>44</v>
      </c>
      <c r="L134" s="46"/>
      <c r="M134" s="221" t="s">
        <v>44</v>
      </c>
      <c r="N134" s="222" t="s">
        <v>53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167</v>
      </c>
      <c r="AT134" s="225" t="s">
        <v>162</v>
      </c>
      <c r="AU134" s="225" t="s">
        <v>89</v>
      </c>
      <c r="AY134" s="18" t="s">
        <v>159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89</v>
      </c>
      <c r="BK134" s="226">
        <f>ROUND(I134*H134,2)</f>
        <v>0</v>
      </c>
      <c r="BL134" s="18" t="s">
        <v>167</v>
      </c>
      <c r="BM134" s="225" t="s">
        <v>611</v>
      </c>
    </row>
    <row r="135" s="2" customFormat="1" ht="16.5" customHeight="1">
      <c r="A135" s="40"/>
      <c r="B135" s="41"/>
      <c r="C135" s="214" t="s">
        <v>389</v>
      </c>
      <c r="D135" s="214" t="s">
        <v>162</v>
      </c>
      <c r="E135" s="215" t="s">
        <v>2524</v>
      </c>
      <c r="F135" s="216" t="s">
        <v>2525</v>
      </c>
      <c r="G135" s="217" t="s">
        <v>238</v>
      </c>
      <c r="H135" s="218">
        <v>325</v>
      </c>
      <c r="I135" s="219"/>
      <c r="J135" s="220">
        <f>ROUND(I135*H135,2)</f>
        <v>0</v>
      </c>
      <c r="K135" s="216" t="s">
        <v>44</v>
      </c>
      <c r="L135" s="46"/>
      <c r="M135" s="221" t="s">
        <v>44</v>
      </c>
      <c r="N135" s="222" t="s">
        <v>53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167</v>
      </c>
      <c r="AT135" s="225" t="s">
        <v>162</v>
      </c>
      <c r="AU135" s="225" t="s">
        <v>89</v>
      </c>
      <c r="AY135" s="18" t="s">
        <v>159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89</v>
      </c>
      <c r="BK135" s="226">
        <f>ROUND(I135*H135,2)</f>
        <v>0</v>
      </c>
      <c r="BL135" s="18" t="s">
        <v>167</v>
      </c>
      <c r="BM135" s="225" t="s">
        <v>622</v>
      </c>
    </row>
    <row r="136" s="2" customFormat="1" ht="16.5" customHeight="1">
      <c r="A136" s="40"/>
      <c r="B136" s="41"/>
      <c r="C136" s="214" t="s">
        <v>394</v>
      </c>
      <c r="D136" s="214" t="s">
        <v>162</v>
      </c>
      <c r="E136" s="215" t="s">
        <v>2526</v>
      </c>
      <c r="F136" s="216" t="s">
        <v>2527</v>
      </c>
      <c r="G136" s="217" t="s">
        <v>2046</v>
      </c>
      <c r="H136" s="218">
        <v>45</v>
      </c>
      <c r="I136" s="219"/>
      <c r="J136" s="220">
        <f>ROUND(I136*H136,2)</f>
        <v>0</v>
      </c>
      <c r="K136" s="216" t="s">
        <v>44</v>
      </c>
      <c r="L136" s="46"/>
      <c r="M136" s="221" t="s">
        <v>44</v>
      </c>
      <c r="N136" s="222" t="s">
        <v>53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167</v>
      </c>
      <c r="AT136" s="225" t="s">
        <v>162</v>
      </c>
      <c r="AU136" s="225" t="s">
        <v>89</v>
      </c>
      <c r="AY136" s="18" t="s">
        <v>159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89</v>
      </c>
      <c r="BK136" s="226">
        <f>ROUND(I136*H136,2)</f>
        <v>0</v>
      </c>
      <c r="BL136" s="18" t="s">
        <v>167</v>
      </c>
      <c r="BM136" s="225" t="s">
        <v>634</v>
      </c>
    </row>
    <row r="137" s="2" customFormat="1" ht="16.5" customHeight="1">
      <c r="A137" s="40"/>
      <c r="B137" s="41"/>
      <c r="C137" s="214" t="s">
        <v>400</v>
      </c>
      <c r="D137" s="214" t="s">
        <v>162</v>
      </c>
      <c r="E137" s="215" t="s">
        <v>2528</v>
      </c>
      <c r="F137" s="216" t="s">
        <v>2529</v>
      </c>
      <c r="G137" s="217" t="s">
        <v>2043</v>
      </c>
      <c r="H137" s="218">
        <v>1</v>
      </c>
      <c r="I137" s="219"/>
      <c r="J137" s="220">
        <f>ROUND(I137*H137,2)</f>
        <v>0</v>
      </c>
      <c r="K137" s="216" t="s">
        <v>44</v>
      </c>
      <c r="L137" s="46"/>
      <c r="M137" s="221" t="s">
        <v>44</v>
      </c>
      <c r="N137" s="222" t="s">
        <v>53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167</v>
      </c>
      <c r="AT137" s="225" t="s">
        <v>162</v>
      </c>
      <c r="AU137" s="225" t="s">
        <v>89</v>
      </c>
      <c r="AY137" s="18" t="s">
        <v>159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89</v>
      </c>
      <c r="BK137" s="226">
        <f>ROUND(I137*H137,2)</f>
        <v>0</v>
      </c>
      <c r="BL137" s="18" t="s">
        <v>167</v>
      </c>
      <c r="BM137" s="225" t="s">
        <v>645</v>
      </c>
    </row>
    <row r="138" s="2" customFormat="1" ht="16.5" customHeight="1">
      <c r="A138" s="40"/>
      <c r="B138" s="41"/>
      <c r="C138" s="214" t="s">
        <v>406</v>
      </c>
      <c r="D138" s="214" t="s">
        <v>162</v>
      </c>
      <c r="E138" s="215" t="s">
        <v>2484</v>
      </c>
      <c r="F138" s="216" t="s">
        <v>2485</v>
      </c>
      <c r="G138" s="217" t="s">
        <v>2043</v>
      </c>
      <c r="H138" s="218">
        <v>1</v>
      </c>
      <c r="I138" s="219"/>
      <c r="J138" s="220">
        <f>ROUND(I138*H138,2)</f>
        <v>0</v>
      </c>
      <c r="K138" s="216" t="s">
        <v>44</v>
      </c>
      <c r="L138" s="46"/>
      <c r="M138" s="221" t="s">
        <v>44</v>
      </c>
      <c r="N138" s="222" t="s">
        <v>53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167</v>
      </c>
      <c r="AT138" s="225" t="s">
        <v>162</v>
      </c>
      <c r="AU138" s="225" t="s">
        <v>89</v>
      </c>
      <c r="AY138" s="18" t="s">
        <v>159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89</v>
      </c>
      <c r="BK138" s="226">
        <f>ROUND(I138*H138,2)</f>
        <v>0</v>
      </c>
      <c r="BL138" s="18" t="s">
        <v>167</v>
      </c>
      <c r="BM138" s="225" t="s">
        <v>256</v>
      </c>
    </row>
    <row r="139" s="2" customFormat="1" ht="16.5" customHeight="1">
      <c r="A139" s="40"/>
      <c r="B139" s="41"/>
      <c r="C139" s="214" t="s">
        <v>411</v>
      </c>
      <c r="D139" s="214" t="s">
        <v>162</v>
      </c>
      <c r="E139" s="215" t="s">
        <v>2486</v>
      </c>
      <c r="F139" s="216" t="s">
        <v>2487</v>
      </c>
      <c r="G139" s="217" t="s">
        <v>2043</v>
      </c>
      <c r="H139" s="218">
        <v>1</v>
      </c>
      <c r="I139" s="219"/>
      <c r="J139" s="220">
        <f>ROUND(I139*H139,2)</f>
        <v>0</v>
      </c>
      <c r="K139" s="216" t="s">
        <v>44</v>
      </c>
      <c r="L139" s="46"/>
      <c r="M139" s="221" t="s">
        <v>44</v>
      </c>
      <c r="N139" s="222" t="s">
        <v>53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167</v>
      </c>
      <c r="AT139" s="225" t="s">
        <v>162</v>
      </c>
      <c r="AU139" s="225" t="s">
        <v>89</v>
      </c>
      <c r="AY139" s="18" t="s">
        <v>159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89</v>
      </c>
      <c r="BK139" s="226">
        <f>ROUND(I139*H139,2)</f>
        <v>0</v>
      </c>
      <c r="BL139" s="18" t="s">
        <v>167</v>
      </c>
      <c r="BM139" s="225" t="s">
        <v>664</v>
      </c>
    </row>
    <row r="140" s="12" customFormat="1" ht="25.92" customHeight="1">
      <c r="A140" s="12"/>
      <c r="B140" s="198"/>
      <c r="C140" s="199"/>
      <c r="D140" s="200" t="s">
        <v>81</v>
      </c>
      <c r="E140" s="201" t="s">
        <v>2530</v>
      </c>
      <c r="F140" s="201" t="s">
        <v>2531</v>
      </c>
      <c r="G140" s="199"/>
      <c r="H140" s="199"/>
      <c r="I140" s="202"/>
      <c r="J140" s="203">
        <f>BK140</f>
        <v>0</v>
      </c>
      <c r="K140" s="199"/>
      <c r="L140" s="204"/>
      <c r="M140" s="205"/>
      <c r="N140" s="206"/>
      <c r="O140" s="206"/>
      <c r="P140" s="207">
        <f>P141</f>
        <v>0</v>
      </c>
      <c r="Q140" s="206"/>
      <c r="R140" s="207">
        <f>R141</f>
        <v>0</v>
      </c>
      <c r="S140" s="206"/>
      <c r="T140" s="208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9" t="s">
        <v>89</v>
      </c>
      <c r="AT140" s="210" t="s">
        <v>81</v>
      </c>
      <c r="AU140" s="210" t="s">
        <v>82</v>
      </c>
      <c r="AY140" s="209" t="s">
        <v>159</v>
      </c>
      <c r="BK140" s="211">
        <f>BK141</f>
        <v>0</v>
      </c>
    </row>
    <row r="141" s="2" customFormat="1" ht="16.5" customHeight="1">
      <c r="A141" s="40"/>
      <c r="B141" s="41"/>
      <c r="C141" s="214" t="s">
        <v>418</v>
      </c>
      <c r="D141" s="214" t="s">
        <v>162</v>
      </c>
      <c r="E141" s="215" t="s">
        <v>2532</v>
      </c>
      <c r="F141" s="216" t="s">
        <v>2533</v>
      </c>
      <c r="G141" s="217" t="s">
        <v>2043</v>
      </c>
      <c r="H141" s="218">
        <v>1</v>
      </c>
      <c r="I141" s="219"/>
      <c r="J141" s="220">
        <f>ROUND(I141*H141,2)</f>
        <v>0</v>
      </c>
      <c r="K141" s="216" t="s">
        <v>44</v>
      </c>
      <c r="L141" s="46"/>
      <c r="M141" s="221" t="s">
        <v>44</v>
      </c>
      <c r="N141" s="222" t="s">
        <v>53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167</v>
      </c>
      <c r="AT141" s="225" t="s">
        <v>162</v>
      </c>
      <c r="AU141" s="225" t="s">
        <v>89</v>
      </c>
      <c r="AY141" s="18" t="s">
        <v>159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8" t="s">
        <v>89</v>
      </c>
      <c r="BK141" s="226">
        <f>ROUND(I141*H141,2)</f>
        <v>0</v>
      </c>
      <c r="BL141" s="18" t="s">
        <v>167</v>
      </c>
      <c r="BM141" s="225" t="s">
        <v>672</v>
      </c>
    </row>
    <row r="142" s="12" customFormat="1" ht="25.92" customHeight="1">
      <c r="A142" s="12"/>
      <c r="B142" s="198"/>
      <c r="C142" s="199"/>
      <c r="D142" s="200" t="s">
        <v>81</v>
      </c>
      <c r="E142" s="201" t="s">
        <v>2534</v>
      </c>
      <c r="F142" s="201" t="s">
        <v>2535</v>
      </c>
      <c r="G142" s="199"/>
      <c r="H142" s="199"/>
      <c r="I142" s="202"/>
      <c r="J142" s="203">
        <f>BK142</f>
        <v>0</v>
      </c>
      <c r="K142" s="199"/>
      <c r="L142" s="204"/>
      <c r="M142" s="205"/>
      <c r="N142" s="206"/>
      <c r="O142" s="206"/>
      <c r="P142" s="207">
        <f>SUM(P143:P146)</f>
        <v>0</v>
      </c>
      <c r="Q142" s="206"/>
      <c r="R142" s="207">
        <f>SUM(R143:R146)</f>
        <v>0</v>
      </c>
      <c r="S142" s="206"/>
      <c r="T142" s="208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9" t="s">
        <v>89</v>
      </c>
      <c r="AT142" s="210" t="s">
        <v>81</v>
      </c>
      <c r="AU142" s="210" t="s">
        <v>82</v>
      </c>
      <c r="AY142" s="209" t="s">
        <v>159</v>
      </c>
      <c r="BK142" s="211">
        <f>SUM(BK143:BK146)</f>
        <v>0</v>
      </c>
    </row>
    <row r="143" s="2" customFormat="1" ht="16.5" customHeight="1">
      <c r="A143" s="40"/>
      <c r="B143" s="41"/>
      <c r="C143" s="214" t="s">
        <v>423</v>
      </c>
      <c r="D143" s="214" t="s">
        <v>162</v>
      </c>
      <c r="E143" s="215" t="s">
        <v>2536</v>
      </c>
      <c r="F143" s="216" t="s">
        <v>2537</v>
      </c>
      <c r="G143" s="217" t="s">
        <v>1542</v>
      </c>
      <c r="H143" s="218">
        <v>5</v>
      </c>
      <c r="I143" s="219"/>
      <c r="J143" s="220">
        <f>ROUND(I143*H143,2)</f>
        <v>0</v>
      </c>
      <c r="K143" s="216" t="s">
        <v>44</v>
      </c>
      <c r="L143" s="46"/>
      <c r="M143" s="221" t="s">
        <v>44</v>
      </c>
      <c r="N143" s="222" t="s">
        <v>53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167</v>
      </c>
      <c r="AT143" s="225" t="s">
        <v>162</v>
      </c>
      <c r="AU143" s="225" t="s">
        <v>89</v>
      </c>
      <c r="AY143" s="18" t="s">
        <v>159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89</v>
      </c>
      <c r="BK143" s="226">
        <f>ROUND(I143*H143,2)</f>
        <v>0</v>
      </c>
      <c r="BL143" s="18" t="s">
        <v>167</v>
      </c>
      <c r="BM143" s="225" t="s">
        <v>680</v>
      </c>
    </row>
    <row r="144" s="2" customFormat="1" ht="16.5" customHeight="1">
      <c r="A144" s="40"/>
      <c r="B144" s="41"/>
      <c r="C144" s="214" t="s">
        <v>428</v>
      </c>
      <c r="D144" s="214" t="s">
        <v>162</v>
      </c>
      <c r="E144" s="215" t="s">
        <v>2538</v>
      </c>
      <c r="F144" s="216" t="s">
        <v>2539</v>
      </c>
      <c r="G144" s="217" t="s">
        <v>1542</v>
      </c>
      <c r="H144" s="218">
        <v>8</v>
      </c>
      <c r="I144" s="219"/>
      <c r="J144" s="220">
        <f>ROUND(I144*H144,2)</f>
        <v>0</v>
      </c>
      <c r="K144" s="216" t="s">
        <v>44</v>
      </c>
      <c r="L144" s="46"/>
      <c r="M144" s="221" t="s">
        <v>44</v>
      </c>
      <c r="N144" s="222" t="s">
        <v>53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167</v>
      </c>
      <c r="AT144" s="225" t="s">
        <v>162</v>
      </c>
      <c r="AU144" s="225" t="s">
        <v>89</v>
      </c>
      <c r="AY144" s="18" t="s">
        <v>159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89</v>
      </c>
      <c r="BK144" s="226">
        <f>ROUND(I144*H144,2)</f>
        <v>0</v>
      </c>
      <c r="BL144" s="18" t="s">
        <v>167</v>
      </c>
      <c r="BM144" s="225" t="s">
        <v>688</v>
      </c>
    </row>
    <row r="145" s="2" customFormat="1" ht="16.5" customHeight="1">
      <c r="A145" s="40"/>
      <c r="B145" s="41"/>
      <c r="C145" s="214" t="s">
        <v>434</v>
      </c>
      <c r="D145" s="214" t="s">
        <v>162</v>
      </c>
      <c r="E145" s="215" t="s">
        <v>2540</v>
      </c>
      <c r="F145" s="216" t="s">
        <v>2541</v>
      </c>
      <c r="G145" s="217" t="s">
        <v>1542</v>
      </c>
      <c r="H145" s="218">
        <v>10</v>
      </c>
      <c r="I145" s="219"/>
      <c r="J145" s="220">
        <f>ROUND(I145*H145,2)</f>
        <v>0</v>
      </c>
      <c r="K145" s="216" t="s">
        <v>44</v>
      </c>
      <c r="L145" s="46"/>
      <c r="M145" s="221" t="s">
        <v>44</v>
      </c>
      <c r="N145" s="222" t="s">
        <v>53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167</v>
      </c>
      <c r="AT145" s="225" t="s">
        <v>162</v>
      </c>
      <c r="AU145" s="225" t="s">
        <v>89</v>
      </c>
      <c r="AY145" s="18" t="s">
        <v>159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89</v>
      </c>
      <c r="BK145" s="226">
        <f>ROUND(I145*H145,2)</f>
        <v>0</v>
      </c>
      <c r="BL145" s="18" t="s">
        <v>167</v>
      </c>
      <c r="BM145" s="225" t="s">
        <v>696</v>
      </c>
    </row>
    <row r="146" s="2" customFormat="1" ht="16.5" customHeight="1">
      <c r="A146" s="40"/>
      <c r="B146" s="41"/>
      <c r="C146" s="214" t="s">
        <v>440</v>
      </c>
      <c r="D146" s="214" t="s">
        <v>162</v>
      </c>
      <c r="E146" s="215" t="s">
        <v>2542</v>
      </c>
      <c r="F146" s="216" t="s">
        <v>2543</v>
      </c>
      <c r="G146" s="217" t="s">
        <v>2043</v>
      </c>
      <c r="H146" s="218">
        <v>1</v>
      </c>
      <c r="I146" s="219"/>
      <c r="J146" s="220">
        <f>ROUND(I146*H146,2)</f>
        <v>0</v>
      </c>
      <c r="K146" s="216" t="s">
        <v>44</v>
      </c>
      <c r="L146" s="46"/>
      <c r="M146" s="278" t="s">
        <v>44</v>
      </c>
      <c r="N146" s="279" t="s">
        <v>53</v>
      </c>
      <c r="O146" s="280"/>
      <c r="P146" s="281">
        <f>O146*H146</f>
        <v>0</v>
      </c>
      <c r="Q146" s="281">
        <v>0</v>
      </c>
      <c r="R146" s="281">
        <f>Q146*H146</f>
        <v>0</v>
      </c>
      <c r="S146" s="281">
        <v>0</v>
      </c>
      <c r="T146" s="282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167</v>
      </c>
      <c r="AT146" s="225" t="s">
        <v>162</v>
      </c>
      <c r="AU146" s="225" t="s">
        <v>89</v>
      </c>
      <c r="AY146" s="18" t="s">
        <v>159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89</v>
      </c>
      <c r="BK146" s="226">
        <f>ROUND(I146*H146,2)</f>
        <v>0</v>
      </c>
      <c r="BL146" s="18" t="s">
        <v>167</v>
      </c>
      <c r="BM146" s="225" t="s">
        <v>704</v>
      </c>
    </row>
    <row r="147" s="2" customFormat="1" ht="6.96" customHeight="1">
      <c r="A147" s="40"/>
      <c r="B147" s="61"/>
      <c r="C147" s="62"/>
      <c r="D147" s="62"/>
      <c r="E147" s="62"/>
      <c r="F147" s="62"/>
      <c r="G147" s="62"/>
      <c r="H147" s="62"/>
      <c r="I147" s="62"/>
      <c r="J147" s="62"/>
      <c r="K147" s="62"/>
      <c r="L147" s="46"/>
      <c r="M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</row>
  </sheetData>
  <sheetProtection sheet="1" autoFilter="0" formatColumns="0" formatRows="0" objects="1" scenarios="1" spinCount="100000" saltValue="W+ch3z60S+rtlBf2J4B+66deF4Nhqc2oqXnuqH2tssP2/0/sXhTmE82AP3ePJa8+79qfuqGGktZe4X/8NZm1cg==" hashValue="GVk4Sc/54rTVW/9riCyKNmHIuKpznkq51rAb/VVYfxVG9ghlLpQQ9E7e30UZDcNZeToHgyFONU0/vUctw9FIXg==" algorithmName="SHA-512" password="CC35"/>
  <autoFilter ref="C90:K14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91</v>
      </c>
    </row>
    <row r="4" s="1" customFormat="1" ht="24.96" customHeight="1">
      <c r="B4" s="21"/>
      <c r="D4" s="142" t="s">
        <v>112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Vestavba sociálních zařízení interna 1 a 2 Karviná</v>
      </c>
      <c r="F7" s="144"/>
      <c r="G7" s="144"/>
      <c r="H7" s="144"/>
      <c r="L7" s="21"/>
    </row>
    <row r="8" s="1" customFormat="1" ht="12" customHeight="1">
      <c r="B8" s="21"/>
      <c r="D8" s="144" t="s">
        <v>113</v>
      </c>
      <c r="L8" s="21"/>
    </row>
    <row r="9" s="2" customFormat="1" ht="16.5" customHeight="1">
      <c r="A9" s="40"/>
      <c r="B9" s="46"/>
      <c r="C9" s="40"/>
      <c r="D9" s="40"/>
      <c r="E9" s="145" t="s">
        <v>114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115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2544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44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22</v>
      </c>
      <c r="E14" s="40"/>
      <c r="F14" s="135" t="s">
        <v>23</v>
      </c>
      <c r="G14" s="40"/>
      <c r="H14" s="40"/>
      <c r="I14" s="144" t="s">
        <v>24</v>
      </c>
      <c r="J14" s="148" t="str">
        <f>'Rekapitulace stavby'!AN8</f>
        <v>28. 3. 2023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30</v>
      </c>
      <c r="E16" s="40"/>
      <c r="F16" s="40"/>
      <c r="G16" s="40"/>
      <c r="H16" s="40"/>
      <c r="I16" s="144" t="s">
        <v>31</v>
      </c>
      <c r="J16" s="135" t="s">
        <v>32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44" t="s">
        <v>34</v>
      </c>
      <c r="J17" s="135" t="s">
        <v>35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36</v>
      </c>
      <c r="E19" s="40"/>
      <c r="F19" s="40"/>
      <c r="G19" s="40"/>
      <c r="H19" s="40"/>
      <c r="I19" s="144" t="s">
        <v>31</v>
      </c>
      <c r="J19" s="34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44" t="s">
        <v>34</v>
      </c>
      <c r="J20" s="34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38</v>
      </c>
      <c r="E22" s="40"/>
      <c r="F22" s="40"/>
      <c r="G22" s="40"/>
      <c r="H22" s="40"/>
      <c r="I22" s="144" t="s">
        <v>31</v>
      </c>
      <c r="J22" s="135" t="s">
        <v>39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40</v>
      </c>
      <c r="F23" s="40"/>
      <c r="G23" s="40"/>
      <c r="H23" s="40"/>
      <c r="I23" s="144" t="s">
        <v>34</v>
      </c>
      <c r="J23" s="135" t="s">
        <v>41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43</v>
      </c>
      <c r="E25" s="40"/>
      <c r="F25" s="40"/>
      <c r="G25" s="40"/>
      <c r="H25" s="40"/>
      <c r="I25" s="144" t="s">
        <v>31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34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44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48</v>
      </c>
      <c r="E32" s="40"/>
      <c r="F32" s="40"/>
      <c r="G32" s="40"/>
      <c r="H32" s="40"/>
      <c r="I32" s="40"/>
      <c r="J32" s="155">
        <f>ROUND(J92,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50</v>
      </c>
      <c r="G34" s="40"/>
      <c r="H34" s="40"/>
      <c r="I34" s="156" t="s">
        <v>49</v>
      </c>
      <c r="J34" s="156" t="s">
        <v>51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52</v>
      </c>
      <c r="E35" s="144" t="s">
        <v>53</v>
      </c>
      <c r="F35" s="158">
        <f>ROUND((SUM(BE92:BE116)),  2)</f>
        <v>0</v>
      </c>
      <c r="G35" s="40"/>
      <c r="H35" s="40"/>
      <c r="I35" s="159">
        <v>0.20999999999999999</v>
      </c>
      <c r="J35" s="158">
        <f>ROUND(((SUM(BE92:BE116))*I35),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54</v>
      </c>
      <c r="F36" s="158">
        <f>ROUND((SUM(BF92:BF116)),  2)</f>
        <v>0</v>
      </c>
      <c r="G36" s="40"/>
      <c r="H36" s="40"/>
      <c r="I36" s="159">
        <v>0.14999999999999999</v>
      </c>
      <c r="J36" s="158">
        <f>ROUND(((SUM(BF92:BF116))*I36),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55</v>
      </c>
      <c r="F37" s="158">
        <f>ROUND((SUM(BG92:BG116)),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56</v>
      </c>
      <c r="F38" s="158">
        <f>ROUND((SUM(BH92:BH116)),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57</v>
      </c>
      <c r="F39" s="158">
        <f>ROUND((SUM(BI92:BI116)),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58</v>
      </c>
      <c r="E41" s="162"/>
      <c r="F41" s="162"/>
      <c r="G41" s="163" t="s">
        <v>59</v>
      </c>
      <c r="H41" s="164" t="s">
        <v>60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Vestavba sociálních zařízení interna 1 a 2 Karviná</v>
      </c>
      <c r="F50" s="33"/>
      <c r="G50" s="33"/>
      <c r="H50" s="33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113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71" t="s">
        <v>114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115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VRN - Vedlejší a ostatní náklady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Vydmuchov 399/5, Karviná</v>
      </c>
      <c r="G56" s="42"/>
      <c r="H56" s="42"/>
      <c r="I56" s="33" t="s">
        <v>24</v>
      </c>
      <c r="J56" s="74" t="str">
        <f>IF(J14="","",J14)</f>
        <v>28. 3. 2023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Nemocnice Karviná - Ráj, příspěvková organizace</v>
      </c>
      <c r="G58" s="42"/>
      <c r="H58" s="42"/>
      <c r="I58" s="33" t="s">
        <v>38</v>
      </c>
      <c r="J58" s="38" t="str">
        <f>E23</f>
        <v>HAMROZI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33" t="s">
        <v>43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118</v>
      </c>
      <c r="D61" s="173"/>
      <c r="E61" s="173"/>
      <c r="F61" s="173"/>
      <c r="G61" s="173"/>
      <c r="H61" s="173"/>
      <c r="I61" s="173"/>
      <c r="J61" s="174" t="s">
        <v>119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80</v>
      </c>
      <c r="D63" s="42"/>
      <c r="E63" s="42"/>
      <c r="F63" s="42"/>
      <c r="G63" s="42"/>
      <c r="H63" s="42"/>
      <c r="I63" s="42"/>
      <c r="J63" s="104">
        <f>J92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120</v>
      </c>
    </row>
    <row r="64" s="9" customFormat="1" ht="24.96" customHeight="1">
      <c r="A64" s="9"/>
      <c r="B64" s="176"/>
      <c r="C64" s="177"/>
      <c r="D64" s="178" t="s">
        <v>2545</v>
      </c>
      <c r="E64" s="179"/>
      <c r="F64" s="179"/>
      <c r="G64" s="179"/>
      <c r="H64" s="179"/>
      <c r="I64" s="179"/>
      <c r="J64" s="180">
        <f>J93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2546</v>
      </c>
      <c r="E65" s="184"/>
      <c r="F65" s="184"/>
      <c r="G65" s="184"/>
      <c r="H65" s="184"/>
      <c r="I65" s="184"/>
      <c r="J65" s="185">
        <f>J94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2547</v>
      </c>
      <c r="E66" s="184"/>
      <c r="F66" s="184"/>
      <c r="G66" s="184"/>
      <c r="H66" s="184"/>
      <c r="I66" s="184"/>
      <c r="J66" s="185">
        <f>J97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2548</v>
      </c>
      <c r="E67" s="184"/>
      <c r="F67" s="184"/>
      <c r="G67" s="184"/>
      <c r="H67" s="184"/>
      <c r="I67" s="184"/>
      <c r="J67" s="185">
        <f>J103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2549</v>
      </c>
      <c r="E68" s="184"/>
      <c r="F68" s="184"/>
      <c r="G68" s="184"/>
      <c r="H68" s="184"/>
      <c r="I68" s="184"/>
      <c r="J68" s="185">
        <f>J106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2550</v>
      </c>
      <c r="E69" s="184"/>
      <c r="F69" s="184"/>
      <c r="G69" s="184"/>
      <c r="H69" s="184"/>
      <c r="I69" s="184"/>
      <c r="J69" s="185">
        <f>J109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2551</v>
      </c>
      <c r="E70" s="184"/>
      <c r="F70" s="184"/>
      <c r="G70" s="184"/>
      <c r="H70" s="184"/>
      <c r="I70" s="184"/>
      <c r="J70" s="185">
        <f>J114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4" t="s">
        <v>144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16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1" t="str">
        <f>E7</f>
        <v>Vestavba sociálních zařízení interna 1 a 2 Karviná</v>
      </c>
      <c r="F80" s="33"/>
      <c r="G80" s="33"/>
      <c r="H80" s="33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2"/>
      <c r="C81" s="33" t="s">
        <v>113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40"/>
      <c r="B82" s="41"/>
      <c r="C82" s="42"/>
      <c r="D82" s="42"/>
      <c r="E82" s="171" t="s">
        <v>114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115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E11</f>
        <v>VRN - Vedlejší a ostatní náklady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22</v>
      </c>
      <c r="D86" s="42"/>
      <c r="E86" s="42"/>
      <c r="F86" s="28" t="str">
        <f>F14</f>
        <v>Vydmuchov 399/5, Karviná</v>
      </c>
      <c r="G86" s="42"/>
      <c r="H86" s="42"/>
      <c r="I86" s="33" t="s">
        <v>24</v>
      </c>
      <c r="J86" s="74" t="str">
        <f>IF(J14="","",J14)</f>
        <v>28. 3. 2023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30</v>
      </c>
      <c r="D88" s="42"/>
      <c r="E88" s="42"/>
      <c r="F88" s="28" t="str">
        <f>E17</f>
        <v>Nemocnice Karviná - Ráj, příspěvková organizace</v>
      </c>
      <c r="G88" s="42"/>
      <c r="H88" s="42"/>
      <c r="I88" s="33" t="s">
        <v>38</v>
      </c>
      <c r="J88" s="38" t="str">
        <f>E23</f>
        <v>HAMROZI s.r.o.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3" t="s">
        <v>36</v>
      </c>
      <c r="D89" s="42"/>
      <c r="E89" s="42"/>
      <c r="F89" s="28" t="str">
        <f>IF(E20="","",E20)</f>
        <v>Vyplň údaj</v>
      </c>
      <c r="G89" s="42"/>
      <c r="H89" s="42"/>
      <c r="I89" s="33" t="s">
        <v>43</v>
      </c>
      <c r="J89" s="38" t="str">
        <f>E26</f>
        <v xml:space="preserve"> 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87"/>
      <c r="B91" s="188"/>
      <c r="C91" s="189" t="s">
        <v>145</v>
      </c>
      <c r="D91" s="190" t="s">
        <v>67</v>
      </c>
      <c r="E91" s="190" t="s">
        <v>63</v>
      </c>
      <c r="F91" s="190" t="s">
        <v>64</v>
      </c>
      <c r="G91" s="190" t="s">
        <v>146</v>
      </c>
      <c r="H91" s="190" t="s">
        <v>147</v>
      </c>
      <c r="I91" s="190" t="s">
        <v>148</v>
      </c>
      <c r="J91" s="190" t="s">
        <v>119</v>
      </c>
      <c r="K91" s="191" t="s">
        <v>149</v>
      </c>
      <c r="L91" s="192"/>
      <c r="M91" s="94" t="s">
        <v>44</v>
      </c>
      <c r="N91" s="95" t="s">
        <v>52</v>
      </c>
      <c r="O91" s="95" t="s">
        <v>150</v>
      </c>
      <c r="P91" s="95" t="s">
        <v>151</v>
      </c>
      <c r="Q91" s="95" t="s">
        <v>152</v>
      </c>
      <c r="R91" s="95" t="s">
        <v>153</v>
      </c>
      <c r="S91" s="95" t="s">
        <v>154</v>
      </c>
      <c r="T91" s="96" t="s">
        <v>155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40"/>
      <c r="B92" s="41"/>
      <c r="C92" s="101" t="s">
        <v>156</v>
      </c>
      <c r="D92" s="42"/>
      <c r="E92" s="42"/>
      <c r="F92" s="42"/>
      <c r="G92" s="42"/>
      <c r="H92" s="42"/>
      <c r="I92" s="42"/>
      <c r="J92" s="193">
        <f>BK92</f>
        <v>0</v>
      </c>
      <c r="K92" s="42"/>
      <c r="L92" s="46"/>
      <c r="M92" s="97"/>
      <c r="N92" s="194"/>
      <c r="O92" s="98"/>
      <c r="P92" s="195">
        <f>P93</f>
        <v>0</v>
      </c>
      <c r="Q92" s="98"/>
      <c r="R92" s="195">
        <f>R93</f>
        <v>0.01567</v>
      </c>
      <c r="S92" s="98"/>
      <c r="T92" s="196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81</v>
      </c>
      <c r="AU92" s="18" t="s">
        <v>120</v>
      </c>
      <c r="BK92" s="197">
        <f>BK93</f>
        <v>0</v>
      </c>
    </row>
    <row r="93" s="12" customFormat="1" ht="25.92" customHeight="1">
      <c r="A93" s="12"/>
      <c r="B93" s="198"/>
      <c r="C93" s="199"/>
      <c r="D93" s="200" t="s">
        <v>81</v>
      </c>
      <c r="E93" s="201" t="s">
        <v>109</v>
      </c>
      <c r="F93" s="201" t="s">
        <v>2552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P94+P97+P103+P106+P109+P114</f>
        <v>0</v>
      </c>
      <c r="Q93" s="206"/>
      <c r="R93" s="207">
        <f>R94+R97+R103+R106+R109+R114</f>
        <v>0.01567</v>
      </c>
      <c r="S93" s="206"/>
      <c r="T93" s="208">
        <f>T94+T97+T103+T106+T109+T114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186</v>
      </c>
      <c r="AT93" s="210" t="s">
        <v>81</v>
      </c>
      <c r="AU93" s="210" t="s">
        <v>82</v>
      </c>
      <c r="AY93" s="209" t="s">
        <v>159</v>
      </c>
      <c r="BK93" s="211">
        <f>BK94+BK97+BK103+BK106+BK109+BK114</f>
        <v>0</v>
      </c>
    </row>
    <row r="94" s="12" customFormat="1" ht="22.8" customHeight="1">
      <c r="A94" s="12"/>
      <c r="B94" s="198"/>
      <c r="C94" s="199"/>
      <c r="D94" s="200" t="s">
        <v>81</v>
      </c>
      <c r="E94" s="212" t="s">
        <v>2553</v>
      </c>
      <c r="F94" s="212" t="s">
        <v>2554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SUM(P95:P96)</f>
        <v>0</v>
      </c>
      <c r="Q94" s="206"/>
      <c r="R94" s="207">
        <f>SUM(R95:R96)</f>
        <v>0</v>
      </c>
      <c r="S94" s="206"/>
      <c r="T94" s="208">
        <f>SUM(T95:T96)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186</v>
      </c>
      <c r="AT94" s="210" t="s">
        <v>81</v>
      </c>
      <c r="AU94" s="210" t="s">
        <v>89</v>
      </c>
      <c r="AY94" s="209" t="s">
        <v>159</v>
      </c>
      <c r="BK94" s="211">
        <f>SUM(BK95:BK96)</f>
        <v>0</v>
      </c>
    </row>
    <row r="95" s="2" customFormat="1" ht="16.5" customHeight="1">
      <c r="A95" s="40"/>
      <c r="B95" s="41"/>
      <c r="C95" s="214" t="s">
        <v>89</v>
      </c>
      <c r="D95" s="214" t="s">
        <v>162</v>
      </c>
      <c r="E95" s="215" t="s">
        <v>2555</v>
      </c>
      <c r="F95" s="216" t="s">
        <v>2556</v>
      </c>
      <c r="G95" s="217" t="s">
        <v>658</v>
      </c>
      <c r="H95" s="218">
        <v>1</v>
      </c>
      <c r="I95" s="219"/>
      <c r="J95" s="220">
        <f>ROUND(I95*H95,2)</f>
        <v>0</v>
      </c>
      <c r="K95" s="216" t="s">
        <v>166</v>
      </c>
      <c r="L95" s="46"/>
      <c r="M95" s="221" t="s">
        <v>44</v>
      </c>
      <c r="N95" s="222" t="s">
        <v>53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2557</v>
      </c>
      <c r="AT95" s="225" t="s">
        <v>162</v>
      </c>
      <c r="AU95" s="225" t="s">
        <v>91</v>
      </c>
      <c r="AY95" s="18" t="s">
        <v>159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89</v>
      </c>
      <c r="BK95" s="226">
        <f>ROUND(I95*H95,2)</f>
        <v>0</v>
      </c>
      <c r="BL95" s="18" t="s">
        <v>2557</v>
      </c>
      <c r="BM95" s="225" t="s">
        <v>2558</v>
      </c>
    </row>
    <row r="96" s="2" customFormat="1">
      <c r="A96" s="40"/>
      <c r="B96" s="41"/>
      <c r="C96" s="42"/>
      <c r="D96" s="227" t="s">
        <v>169</v>
      </c>
      <c r="E96" s="42"/>
      <c r="F96" s="228" t="s">
        <v>2559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169</v>
      </c>
      <c r="AU96" s="18" t="s">
        <v>91</v>
      </c>
    </row>
    <row r="97" s="12" customFormat="1" ht="22.8" customHeight="1">
      <c r="A97" s="12"/>
      <c r="B97" s="198"/>
      <c r="C97" s="199"/>
      <c r="D97" s="200" t="s">
        <v>81</v>
      </c>
      <c r="E97" s="212" t="s">
        <v>2560</v>
      </c>
      <c r="F97" s="212" t="s">
        <v>2561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SUM(P98:P102)</f>
        <v>0</v>
      </c>
      <c r="Q97" s="206"/>
      <c r="R97" s="207">
        <f>SUM(R98:R102)</f>
        <v>0.01567</v>
      </c>
      <c r="S97" s="206"/>
      <c r="T97" s="208">
        <f>SUM(T98:T102)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186</v>
      </c>
      <c r="AT97" s="210" t="s">
        <v>81</v>
      </c>
      <c r="AU97" s="210" t="s">
        <v>89</v>
      </c>
      <c r="AY97" s="209" t="s">
        <v>159</v>
      </c>
      <c r="BK97" s="211">
        <f>SUM(BK98:BK102)</f>
        <v>0</v>
      </c>
    </row>
    <row r="98" s="2" customFormat="1" ht="16.5" customHeight="1">
      <c r="A98" s="40"/>
      <c r="B98" s="41"/>
      <c r="C98" s="214" t="s">
        <v>91</v>
      </c>
      <c r="D98" s="214" t="s">
        <v>162</v>
      </c>
      <c r="E98" s="215" t="s">
        <v>2562</v>
      </c>
      <c r="F98" s="216" t="s">
        <v>2563</v>
      </c>
      <c r="G98" s="217" t="s">
        <v>658</v>
      </c>
      <c r="H98" s="218">
        <v>1</v>
      </c>
      <c r="I98" s="219"/>
      <c r="J98" s="220">
        <f>ROUND(I98*H98,2)</f>
        <v>0</v>
      </c>
      <c r="K98" s="216" t="s">
        <v>166</v>
      </c>
      <c r="L98" s="46"/>
      <c r="M98" s="221" t="s">
        <v>44</v>
      </c>
      <c r="N98" s="222" t="s">
        <v>53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2557</v>
      </c>
      <c r="AT98" s="225" t="s">
        <v>162</v>
      </c>
      <c r="AU98" s="225" t="s">
        <v>91</v>
      </c>
      <c r="AY98" s="18" t="s">
        <v>159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89</v>
      </c>
      <c r="BK98" s="226">
        <f>ROUND(I98*H98,2)</f>
        <v>0</v>
      </c>
      <c r="BL98" s="18" t="s">
        <v>2557</v>
      </c>
      <c r="BM98" s="225" t="s">
        <v>2564</v>
      </c>
    </row>
    <row r="99" s="2" customFormat="1">
      <c r="A99" s="40"/>
      <c r="B99" s="41"/>
      <c r="C99" s="42"/>
      <c r="D99" s="227" t="s">
        <v>169</v>
      </c>
      <c r="E99" s="42"/>
      <c r="F99" s="228" t="s">
        <v>2565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169</v>
      </c>
      <c r="AU99" s="18" t="s">
        <v>91</v>
      </c>
    </row>
    <row r="100" s="2" customFormat="1" ht="16.5" customHeight="1">
      <c r="A100" s="40"/>
      <c r="B100" s="41"/>
      <c r="C100" s="214" t="s">
        <v>160</v>
      </c>
      <c r="D100" s="214" t="s">
        <v>162</v>
      </c>
      <c r="E100" s="215" t="s">
        <v>2566</v>
      </c>
      <c r="F100" s="216" t="s">
        <v>2567</v>
      </c>
      <c r="G100" s="217" t="s">
        <v>658</v>
      </c>
      <c r="H100" s="218">
        <v>1</v>
      </c>
      <c r="I100" s="219"/>
      <c r="J100" s="220">
        <f>ROUND(I100*H100,2)</f>
        <v>0</v>
      </c>
      <c r="K100" s="216" t="s">
        <v>166</v>
      </c>
      <c r="L100" s="46"/>
      <c r="M100" s="221" t="s">
        <v>44</v>
      </c>
      <c r="N100" s="222" t="s">
        <v>53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2557</v>
      </c>
      <c r="AT100" s="225" t="s">
        <v>162</v>
      </c>
      <c r="AU100" s="225" t="s">
        <v>91</v>
      </c>
      <c r="AY100" s="18" t="s">
        <v>159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89</v>
      </c>
      <c r="BK100" s="226">
        <f>ROUND(I100*H100,2)</f>
        <v>0</v>
      </c>
      <c r="BL100" s="18" t="s">
        <v>2557</v>
      </c>
      <c r="BM100" s="225" t="s">
        <v>2568</v>
      </c>
    </row>
    <row r="101" s="2" customFormat="1">
      <c r="A101" s="40"/>
      <c r="B101" s="41"/>
      <c r="C101" s="42"/>
      <c r="D101" s="227" t="s">
        <v>169</v>
      </c>
      <c r="E101" s="42"/>
      <c r="F101" s="228" t="s">
        <v>2569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169</v>
      </c>
      <c r="AU101" s="18" t="s">
        <v>91</v>
      </c>
    </row>
    <row r="102" s="2" customFormat="1" ht="16.5" customHeight="1">
      <c r="A102" s="40"/>
      <c r="B102" s="41"/>
      <c r="C102" s="214" t="s">
        <v>167</v>
      </c>
      <c r="D102" s="214" t="s">
        <v>162</v>
      </c>
      <c r="E102" s="215" t="s">
        <v>2570</v>
      </c>
      <c r="F102" s="216" t="s">
        <v>2571</v>
      </c>
      <c r="G102" s="217" t="s">
        <v>658</v>
      </c>
      <c r="H102" s="218">
        <v>1</v>
      </c>
      <c r="I102" s="219"/>
      <c r="J102" s="220">
        <f>ROUND(I102*H102,2)</f>
        <v>0</v>
      </c>
      <c r="K102" s="216" t="s">
        <v>44</v>
      </c>
      <c r="L102" s="46"/>
      <c r="M102" s="221" t="s">
        <v>44</v>
      </c>
      <c r="N102" s="222" t="s">
        <v>53</v>
      </c>
      <c r="O102" s="86"/>
      <c r="P102" s="223">
        <f>O102*H102</f>
        <v>0</v>
      </c>
      <c r="Q102" s="223">
        <v>0.01567</v>
      </c>
      <c r="R102" s="223">
        <f>Q102*H102</f>
        <v>0.01567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251</v>
      </c>
      <c r="AT102" s="225" t="s">
        <v>162</v>
      </c>
      <c r="AU102" s="225" t="s">
        <v>91</v>
      </c>
      <c r="AY102" s="18" t="s">
        <v>159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89</v>
      </c>
      <c r="BK102" s="226">
        <f>ROUND(I102*H102,2)</f>
        <v>0</v>
      </c>
      <c r="BL102" s="18" t="s">
        <v>251</v>
      </c>
      <c r="BM102" s="225" t="s">
        <v>2572</v>
      </c>
    </row>
    <row r="103" s="12" customFormat="1" ht="22.8" customHeight="1">
      <c r="A103" s="12"/>
      <c r="B103" s="198"/>
      <c r="C103" s="199"/>
      <c r="D103" s="200" t="s">
        <v>81</v>
      </c>
      <c r="E103" s="212" t="s">
        <v>2573</v>
      </c>
      <c r="F103" s="212" t="s">
        <v>2574</v>
      </c>
      <c r="G103" s="199"/>
      <c r="H103" s="199"/>
      <c r="I103" s="202"/>
      <c r="J103" s="213">
        <f>BK103</f>
        <v>0</v>
      </c>
      <c r="K103" s="199"/>
      <c r="L103" s="204"/>
      <c r="M103" s="205"/>
      <c r="N103" s="206"/>
      <c r="O103" s="206"/>
      <c r="P103" s="207">
        <f>SUM(P104:P105)</f>
        <v>0</v>
      </c>
      <c r="Q103" s="206"/>
      <c r="R103" s="207">
        <f>SUM(R104:R105)</f>
        <v>0</v>
      </c>
      <c r="S103" s="206"/>
      <c r="T103" s="208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186</v>
      </c>
      <c r="AT103" s="210" t="s">
        <v>81</v>
      </c>
      <c r="AU103" s="210" t="s">
        <v>89</v>
      </c>
      <c r="AY103" s="209" t="s">
        <v>159</v>
      </c>
      <c r="BK103" s="211">
        <f>SUM(BK104:BK105)</f>
        <v>0</v>
      </c>
    </row>
    <row r="104" s="2" customFormat="1" ht="16.5" customHeight="1">
      <c r="A104" s="40"/>
      <c r="B104" s="41"/>
      <c r="C104" s="214" t="s">
        <v>186</v>
      </c>
      <c r="D104" s="214" t="s">
        <v>162</v>
      </c>
      <c r="E104" s="215" t="s">
        <v>2575</v>
      </c>
      <c r="F104" s="216" t="s">
        <v>2576</v>
      </c>
      <c r="G104" s="217" t="s">
        <v>658</v>
      </c>
      <c r="H104" s="218">
        <v>1</v>
      </c>
      <c r="I104" s="219"/>
      <c r="J104" s="220">
        <f>ROUND(I104*H104,2)</f>
        <v>0</v>
      </c>
      <c r="K104" s="216" t="s">
        <v>166</v>
      </c>
      <c r="L104" s="46"/>
      <c r="M104" s="221" t="s">
        <v>44</v>
      </c>
      <c r="N104" s="222" t="s">
        <v>53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2557</v>
      </c>
      <c r="AT104" s="225" t="s">
        <v>162</v>
      </c>
      <c r="AU104" s="225" t="s">
        <v>91</v>
      </c>
      <c r="AY104" s="18" t="s">
        <v>159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89</v>
      </c>
      <c r="BK104" s="226">
        <f>ROUND(I104*H104,2)</f>
        <v>0</v>
      </c>
      <c r="BL104" s="18" t="s">
        <v>2557</v>
      </c>
      <c r="BM104" s="225" t="s">
        <v>2577</v>
      </c>
    </row>
    <row r="105" s="2" customFormat="1">
      <c r="A105" s="40"/>
      <c r="B105" s="41"/>
      <c r="C105" s="42"/>
      <c r="D105" s="227" t="s">
        <v>169</v>
      </c>
      <c r="E105" s="42"/>
      <c r="F105" s="228" t="s">
        <v>2578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169</v>
      </c>
      <c r="AU105" s="18" t="s">
        <v>91</v>
      </c>
    </row>
    <row r="106" s="12" customFormat="1" ht="22.8" customHeight="1">
      <c r="A106" s="12"/>
      <c r="B106" s="198"/>
      <c r="C106" s="199"/>
      <c r="D106" s="200" t="s">
        <v>81</v>
      </c>
      <c r="E106" s="212" t="s">
        <v>2579</v>
      </c>
      <c r="F106" s="212" t="s">
        <v>2580</v>
      </c>
      <c r="G106" s="199"/>
      <c r="H106" s="199"/>
      <c r="I106" s="202"/>
      <c r="J106" s="213">
        <f>BK106</f>
        <v>0</v>
      </c>
      <c r="K106" s="199"/>
      <c r="L106" s="204"/>
      <c r="M106" s="205"/>
      <c r="N106" s="206"/>
      <c r="O106" s="206"/>
      <c r="P106" s="207">
        <f>SUM(P107:P108)</f>
        <v>0</v>
      </c>
      <c r="Q106" s="206"/>
      <c r="R106" s="207">
        <f>SUM(R107:R108)</f>
        <v>0</v>
      </c>
      <c r="S106" s="206"/>
      <c r="T106" s="208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9" t="s">
        <v>186</v>
      </c>
      <c r="AT106" s="210" t="s">
        <v>81</v>
      </c>
      <c r="AU106" s="210" t="s">
        <v>89</v>
      </c>
      <c r="AY106" s="209" t="s">
        <v>159</v>
      </c>
      <c r="BK106" s="211">
        <f>SUM(BK107:BK108)</f>
        <v>0</v>
      </c>
    </row>
    <row r="107" s="2" customFormat="1" ht="49.05" customHeight="1">
      <c r="A107" s="40"/>
      <c r="B107" s="41"/>
      <c r="C107" s="214" t="s">
        <v>190</v>
      </c>
      <c r="D107" s="214" t="s">
        <v>162</v>
      </c>
      <c r="E107" s="215" t="s">
        <v>2581</v>
      </c>
      <c r="F107" s="216" t="s">
        <v>2582</v>
      </c>
      <c r="G107" s="217" t="s">
        <v>658</v>
      </c>
      <c r="H107" s="218">
        <v>1</v>
      </c>
      <c r="I107" s="219"/>
      <c r="J107" s="220">
        <f>ROUND(I107*H107,2)</f>
        <v>0</v>
      </c>
      <c r="K107" s="216" t="s">
        <v>166</v>
      </c>
      <c r="L107" s="46"/>
      <c r="M107" s="221" t="s">
        <v>44</v>
      </c>
      <c r="N107" s="222" t="s">
        <v>53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2557</v>
      </c>
      <c r="AT107" s="225" t="s">
        <v>162</v>
      </c>
      <c r="AU107" s="225" t="s">
        <v>91</v>
      </c>
      <c r="AY107" s="18" t="s">
        <v>159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89</v>
      </c>
      <c r="BK107" s="226">
        <f>ROUND(I107*H107,2)</f>
        <v>0</v>
      </c>
      <c r="BL107" s="18" t="s">
        <v>2557</v>
      </c>
      <c r="BM107" s="225" t="s">
        <v>2583</v>
      </c>
    </row>
    <row r="108" s="2" customFormat="1">
      <c r="A108" s="40"/>
      <c r="B108" s="41"/>
      <c r="C108" s="42"/>
      <c r="D108" s="227" t="s">
        <v>169</v>
      </c>
      <c r="E108" s="42"/>
      <c r="F108" s="228" t="s">
        <v>2584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169</v>
      </c>
      <c r="AU108" s="18" t="s">
        <v>91</v>
      </c>
    </row>
    <row r="109" s="12" customFormat="1" ht="22.8" customHeight="1">
      <c r="A109" s="12"/>
      <c r="B109" s="198"/>
      <c r="C109" s="199"/>
      <c r="D109" s="200" t="s">
        <v>81</v>
      </c>
      <c r="E109" s="212" t="s">
        <v>2585</v>
      </c>
      <c r="F109" s="212" t="s">
        <v>2586</v>
      </c>
      <c r="G109" s="199"/>
      <c r="H109" s="199"/>
      <c r="I109" s="202"/>
      <c r="J109" s="213">
        <f>BK109</f>
        <v>0</v>
      </c>
      <c r="K109" s="199"/>
      <c r="L109" s="204"/>
      <c r="M109" s="205"/>
      <c r="N109" s="206"/>
      <c r="O109" s="206"/>
      <c r="P109" s="207">
        <f>SUM(P110:P113)</f>
        <v>0</v>
      </c>
      <c r="Q109" s="206"/>
      <c r="R109" s="207">
        <f>SUM(R110:R113)</f>
        <v>0</v>
      </c>
      <c r="S109" s="206"/>
      <c r="T109" s="208">
        <f>SUM(T110:T113)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186</v>
      </c>
      <c r="AT109" s="210" t="s">
        <v>81</v>
      </c>
      <c r="AU109" s="210" t="s">
        <v>89</v>
      </c>
      <c r="AY109" s="209" t="s">
        <v>159</v>
      </c>
      <c r="BK109" s="211">
        <f>SUM(BK110:BK113)</f>
        <v>0</v>
      </c>
    </row>
    <row r="110" s="2" customFormat="1" ht="33" customHeight="1">
      <c r="A110" s="40"/>
      <c r="B110" s="41"/>
      <c r="C110" s="214" t="s">
        <v>194</v>
      </c>
      <c r="D110" s="214" t="s">
        <v>162</v>
      </c>
      <c r="E110" s="215" t="s">
        <v>2587</v>
      </c>
      <c r="F110" s="216" t="s">
        <v>2588</v>
      </c>
      <c r="G110" s="217" t="s">
        <v>658</v>
      </c>
      <c r="H110" s="218">
        <v>1</v>
      </c>
      <c r="I110" s="219"/>
      <c r="J110" s="220">
        <f>ROUND(I110*H110,2)</f>
        <v>0</v>
      </c>
      <c r="K110" s="216" t="s">
        <v>166</v>
      </c>
      <c r="L110" s="46"/>
      <c r="M110" s="221" t="s">
        <v>44</v>
      </c>
      <c r="N110" s="222" t="s">
        <v>53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2557</v>
      </c>
      <c r="AT110" s="225" t="s">
        <v>162</v>
      </c>
      <c r="AU110" s="225" t="s">
        <v>91</v>
      </c>
      <c r="AY110" s="18" t="s">
        <v>159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89</v>
      </c>
      <c r="BK110" s="226">
        <f>ROUND(I110*H110,2)</f>
        <v>0</v>
      </c>
      <c r="BL110" s="18" t="s">
        <v>2557</v>
      </c>
      <c r="BM110" s="225" t="s">
        <v>2589</v>
      </c>
    </row>
    <row r="111" s="2" customFormat="1">
      <c r="A111" s="40"/>
      <c r="B111" s="41"/>
      <c r="C111" s="42"/>
      <c r="D111" s="227" t="s">
        <v>169</v>
      </c>
      <c r="E111" s="42"/>
      <c r="F111" s="228" t="s">
        <v>2590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169</v>
      </c>
      <c r="AU111" s="18" t="s">
        <v>91</v>
      </c>
    </row>
    <row r="112" s="2" customFormat="1" ht="16.5" customHeight="1">
      <c r="A112" s="40"/>
      <c r="B112" s="41"/>
      <c r="C112" s="214" t="s">
        <v>176</v>
      </c>
      <c r="D112" s="214" t="s">
        <v>162</v>
      </c>
      <c r="E112" s="215" t="s">
        <v>2591</v>
      </c>
      <c r="F112" s="216" t="s">
        <v>2592</v>
      </c>
      <c r="G112" s="217" t="s">
        <v>658</v>
      </c>
      <c r="H112" s="218">
        <v>1</v>
      </c>
      <c r="I112" s="219"/>
      <c r="J112" s="220">
        <f>ROUND(I112*H112,2)</f>
        <v>0</v>
      </c>
      <c r="K112" s="216" t="s">
        <v>166</v>
      </c>
      <c r="L112" s="46"/>
      <c r="M112" s="221" t="s">
        <v>44</v>
      </c>
      <c r="N112" s="222" t="s">
        <v>53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2557</v>
      </c>
      <c r="AT112" s="225" t="s">
        <v>162</v>
      </c>
      <c r="AU112" s="225" t="s">
        <v>91</v>
      </c>
      <c r="AY112" s="18" t="s">
        <v>159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89</v>
      </c>
      <c r="BK112" s="226">
        <f>ROUND(I112*H112,2)</f>
        <v>0</v>
      </c>
      <c r="BL112" s="18" t="s">
        <v>2557</v>
      </c>
      <c r="BM112" s="225" t="s">
        <v>2593</v>
      </c>
    </row>
    <row r="113" s="2" customFormat="1">
      <c r="A113" s="40"/>
      <c r="B113" s="41"/>
      <c r="C113" s="42"/>
      <c r="D113" s="227" t="s">
        <v>169</v>
      </c>
      <c r="E113" s="42"/>
      <c r="F113" s="228" t="s">
        <v>2594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169</v>
      </c>
      <c r="AU113" s="18" t="s">
        <v>91</v>
      </c>
    </row>
    <row r="114" s="12" customFormat="1" ht="22.8" customHeight="1">
      <c r="A114" s="12"/>
      <c r="B114" s="198"/>
      <c r="C114" s="199"/>
      <c r="D114" s="200" t="s">
        <v>81</v>
      </c>
      <c r="E114" s="212" t="s">
        <v>2595</v>
      </c>
      <c r="F114" s="212" t="s">
        <v>2596</v>
      </c>
      <c r="G114" s="199"/>
      <c r="H114" s="199"/>
      <c r="I114" s="202"/>
      <c r="J114" s="213">
        <f>BK114</f>
        <v>0</v>
      </c>
      <c r="K114" s="199"/>
      <c r="L114" s="204"/>
      <c r="M114" s="205"/>
      <c r="N114" s="206"/>
      <c r="O114" s="206"/>
      <c r="P114" s="207">
        <f>SUM(P115:P116)</f>
        <v>0</v>
      </c>
      <c r="Q114" s="206"/>
      <c r="R114" s="207">
        <f>SUM(R115:R116)</f>
        <v>0</v>
      </c>
      <c r="S114" s="206"/>
      <c r="T114" s="208">
        <f>SUM(T115:T116)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9" t="s">
        <v>186</v>
      </c>
      <c r="AT114" s="210" t="s">
        <v>81</v>
      </c>
      <c r="AU114" s="210" t="s">
        <v>89</v>
      </c>
      <c r="AY114" s="209" t="s">
        <v>159</v>
      </c>
      <c r="BK114" s="211">
        <f>SUM(BK115:BK116)</f>
        <v>0</v>
      </c>
    </row>
    <row r="115" s="2" customFormat="1" ht="16.5" customHeight="1">
      <c r="A115" s="40"/>
      <c r="B115" s="41"/>
      <c r="C115" s="214" t="s">
        <v>204</v>
      </c>
      <c r="D115" s="214" t="s">
        <v>162</v>
      </c>
      <c r="E115" s="215" t="s">
        <v>2597</v>
      </c>
      <c r="F115" s="216" t="s">
        <v>2596</v>
      </c>
      <c r="G115" s="217" t="s">
        <v>658</v>
      </c>
      <c r="H115" s="218">
        <v>1</v>
      </c>
      <c r="I115" s="219"/>
      <c r="J115" s="220">
        <f>ROUND(I115*H115,2)</f>
        <v>0</v>
      </c>
      <c r="K115" s="216" t="s">
        <v>166</v>
      </c>
      <c r="L115" s="46"/>
      <c r="M115" s="221" t="s">
        <v>44</v>
      </c>
      <c r="N115" s="222" t="s">
        <v>53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2557</v>
      </c>
      <c r="AT115" s="225" t="s">
        <v>162</v>
      </c>
      <c r="AU115" s="225" t="s">
        <v>91</v>
      </c>
      <c r="AY115" s="18" t="s">
        <v>159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89</v>
      </c>
      <c r="BK115" s="226">
        <f>ROUND(I115*H115,2)</f>
        <v>0</v>
      </c>
      <c r="BL115" s="18" t="s">
        <v>2557</v>
      </c>
      <c r="BM115" s="225" t="s">
        <v>2598</v>
      </c>
    </row>
    <row r="116" s="2" customFormat="1">
      <c r="A116" s="40"/>
      <c r="B116" s="41"/>
      <c r="C116" s="42"/>
      <c r="D116" s="227" t="s">
        <v>169</v>
      </c>
      <c r="E116" s="42"/>
      <c r="F116" s="228" t="s">
        <v>2599</v>
      </c>
      <c r="G116" s="42"/>
      <c r="H116" s="42"/>
      <c r="I116" s="229"/>
      <c r="J116" s="42"/>
      <c r="K116" s="42"/>
      <c r="L116" s="46"/>
      <c r="M116" s="283"/>
      <c r="N116" s="284"/>
      <c r="O116" s="280"/>
      <c r="P116" s="280"/>
      <c r="Q116" s="280"/>
      <c r="R116" s="280"/>
      <c r="S116" s="280"/>
      <c r="T116" s="285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169</v>
      </c>
      <c r="AU116" s="18" t="s">
        <v>91</v>
      </c>
    </row>
    <row r="117" s="2" customFormat="1" ht="6.96" customHeight="1">
      <c r="A117" s="40"/>
      <c r="B117" s="61"/>
      <c r="C117" s="62"/>
      <c r="D117" s="62"/>
      <c r="E117" s="62"/>
      <c r="F117" s="62"/>
      <c r="G117" s="62"/>
      <c r="H117" s="62"/>
      <c r="I117" s="62"/>
      <c r="J117" s="62"/>
      <c r="K117" s="62"/>
      <c r="L117" s="46"/>
      <c r="M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</sheetData>
  <sheetProtection sheet="1" autoFilter="0" formatColumns="0" formatRows="0" objects="1" scenarios="1" spinCount="100000" saltValue="0K4VDGdwI5WekTFInJ4pfr9rE+sXpZkpwsWeZU5dKuJo8x7H4MfyBMZW+x4zlzCNa9JLum7v2MZZ/aeBXF21Og==" hashValue="Sj/kXNmpH1ctFBTMpGdB2nUB9YsagwaSWAqiHK7e1yng487qVzA66i3S32R2OUFn/Pnnp3TPGjwn2DxPEVY7wA==" algorithmName="SHA-512" password="CC35"/>
  <autoFilter ref="C91:K1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3_01/013254000"/>
    <hyperlink ref="F99" r:id="rId2" display="https://podminky.urs.cz/item/CS_URS_2023_01/030001000"/>
    <hyperlink ref="F101" r:id="rId3" display="https://podminky.urs.cz/item/CS_URS_2023_01/034002000"/>
    <hyperlink ref="F105" r:id="rId4" display="https://podminky.urs.cz/item/CS_URS_2023_01/045002000"/>
    <hyperlink ref="F108" r:id="rId5" display="https://podminky.urs.cz/item/CS_URS_2023_01/052103000"/>
    <hyperlink ref="F111" r:id="rId6" display="https://podminky.urs.cz/item/CS_URS_2023_01/062002000"/>
    <hyperlink ref="F113" r:id="rId7" display="https://podminky.urs.cz/item/CS_URS_2023_01/065002000"/>
    <hyperlink ref="F116" r:id="rId8" display="https://podminky.urs.cz/item/CS_URS_2023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6" customFormat="1" ht="45" customHeight="1">
      <c r="B3" s="290"/>
      <c r="C3" s="291" t="s">
        <v>2600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2601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2602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2603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2604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2605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2606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2607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2608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2609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2610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88</v>
      </c>
      <c r="F18" s="297" t="s">
        <v>2611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2612</v>
      </c>
      <c r="F19" s="297" t="s">
        <v>2613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2614</v>
      </c>
      <c r="F20" s="297" t="s">
        <v>2615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2616</v>
      </c>
      <c r="F21" s="297" t="s">
        <v>110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2617</v>
      </c>
      <c r="F22" s="297" t="s">
        <v>2618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95</v>
      </c>
      <c r="F23" s="297" t="s">
        <v>2619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2620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2621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2622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2623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2624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2625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2626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2627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2628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145</v>
      </c>
      <c r="F36" s="297"/>
      <c r="G36" s="297" t="s">
        <v>2629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2630</v>
      </c>
      <c r="F37" s="297"/>
      <c r="G37" s="297" t="s">
        <v>2631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63</v>
      </c>
      <c r="F38" s="297"/>
      <c r="G38" s="297" t="s">
        <v>2632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64</v>
      </c>
      <c r="F39" s="297"/>
      <c r="G39" s="297" t="s">
        <v>2633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146</v>
      </c>
      <c r="F40" s="297"/>
      <c r="G40" s="297" t="s">
        <v>2634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147</v>
      </c>
      <c r="F41" s="297"/>
      <c r="G41" s="297" t="s">
        <v>2635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2636</v>
      </c>
      <c r="F42" s="297"/>
      <c r="G42" s="297" t="s">
        <v>2637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2638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2639</v>
      </c>
      <c r="F44" s="297"/>
      <c r="G44" s="297" t="s">
        <v>2640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149</v>
      </c>
      <c r="F45" s="297"/>
      <c r="G45" s="297" t="s">
        <v>2641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2642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2643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2644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2645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2646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2647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2648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2649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2650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2651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2652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2653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2654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2655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2656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2657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2658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2659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2660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2661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2662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2663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2664</v>
      </c>
      <c r="D76" s="315"/>
      <c r="E76" s="315"/>
      <c r="F76" s="315" t="s">
        <v>2665</v>
      </c>
      <c r="G76" s="316"/>
      <c r="H76" s="315" t="s">
        <v>64</v>
      </c>
      <c r="I76" s="315" t="s">
        <v>67</v>
      </c>
      <c r="J76" s="315" t="s">
        <v>2666</v>
      </c>
      <c r="K76" s="314"/>
    </row>
    <row r="77" s="1" customFormat="1" ht="17.25" customHeight="1">
      <c r="B77" s="312"/>
      <c r="C77" s="317" t="s">
        <v>2667</v>
      </c>
      <c r="D77" s="317"/>
      <c r="E77" s="317"/>
      <c r="F77" s="318" t="s">
        <v>2668</v>
      </c>
      <c r="G77" s="319"/>
      <c r="H77" s="317"/>
      <c r="I77" s="317"/>
      <c r="J77" s="317" t="s">
        <v>2669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63</v>
      </c>
      <c r="D79" s="322"/>
      <c r="E79" s="322"/>
      <c r="F79" s="323" t="s">
        <v>2670</v>
      </c>
      <c r="G79" s="324"/>
      <c r="H79" s="300" t="s">
        <v>2671</v>
      </c>
      <c r="I79" s="300" t="s">
        <v>2672</v>
      </c>
      <c r="J79" s="300">
        <v>20</v>
      </c>
      <c r="K79" s="314"/>
    </row>
    <row r="80" s="1" customFormat="1" ht="15" customHeight="1">
      <c r="B80" s="312"/>
      <c r="C80" s="300" t="s">
        <v>2673</v>
      </c>
      <c r="D80" s="300"/>
      <c r="E80" s="300"/>
      <c r="F80" s="323" t="s">
        <v>2670</v>
      </c>
      <c r="G80" s="324"/>
      <c r="H80" s="300" t="s">
        <v>2674</v>
      </c>
      <c r="I80" s="300" t="s">
        <v>2672</v>
      </c>
      <c r="J80" s="300">
        <v>120</v>
      </c>
      <c r="K80" s="314"/>
    </row>
    <row r="81" s="1" customFormat="1" ht="15" customHeight="1">
      <c r="B81" s="325"/>
      <c r="C81" s="300" t="s">
        <v>2675</v>
      </c>
      <c r="D81" s="300"/>
      <c r="E81" s="300"/>
      <c r="F81" s="323" t="s">
        <v>2676</v>
      </c>
      <c r="G81" s="324"/>
      <c r="H81" s="300" t="s">
        <v>2677</v>
      </c>
      <c r="I81" s="300" t="s">
        <v>2672</v>
      </c>
      <c r="J81" s="300">
        <v>50</v>
      </c>
      <c r="K81" s="314"/>
    </row>
    <row r="82" s="1" customFormat="1" ht="15" customHeight="1">
      <c r="B82" s="325"/>
      <c r="C82" s="300" t="s">
        <v>2678</v>
      </c>
      <c r="D82" s="300"/>
      <c r="E82" s="300"/>
      <c r="F82" s="323" t="s">
        <v>2670</v>
      </c>
      <c r="G82" s="324"/>
      <c r="H82" s="300" t="s">
        <v>2679</v>
      </c>
      <c r="I82" s="300" t="s">
        <v>2680</v>
      </c>
      <c r="J82" s="300"/>
      <c r="K82" s="314"/>
    </row>
    <row r="83" s="1" customFormat="1" ht="15" customHeight="1">
      <c r="B83" s="325"/>
      <c r="C83" s="326" t="s">
        <v>2681</v>
      </c>
      <c r="D83" s="326"/>
      <c r="E83" s="326"/>
      <c r="F83" s="327" t="s">
        <v>2676</v>
      </c>
      <c r="G83" s="326"/>
      <c r="H83" s="326" t="s">
        <v>2682</v>
      </c>
      <c r="I83" s="326" t="s">
        <v>2672</v>
      </c>
      <c r="J83" s="326">
        <v>15</v>
      </c>
      <c r="K83" s="314"/>
    </row>
    <row r="84" s="1" customFormat="1" ht="15" customHeight="1">
      <c r="B84" s="325"/>
      <c r="C84" s="326" t="s">
        <v>2683</v>
      </c>
      <c r="D84" s="326"/>
      <c r="E84" s="326"/>
      <c r="F84" s="327" t="s">
        <v>2676</v>
      </c>
      <c r="G84" s="326"/>
      <c r="H84" s="326" t="s">
        <v>2684</v>
      </c>
      <c r="I84" s="326" t="s">
        <v>2672</v>
      </c>
      <c r="J84" s="326">
        <v>15</v>
      </c>
      <c r="K84" s="314"/>
    </row>
    <row r="85" s="1" customFormat="1" ht="15" customHeight="1">
      <c r="B85" s="325"/>
      <c r="C85" s="326" t="s">
        <v>2685</v>
      </c>
      <c r="D85" s="326"/>
      <c r="E85" s="326"/>
      <c r="F85" s="327" t="s">
        <v>2676</v>
      </c>
      <c r="G85" s="326"/>
      <c r="H85" s="326" t="s">
        <v>2686</v>
      </c>
      <c r="I85" s="326" t="s">
        <v>2672</v>
      </c>
      <c r="J85" s="326">
        <v>20</v>
      </c>
      <c r="K85" s="314"/>
    </row>
    <row r="86" s="1" customFormat="1" ht="15" customHeight="1">
      <c r="B86" s="325"/>
      <c r="C86" s="326" t="s">
        <v>2687</v>
      </c>
      <c r="D86" s="326"/>
      <c r="E86" s="326"/>
      <c r="F86" s="327" t="s">
        <v>2676</v>
      </c>
      <c r="G86" s="326"/>
      <c r="H86" s="326" t="s">
        <v>2688</v>
      </c>
      <c r="I86" s="326" t="s">
        <v>2672</v>
      </c>
      <c r="J86" s="326">
        <v>20</v>
      </c>
      <c r="K86" s="314"/>
    </row>
    <row r="87" s="1" customFormat="1" ht="15" customHeight="1">
      <c r="B87" s="325"/>
      <c r="C87" s="300" t="s">
        <v>2689</v>
      </c>
      <c r="D87" s="300"/>
      <c r="E87" s="300"/>
      <c r="F87" s="323" t="s">
        <v>2676</v>
      </c>
      <c r="G87" s="324"/>
      <c r="H87" s="300" t="s">
        <v>2690</v>
      </c>
      <c r="I87" s="300" t="s">
        <v>2672</v>
      </c>
      <c r="J87" s="300">
        <v>50</v>
      </c>
      <c r="K87" s="314"/>
    </row>
    <row r="88" s="1" customFormat="1" ht="15" customHeight="1">
      <c r="B88" s="325"/>
      <c r="C88" s="300" t="s">
        <v>2691</v>
      </c>
      <c r="D88" s="300"/>
      <c r="E88" s="300"/>
      <c r="F88" s="323" t="s">
        <v>2676</v>
      </c>
      <c r="G88" s="324"/>
      <c r="H88" s="300" t="s">
        <v>2692</v>
      </c>
      <c r="I88" s="300" t="s">
        <v>2672</v>
      </c>
      <c r="J88" s="300">
        <v>20</v>
      </c>
      <c r="K88" s="314"/>
    </row>
    <row r="89" s="1" customFormat="1" ht="15" customHeight="1">
      <c r="B89" s="325"/>
      <c r="C89" s="300" t="s">
        <v>2693</v>
      </c>
      <c r="D89" s="300"/>
      <c r="E89" s="300"/>
      <c r="F89" s="323" t="s">
        <v>2676</v>
      </c>
      <c r="G89" s="324"/>
      <c r="H89" s="300" t="s">
        <v>2694</v>
      </c>
      <c r="I89" s="300" t="s">
        <v>2672</v>
      </c>
      <c r="J89" s="300">
        <v>20</v>
      </c>
      <c r="K89" s="314"/>
    </row>
    <row r="90" s="1" customFormat="1" ht="15" customHeight="1">
      <c r="B90" s="325"/>
      <c r="C90" s="300" t="s">
        <v>2695</v>
      </c>
      <c r="D90" s="300"/>
      <c r="E90" s="300"/>
      <c r="F90" s="323" t="s">
        <v>2676</v>
      </c>
      <c r="G90" s="324"/>
      <c r="H90" s="300" t="s">
        <v>2696</v>
      </c>
      <c r="I90" s="300" t="s">
        <v>2672</v>
      </c>
      <c r="J90" s="300">
        <v>50</v>
      </c>
      <c r="K90" s="314"/>
    </row>
    <row r="91" s="1" customFormat="1" ht="15" customHeight="1">
      <c r="B91" s="325"/>
      <c r="C91" s="300" t="s">
        <v>2697</v>
      </c>
      <c r="D91" s="300"/>
      <c r="E91" s="300"/>
      <c r="F91" s="323" t="s">
        <v>2676</v>
      </c>
      <c r="G91" s="324"/>
      <c r="H91" s="300" t="s">
        <v>2697</v>
      </c>
      <c r="I91" s="300" t="s">
        <v>2672</v>
      </c>
      <c r="J91" s="300">
        <v>50</v>
      </c>
      <c r="K91" s="314"/>
    </row>
    <row r="92" s="1" customFormat="1" ht="15" customHeight="1">
      <c r="B92" s="325"/>
      <c r="C92" s="300" t="s">
        <v>2698</v>
      </c>
      <c r="D92" s="300"/>
      <c r="E92" s="300"/>
      <c r="F92" s="323" t="s">
        <v>2676</v>
      </c>
      <c r="G92" s="324"/>
      <c r="H92" s="300" t="s">
        <v>2699</v>
      </c>
      <c r="I92" s="300" t="s">
        <v>2672</v>
      </c>
      <c r="J92" s="300">
        <v>255</v>
      </c>
      <c r="K92" s="314"/>
    </row>
    <row r="93" s="1" customFormat="1" ht="15" customHeight="1">
      <c r="B93" s="325"/>
      <c r="C93" s="300" t="s">
        <v>2700</v>
      </c>
      <c r="D93" s="300"/>
      <c r="E93" s="300"/>
      <c r="F93" s="323" t="s">
        <v>2670</v>
      </c>
      <c r="G93" s="324"/>
      <c r="H93" s="300" t="s">
        <v>2701</v>
      </c>
      <c r="I93" s="300" t="s">
        <v>2702</v>
      </c>
      <c r="J93" s="300"/>
      <c r="K93" s="314"/>
    </row>
    <row r="94" s="1" customFormat="1" ht="15" customHeight="1">
      <c r="B94" s="325"/>
      <c r="C94" s="300" t="s">
        <v>2703</v>
      </c>
      <c r="D94" s="300"/>
      <c r="E94" s="300"/>
      <c r="F94" s="323" t="s">
        <v>2670</v>
      </c>
      <c r="G94" s="324"/>
      <c r="H94" s="300" t="s">
        <v>2704</v>
      </c>
      <c r="I94" s="300" t="s">
        <v>2705</v>
      </c>
      <c r="J94" s="300"/>
      <c r="K94" s="314"/>
    </row>
    <row r="95" s="1" customFormat="1" ht="15" customHeight="1">
      <c r="B95" s="325"/>
      <c r="C95" s="300" t="s">
        <v>2706</v>
      </c>
      <c r="D95" s="300"/>
      <c r="E95" s="300"/>
      <c r="F95" s="323" t="s">
        <v>2670</v>
      </c>
      <c r="G95" s="324"/>
      <c r="H95" s="300" t="s">
        <v>2706</v>
      </c>
      <c r="I95" s="300" t="s">
        <v>2705</v>
      </c>
      <c r="J95" s="300"/>
      <c r="K95" s="314"/>
    </row>
    <row r="96" s="1" customFormat="1" ht="15" customHeight="1">
      <c r="B96" s="325"/>
      <c r="C96" s="300" t="s">
        <v>48</v>
      </c>
      <c r="D96" s="300"/>
      <c r="E96" s="300"/>
      <c r="F96" s="323" t="s">
        <v>2670</v>
      </c>
      <c r="G96" s="324"/>
      <c r="H96" s="300" t="s">
        <v>2707</v>
      </c>
      <c r="I96" s="300" t="s">
        <v>2705</v>
      </c>
      <c r="J96" s="300"/>
      <c r="K96" s="314"/>
    </row>
    <row r="97" s="1" customFormat="1" ht="15" customHeight="1">
      <c r="B97" s="325"/>
      <c r="C97" s="300" t="s">
        <v>58</v>
      </c>
      <c r="D97" s="300"/>
      <c r="E97" s="300"/>
      <c r="F97" s="323" t="s">
        <v>2670</v>
      </c>
      <c r="G97" s="324"/>
      <c r="H97" s="300" t="s">
        <v>2708</v>
      </c>
      <c r="I97" s="300" t="s">
        <v>2705</v>
      </c>
      <c r="J97" s="300"/>
      <c r="K97" s="314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2709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2664</v>
      </c>
      <c r="D103" s="315"/>
      <c r="E103" s="315"/>
      <c r="F103" s="315" t="s">
        <v>2665</v>
      </c>
      <c r="G103" s="316"/>
      <c r="H103" s="315" t="s">
        <v>64</v>
      </c>
      <c r="I103" s="315" t="s">
        <v>67</v>
      </c>
      <c r="J103" s="315" t="s">
        <v>2666</v>
      </c>
      <c r="K103" s="314"/>
    </row>
    <row r="104" s="1" customFormat="1" ht="17.25" customHeight="1">
      <c r="B104" s="312"/>
      <c r="C104" s="317" t="s">
        <v>2667</v>
      </c>
      <c r="D104" s="317"/>
      <c r="E104" s="317"/>
      <c r="F104" s="318" t="s">
        <v>2668</v>
      </c>
      <c r="G104" s="319"/>
      <c r="H104" s="317"/>
      <c r="I104" s="317"/>
      <c r="J104" s="317" t="s">
        <v>2669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3"/>
      <c r="H105" s="315"/>
      <c r="I105" s="315"/>
      <c r="J105" s="315"/>
      <c r="K105" s="314"/>
    </row>
    <row r="106" s="1" customFormat="1" ht="15" customHeight="1">
      <c r="B106" s="312"/>
      <c r="C106" s="300" t="s">
        <v>63</v>
      </c>
      <c r="D106" s="322"/>
      <c r="E106" s="322"/>
      <c r="F106" s="323" t="s">
        <v>2670</v>
      </c>
      <c r="G106" s="300"/>
      <c r="H106" s="300" t="s">
        <v>2710</v>
      </c>
      <c r="I106" s="300" t="s">
        <v>2672</v>
      </c>
      <c r="J106" s="300">
        <v>20</v>
      </c>
      <c r="K106" s="314"/>
    </row>
    <row r="107" s="1" customFormat="1" ht="15" customHeight="1">
      <c r="B107" s="312"/>
      <c r="C107" s="300" t="s">
        <v>2673</v>
      </c>
      <c r="D107" s="300"/>
      <c r="E107" s="300"/>
      <c r="F107" s="323" t="s">
        <v>2670</v>
      </c>
      <c r="G107" s="300"/>
      <c r="H107" s="300" t="s">
        <v>2710</v>
      </c>
      <c r="I107" s="300" t="s">
        <v>2672</v>
      </c>
      <c r="J107" s="300">
        <v>120</v>
      </c>
      <c r="K107" s="314"/>
    </row>
    <row r="108" s="1" customFormat="1" ht="15" customHeight="1">
      <c r="B108" s="325"/>
      <c r="C108" s="300" t="s">
        <v>2675</v>
      </c>
      <c r="D108" s="300"/>
      <c r="E108" s="300"/>
      <c r="F108" s="323" t="s">
        <v>2676</v>
      </c>
      <c r="G108" s="300"/>
      <c r="H108" s="300" t="s">
        <v>2710</v>
      </c>
      <c r="I108" s="300" t="s">
        <v>2672</v>
      </c>
      <c r="J108" s="300">
        <v>50</v>
      </c>
      <c r="K108" s="314"/>
    </row>
    <row r="109" s="1" customFormat="1" ht="15" customHeight="1">
      <c r="B109" s="325"/>
      <c r="C109" s="300" t="s">
        <v>2678</v>
      </c>
      <c r="D109" s="300"/>
      <c r="E109" s="300"/>
      <c r="F109" s="323" t="s">
        <v>2670</v>
      </c>
      <c r="G109" s="300"/>
      <c r="H109" s="300" t="s">
        <v>2710</v>
      </c>
      <c r="I109" s="300" t="s">
        <v>2680</v>
      </c>
      <c r="J109" s="300"/>
      <c r="K109" s="314"/>
    </row>
    <row r="110" s="1" customFormat="1" ht="15" customHeight="1">
      <c r="B110" s="325"/>
      <c r="C110" s="300" t="s">
        <v>2689</v>
      </c>
      <c r="D110" s="300"/>
      <c r="E110" s="300"/>
      <c r="F110" s="323" t="s">
        <v>2676</v>
      </c>
      <c r="G110" s="300"/>
      <c r="H110" s="300" t="s">
        <v>2710</v>
      </c>
      <c r="I110" s="300" t="s">
        <v>2672</v>
      </c>
      <c r="J110" s="300">
        <v>50</v>
      </c>
      <c r="K110" s="314"/>
    </row>
    <row r="111" s="1" customFormat="1" ht="15" customHeight="1">
      <c r="B111" s="325"/>
      <c r="C111" s="300" t="s">
        <v>2697</v>
      </c>
      <c r="D111" s="300"/>
      <c r="E111" s="300"/>
      <c r="F111" s="323" t="s">
        <v>2676</v>
      </c>
      <c r="G111" s="300"/>
      <c r="H111" s="300" t="s">
        <v>2710</v>
      </c>
      <c r="I111" s="300" t="s">
        <v>2672</v>
      </c>
      <c r="J111" s="300">
        <v>50</v>
      </c>
      <c r="K111" s="314"/>
    </row>
    <row r="112" s="1" customFormat="1" ht="15" customHeight="1">
      <c r="B112" s="325"/>
      <c r="C112" s="300" t="s">
        <v>2695</v>
      </c>
      <c r="D112" s="300"/>
      <c r="E112" s="300"/>
      <c r="F112" s="323" t="s">
        <v>2676</v>
      </c>
      <c r="G112" s="300"/>
      <c r="H112" s="300" t="s">
        <v>2710</v>
      </c>
      <c r="I112" s="300" t="s">
        <v>2672</v>
      </c>
      <c r="J112" s="300">
        <v>50</v>
      </c>
      <c r="K112" s="314"/>
    </row>
    <row r="113" s="1" customFormat="1" ht="15" customHeight="1">
      <c r="B113" s="325"/>
      <c r="C113" s="300" t="s">
        <v>63</v>
      </c>
      <c r="D113" s="300"/>
      <c r="E113" s="300"/>
      <c r="F113" s="323" t="s">
        <v>2670</v>
      </c>
      <c r="G113" s="300"/>
      <c r="H113" s="300" t="s">
        <v>2711</v>
      </c>
      <c r="I113" s="300" t="s">
        <v>2672</v>
      </c>
      <c r="J113" s="300">
        <v>20</v>
      </c>
      <c r="K113" s="314"/>
    </row>
    <row r="114" s="1" customFormat="1" ht="15" customHeight="1">
      <c r="B114" s="325"/>
      <c r="C114" s="300" t="s">
        <v>2712</v>
      </c>
      <c r="D114" s="300"/>
      <c r="E114" s="300"/>
      <c r="F114" s="323" t="s">
        <v>2670</v>
      </c>
      <c r="G114" s="300"/>
      <c r="H114" s="300" t="s">
        <v>2713</v>
      </c>
      <c r="I114" s="300" t="s">
        <v>2672</v>
      </c>
      <c r="J114" s="300">
        <v>120</v>
      </c>
      <c r="K114" s="314"/>
    </row>
    <row r="115" s="1" customFormat="1" ht="15" customHeight="1">
      <c r="B115" s="325"/>
      <c r="C115" s="300" t="s">
        <v>48</v>
      </c>
      <c r="D115" s="300"/>
      <c r="E115" s="300"/>
      <c r="F115" s="323" t="s">
        <v>2670</v>
      </c>
      <c r="G115" s="300"/>
      <c r="H115" s="300" t="s">
        <v>2714</v>
      </c>
      <c r="I115" s="300" t="s">
        <v>2705</v>
      </c>
      <c r="J115" s="300"/>
      <c r="K115" s="314"/>
    </row>
    <row r="116" s="1" customFormat="1" ht="15" customHeight="1">
      <c r="B116" s="325"/>
      <c r="C116" s="300" t="s">
        <v>58</v>
      </c>
      <c r="D116" s="300"/>
      <c r="E116" s="300"/>
      <c r="F116" s="323" t="s">
        <v>2670</v>
      </c>
      <c r="G116" s="300"/>
      <c r="H116" s="300" t="s">
        <v>2715</v>
      </c>
      <c r="I116" s="300" t="s">
        <v>2705</v>
      </c>
      <c r="J116" s="300"/>
      <c r="K116" s="314"/>
    </row>
    <row r="117" s="1" customFormat="1" ht="15" customHeight="1">
      <c r="B117" s="325"/>
      <c r="C117" s="300" t="s">
        <v>67</v>
      </c>
      <c r="D117" s="300"/>
      <c r="E117" s="300"/>
      <c r="F117" s="323" t="s">
        <v>2670</v>
      </c>
      <c r="G117" s="300"/>
      <c r="H117" s="300" t="s">
        <v>2716</v>
      </c>
      <c r="I117" s="300" t="s">
        <v>2717</v>
      </c>
      <c r="J117" s="300"/>
      <c r="K117" s="314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336"/>
      <c r="D119" s="336"/>
      <c r="E119" s="336"/>
      <c r="F119" s="337"/>
      <c r="G119" s="336"/>
      <c r="H119" s="336"/>
      <c r="I119" s="336"/>
      <c r="J119" s="336"/>
      <c r="K119" s="335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1" t="s">
        <v>2718</v>
      </c>
      <c r="D122" s="291"/>
      <c r="E122" s="291"/>
      <c r="F122" s="291"/>
      <c r="G122" s="291"/>
      <c r="H122" s="291"/>
      <c r="I122" s="291"/>
      <c r="J122" s="291"/>
      <c r="K122" s="342"/>
    </row>
    <row r="123" s="1" customFormat="1" ht="17.25" customHeight="1">
      <c r="B123" s="343"/>
      <c r="C123" s="315" t="s">
        <v>2664</v>
      </c>
      <c r="D123" s="315"/>
      <c r="E123" s="315"/>
      <c r="F123" s="315" t="s">
        <v>2665</v>
      </c>
      <c r="G123" s="316"/>
      <c r="H123" s="315" t="s">
        <v>64</v>
      </c>
      <c r="I123" s="315" t="s">
        <v>67</v>
      </c>
      <c r="J123" s="315" t="s">
        <v>2666</v>
      </c>
      <c r="K123" s="344"/>
    </row>
    <row r="124" s="1" customFormat="1" ht="17.25" customHeight="1">
      <c r="B124" s="343"/>
      <c r="C124" s="317" t="s">
        <v>2667</v>
      </c>
      <c r="D124" s="317"/>
      <c r="E124" s="317"/>
      <c r="F124" s="318" t="s">
        <v>2668</v>
      </c>
      <c r="G124" s="319"/>
      <c r="H124" s="317"/>
      <c r="I124" s="317"/>
      <c r="J124" s="317" t="s">
        <v>2669</v>
      </c>
      <c r="K124" s="344"/>
    </row>
    <row r="125" s="1" customFormat="1" ht="5.25" customHeight="1">
      <c r="B125" s="345"/>
      <c r="C125" s="320"/>
      <c r="D125" s="320"/>
      <c r="E125" s="320"/>
      <c r="F125" s="320"/>
      <c r="G125" s="346"/>
      <c r="H125" s="320"/>
      <c r="I125" s="320"/>
      <c r="J125" s="320"/>
      <c r="K125" s="347"/>
    </row>
    <row r="126" s="1" customFormat="1" ht="15" customHeight="1">
      <c r="B126" s="345"/>
      <c r="C126" s="300" t="s">
        <v>2673</v>
      </c>
      <c r="D126" s="322"/>
      <c r="E126" s="322"/>
      <c r="F126" s="323" t="s">
        <v>2670</v>
      </c>
      <c r="G126" s="300"/>
      <c r="H126" s="300" t="s">
        <v>2710</v>
      </c>
      <c r="I126" s="300" t="s">
        <v>2672</v>
      </c>
      <c r="J126" s="300">
        <v>120</v>
      </c>
      <c r="K126" s="348"/>
    </row>
    <row r="127" s="1" customFormat="1" ht="15" customHeight="1">
      <c r="B127" s="345"/>
      <c r="C127" s="300" t="s">
        <v>2719</v>
      </c>
      <c r="D127" s="300"/>
      <c r="E127" s="300"/>
      <c r="F127" s="323" t="s">
        <v>2670</v>
      </c>
      <c r="G127" s="300"/>
      <c r="H127" s="300" t="s">
        <v>2720</v>
      </c>
      <c r="I127" s="300" t="s">
        <v>2672</v>
      </c>
      <c r="J127" s="300" t="s">
        <v>2721</v>
      </c>
      <c r="K127" s="348"/>
    </row>
    <row r="128" s="1" customFormat="1" ht="15" customHeight="1">
      <c r="B128" s="345"/>
      <c r="C128" s="300" t="s">
        <v>95</v>
      </c>
      <c r="D128" s="300"/>
      <c r="E128" s="300"/>
      <c r="F128" s="323" t="s">
        <v>2670</v>
      </c>
      <c r="G128" s="300"/>
      <c r="H128" s="300" t="s">
        <v>2722</v>
      </c>
      <c r="I128" s="300" t="s">
        <v>2672</v>
      </c>
      <c r="J128" s="300" t="s">
        <v>2721</v>
      </c>
      <c r="K128" s="348"/>
    </row>
    <row r="129" s="1" customFormat="1" ht="15" customHeight="1">
      <c r="B129" s="345"/>
      <c r="C129" s="300" t="s">
        <v>2681</v>
      </c>
      <c r="D129" s="300"/>
      <c r="E129" s="300"/>
      <c r="F129" s="323" t="s">
        <v>2676</v>
      </c>
      <c r="G129" s="300"/>
      <c r="H129" s="300" t="s">
        <v>2682</v>
      </c>
      <c r="I129" s="300" t="s">
        <v>2672</v>
      </c>
      <c r="J129" s="300">
        <v>15</v>
      </c>
      <c r="K129" s="348"/>
    </row>
    <row r="130" s="1" customFormat="1" ht="15" customHeight="1">
      <c r="B130" s="345"/>
      <c r="C130" s="326" t="s">
        <v>2683</v>
      </c>
      <c r="D130" s="326"/>
      <c r="E130" s="326"/>
      <c r="F130" s="327" t="s">
        <v>2676</v>
      </c>
      <c r="G130" s="326"/>
      <c r="H130" s="326" t="s">
        <v>2684</v>
      </c>
      <c r="I130" s="326" t="s">
        <v>2672</v>
      </c>
      <c r="J130" s="326">
        <v>15</v>
      </c>
      <c r="K130" s="348"/>
    </row>
    <row r="131" s="1" customFormat="1" ht="15" customHeight="1">
      <c r="B131" s="345"/>
      <c r="C131" s="326" t="s">
        <v>2685</v>
      </c>
      <c r="D131" s="326"/>
      <c r="E131" s="326"/>
      <c r="F131" s="327" t="s">
        <v>2676</v>
      </c>
      <c r="G131" s="326"/>
      <c r="H131" s="326" t="s">
        <v>2686</v>
      </c>
      <c r="I131" s="326" t="s">
        <v>2672</v>
      </c>
      <c r="J131" s="326">
        <v>20</v>
      </c>
      <c r="K131" s="348"/>
    </row>
    <row r="132" s="1" customFormat="1" ht="15" customHeight="1">
      <c r="B132" s="345"/>
      <c r="C132" s="326" t="s">
        <v>2687</v>
      </c>
      <c r="D132" s="326"/>
      <c r="E132" s="326"/>
      <c r="F132" s="327" t="s">
        <v>2676</v>
      </c>
      <c r="G132" s="326"/>
      <c r="H132" s="326" t="s">
        <v>2688</v>
      </c>
      <c r="I132" s="326" t="s">
        <v>2672</v>
      </c>
      <c r="J132" s="326">
        <v>20</v>
      </c>
      <c r="K132" s="348"/>
    </row>
    <row r="133" s="1" customFormat="1" ht="15" customHeight="1">
      <c r="B133" s="345"/>
      <c r="C133" s="300" t="s">
        <v>2675</v>
      </c>
      <c r="D133" s="300"/>
      <c r="E133" s="300"/>
      <c r="F133" s="323" t="s">
        <v>2676</v>
      </c>
      <c r="G133" s="300"/>
      <c r="H133" s="300" t="s">
        <v>2710</v>
      </c>
      <c r="I133" s="300" t="s">
        <v>2672</v>
      </c>
      <c r="J133" s="300">
        <v>50</v>
      </c>
      <c r="K133" s="348"/>
    </row>
    <row r="134" s="1" customFormat="1" ht="15" customHeight="1">
      <c r="B134" s="345"/>
      <c r="C134" s="300" t="s">
        <v>2689</v>
      </c>
      <c r="D134" s="300"/>
      <c r="E134" s="300"/>
      <c r="F134" s="323" t="s">
        <v>2676</v>
      </c>
      <c r="G134" s="300"/>
      <c r="H134" s="300" t="s">
        <v>2710</v>
      </c>
      <c r="I134" s="300" t="s">
        <v>2672</v>
      </c>
      <c r="J134" s="300">
        <v>50</v>
      </c>
      <c r="K134" s="348"/>
    </row>
    <row r="135" s="1" customFormat="1" ht="15" customHeight="1">
      <c r="B135" s="345"/>
      <c r="C135" s="300" t="s">
        <v>2695</v>
      </c>
      <c r="D135" s="300"/>
      <c r="E135" s="300"/>
      <c r="F135" s="323" t="s">
        <v>2676</v>
      </c>
      <c r="G135" s="300"/>
      <c r="H135" s="300" t="s">
        <v>2710</v>
      </c>
      <c r="I135" s="300" t="s">
        <v>2672</v>
      </c>
      <c r="J135" s="300">
        <v>50</v>
      </c>
      <c r="K135" s="348"/>
    </row>
    <row r="136" s="1" customFormat="1" ht="15" customHeight="1">
      <c r="B136" s="345"/>
      <c r="C136" s="300" t="s">
        <v>2697</v>
      </c>
      <c r="D136" s="300"/>
      <c r="E136" s="300"/>
      <c r="F136" s="323" t="s">
        <v>2676</v>
      </c>
      <c r="G136" s="300"/>
      <c r="H136" s="300" t="s">
        <v>2710</v>
      </c>
      <c r="I136" s="300" t="s">
        <v>2672</v>
      </c>
      <c r="J136" s="300">
        <v>50</v>
      </c>
      <c r="K136" s="348"/>
    </row>
    <row r="137" s="1" customFormat="1" ht="15" customHeight="1">
      <c r="B137" s="345"/>
      <c r="C137" s="300" t="s">
        <v>2698</v>
      </c>
      <c r="D137" s="300"/>
      <c r="E137" s="300"/>
      <c r="F137" s="323" t="s">
        <v>2676</v>
      </c>
      <c r="G137" s="300"/>
      <c r="H137" s="300" t="s">
        <v>2723</v>
      </c>
      <c r="I137" s="300" t="s">
        <v>2672</v>
      </c>
      <c r="J137" s="300">
        <v>255</v>
      </c>
      <c r="K137" s="348"/>
    </row>
    <row r="138" s="1" customFormat="1" ht="15" customHeight="1">
      <c r="B138" s="345"/>
      <c r="C138" s="300" t="s">
        <v>2700</v>
      </c>
      <c r="D138" s="300"/>
      <c r="E138" s="300"/>
      <c r="F138" s="323" t="s">
        <v>2670</v>
      </c>
      <c r="G138" s="300"/>
      <c r="H138" s="300" t="s">
        <v>2724</v>
      </c>
      <c r="I138" s="300" t="s">
        <v>2702</v>
      </c>
      <c r="J138" s="300"/>
      <c r="K138" s="348"/>
    </row>
    <row r="139" s="1" customFormat="1" ht="15" customHeight="1">
      <c r="B139" s="345"/>
      <c r="C139" s="300" t="s">
        <v>2703</v>
      </c>
      <c r="D139" s="300"/>
      <c r="E139" s="300"/>
      <c r="F139" s="323" t="s">
        <v>2670</v>
      </c>
      <c r="G139" s="300"/>
      <c r="H139" s="300" t="s">
        <v>2725</v>
      </c>
      <c r="I139" s="300" t="s">
        <v>2705</v>
      </c>
      <c r="J139" s="300"/>
      <c r="K139" s="348"/>
    </row>
    <row r="140" s="1" customFormat="1" ht="15" customHeight="1">
      <c r="B140" s="345"/>
      <c r="C140" s="300" t="s">
        <v>2706</v>
      </c>
      <c r="D140" s="300"/>
      <c r="E140" s="300"/>
      <c r="F140" s="323" t="s">
        <v>2670</v>
      </c>
      <c r="G140" s="300"/>
      <c r="H140" s="300" t="s">
        <v>2706</v>
      </c>
      <c r="I140" s="300" t="s">
        <v>2705</v>
      </c>
      <c r="J140" s="300"/>
      <c r="K140" s="348"/>
    </row>
    <row r="141" s="1" customFormat="1" ht="15" customHeight="1">
      <c r="B141" s="345"/>
      <c r="C141" s="300" t="s">
        <v>48</v>
      </c>
      <c r="D141" s="300"/>
      <c r="E141" s="300"/>
      <c r="F141" s="323" t="s">
        <v>2670</v>
      </c>
      <c r="G141" s="300"/>
      <c r="H141" s="300" t="s">
        <v>2726</v>
      </c>
      <c r="I141" s="300" t="s">
        <v>2705</v>
      </c>
      <c r="J141" s="300"/>
      <c r="K141" s="348"/>
    </row>
    <row r="142" s="1" customFormat="1" ht="15" customHeight="1">
      <c r="B142" s="345"/>
      <c r="C142" s="300" t="s">
        <v>2727</v>
      </c>
      <c r="D142" s="300"/>
      <c r="E142" s="300"/>
      <c r="F142" s="323" t="s">
        <v>2670</v>
      </c>
      <c r="G142" s="300"/>
      <c r="H142" s="300" t="s">
        <v>2728</v>
      </c>
      <c r="I142" s="300" t="s">
        <v>2705</v>
      </c>
      <c r="J142" s="300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36"/>
      <c r="C144" s="336"/>
      <c r="D144" s="336"/>
      <c r="E144" s="336"/>
      <c r="F144" s="337"/>
      <c r="G144" s="336"/>
      <c r="H144" s="336"/>
      <c r="I144" s="336"/>
      <c r="J144" s="336"/>
      <c r="K144" s="336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2729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2664</v>
      </c>
      <c r="D148" s="315"/>
      <c r="E148" s="315"/>
      <c r="F148" s="315" t="s">
        <v>2665</v>
      </c>
      <c r="G148" s="316"/>
      <c r="H148" s="315" t="s">
        <v>64</v>
      </c>
      <c r="I148" s="315" t="s">
        <v>67</v>
      </c>
      <c r="J148" s="315" t="s">
        <v>2666</v>
      </c>
      <c r="K148" s="314"/>
    </row>
    <row r="149" s="1" customFormat="1" ht="17.25" customHeight="1">
      <c r="B149" s="312"/>
      <c r="C149" s="317" t="s">
        <v>2667</v>
      </c>
      <c r="D149" s="317"/>
      <c r="E149" s="317"/>
      <c r="F149" s="318" t="s">
        <v>2668</v>
      </c>
      <c r="G149" s="319"/>
      <c r="H149" s="317"/>
      <c r="I149" s="317"/>
      <c r="J149" s="317" t="s">
        <v>2669</v>
      </c>
      <c r="K149" s="314"/>
    </row>
    <row r="150" s="1" customFormat="1" ht="5.25" customHeight="1">
      <c r="B150" s="325"/>
      <c r="C150" s="320"/>
      <c r="D150" s="320"/>
      <c r="E150" s="320"/>
      <c r="F150" s="320"/>
      <c r="G150" s="321"/>
      <c r="H150" s="320"/>
      <c r="I150" s="320"/>
      <c r="J150" s="320"/>
      <c r="K150" s="348"/>
    </row>
    <row r="151" s="1" customFormat="1" ht="15" customHeight="1">
      <c r="B151" s="325"/>
      <c r="C151" s="352" t="s">
        <v>2673</v>
      </c>
      <c r="D151" s="300"/>
      <c r="E151" s="300"/>
      <c r="F151" s="353" t="s">
        <v>2670</v>
      </c>
      <c r="G151" s="300"/>
      <c r="H151" s="352" t="s">
        <v>2710</v>
      </c>
      <c r="I151" s="352" t="s">
        <v>2672</v>
      </c>
      <c r="J151" s="352">
        <v>120</v>
      </c>
      <c r="K151" s="348"/>
    </row>
    <row r="152" s="1" customFormat="1" ht="15" customHeight="1">
      <c r="B152" s="325"/>
      <c r="C152" s="352" t="s">
        <v>2719</v>
      </c>
      <c r="D152" s="300"/>
      <c r="E152" s="300"/>
      <c r="F152" s="353" t="s">
        <v>2670</v>
      </c>
      <c r="G152" s="300"/>
      <c r="H152" s="352" t="s">
        <v>2730</v>
      </c>
      <c r="I152" s="352" t="s">
        <v>2672</v>
      </c>
      <c r="J152" s="352" t="s">
        <v>2721</v>
      </c>
      <c r="K152" s="348"/>
    </row>
    <row r="153" s="1" customFormat="1" ht="15" customHeight="1">
      <c r="B153" s="325"/>
      <c r="C153" s="352" t="s">
        <v>95</v>
      </c>
      <c r="D153" s="300"/>
      <c r="E153" s="300"/>
      <c r="F153" s="353" t="s">
        <v>2670</v>
      </c>
      <c r="G153" s="300"/>
      <c r="H153" s="352" t="s">
        <v>2731</v>
      </c>
      <c r="I153" s="352" t="s">
        <v>2672</v>
      </c>
      <c r="J153" s="352" t="s">
        <v>2721</v>
      </c>
      <c r="K153" s="348"/>
    </row>
    <row r="154" s="1" customFormat="1" ht="15" customHeight="1">
      <c r="B154" s="325"/>
      <c r="C154" s="352" t="s">
        <v>2675</v>
      </c>
      <c r="D154" s="300"/>
      <c r="E154" s="300"/>
      <c r="F154" s="353" t="s">
        <v>2676</v>
      </c>
      <c r="G154" s="300"/>
      <c r="H154" s="352" t="s">
        <v>2710</v>
      </c>
      <c r="I154" s="352" t="s">
        <v>2672</v>
      </c>
      <c r="J154" s="352">
        <v>50</v>
      </c>
      <c r="K154" s="348"/>
    </row>
    <row r="155" s="1" customFormat="1" ht="15" customHeight="1">
      <c r="B155" s="325"/>
      <c r="C155" s="352" t="s">
        <v>2678</v>
      </c>
      <c r="D155" s="300"/>
      <c r="E155" s="300"/>
      <c r="F155" s="353" t="s">
        <v>2670</v>
      </c>
      <c r="G155" s="300"/>
      <c r="H155" s="352" t="s">
        <v>2710</v>
      </c>
      <c r="I155" s="352" t="s">
        <v>2680</v>
      </c>
      <c r="J155" s="352"/>
      <c r="K155" s="348"/>
    </row>
    <row r="156" s="1" customFormat="1" ht="15" customHeight="1">
      <c r="B156" s="325"/>
      <c r="C156" s="352" t="s">
        <v>2689</v>
      </c>
      <c r="D156" s="300"/>
      <c r="E156" s="300"/>
      <c r="F156" s="353" t="s">
        <v>2676</v>
      </c>
      <c r="G156" s="300"/>
      <c r="H156" s="352" t="s">
        <v>2710</v>
      </c>
      <c r="I156" s="352" t="s">
        <v>2672</v>
      </c>
      <c r="J156" s="352">
        <v>50</v>
      </c>
      <c r="K156" s="348"/>
    </row>
    <row r="157" s="1" customFormat="1" ht="15" customHeight="1">
      <c r="B157" s="325"/>
      <c r="C157" s="352" t="s">
        <v>2697</v>
      </c>
      <c r="D157" s="300"/>
      <c r="E157" s="300"/>
      <c r="F157" s="353" t="s">
        <v>2676</v>
      </c>
      <c r="G157" s="300"/>
      <c r="H157" s="352" t="s">
        <v>2710</v>
      </c>
      <c r="I157" s="352" t="s">
        <v>2672</v>
      </c>
      <c r="J157" s="352">
        <v>50</v>
      </c>
      <c r="K157" s="348"/>
    </row>
    <row r="158" s="1" customFormat="1" ht="15" customHeight="1">
      <c r="B158" s="325"/>
      <c r="C158" s="352" t="s">
        <v>2695</v>
      </c>
      <c r="D158" s="300"/>
      <c r="E158" s="300"/>
      <c r="F158" s="353" t="s">
        <v>2676</v>
      </c>
      <c r="G158" s="300"/>
      <c r="H158" s="352" t="s">
        <v>2710</v>
      </c>
      <c r="I158" s="352" t="s">
        <v>2672</v>
      </c>
      <c r="J158" s="352">
        <v>50</v>
      </c>
      <c r="K158" s="348"/>
    </row>
    <row r="159" s="1" customFormat="1" ht="15" customHeight="1">
      <c r="B159" s="325"/>
      <c r="C159" s="352" t="s">
        <v>118</v>
      </c>
      <c r="D159" s="300"/>
      <c r="E159" s="300"/>
      <c r="F159" s="353" t="s">
        <v>2670</v>
      </c>
      <c r="G159" s="300"/>
      <c r="H159" s="352" t="s">
        <v>2732</v>
      </c>
      <c r="I159" s="352" t="s">
        <v>2672</v>
      </c>
      <c r="J159" s="352" t="s">
        <v>2733</v>
      </c>
      <c r="K159" s="348"/>
    </row>
    <row r="160" s="1" customFormat="1" ht="15" customHeight="1">
      <c r="B160" s="325"/>
      <c r="C160" s="352" t="s">
        <v>2734</v>
      </c>
      <c r="D160" s="300"/>
      <c r="E160" s="300"/>
      <c r="F160" s="353" t="s">
        <v>2670</v>
      </c>
      <c r="G160" s="300"/>
      <c r="H160" s="352" t="s">
        <v>2735</v>
      </c>
      <c r="I160" s="352" t="s">
        <v>2705</v>
      </c>
      <c r="J160" s="352"/>
      <c r="K160" s="348"/>
    </row>
    <row r="161" s="1" customFormat="1" ht="15" customHeight="1">
      <c r="B161" s="354"/>
      <c r="C161" s="334"/>
      <c r="D161" s="334"/>
      <c r="E161" s="334"/>
      <c r="F161" s="334"/>
      <c r="G161" s="334"/>
      <c r="H161" s="334"/>
      <c r="I161" s="334"/>
      <c r="J161" s="334"/>
      <c r="K161" s="355"/>
    </row>
    <row r="162" s="1" customFormat="1" ht="18.75" customHeight="1">
      <c r="B162" s="336"/>
      <c r="C162" s="346"/>
      <c r="D162" s="346"/>
      <c r="E162" s="346"/>
      <c r="F162" s="356"/>
      <c r="G162" s="346"/>
      <c r="H162" s="346"/>
      <c r="I162" s="346"/>
      <c r="J162" s="346"/>
      <c r="K162" s="336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2736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2664</v>
      </c>
      <c r="D166" s="315"/>
      <c r="E166" s="315"/>
      <c r="F166" s="315" t="s">
        <v>2665</v>
      </c>
      <c r="G166" s="357"/>
      <c r="H166" s="358" t="s">
        <v>64</v>
      </c>
      <c r="I166" s="358" t="s">
        <v>67</v>
      </c>
      <c r="J166" s="315" t="s">
        <v>2666</v>
      </c>
      <c r="K166" s="292"/>
    </row>
    <row r="167" s="1" customFormat="1" ht="17.25" customHeight="1">
      <c r="B167" s="293"/>
      <c r="C167" s="317" t="s">
        <v>2667</v>
      </c>
      <c r="D167" s="317"/>
      <c r="E167" s="317"/>
      <c r="F167" s="318" t="s">
        <v>2668</v>
      </c>
      <c r="G167" s="359"/>
      <c r="H167" s="360"/>
      <c r="I167" s="360"/>
      <c r="J167" s="317" t="s">
        <v>2669</v>
      </c>
      <c r="K167" s="295"/>
    </row>
    <row r="168" s="1" customFormat="1" ht="5.25" customHeight="1">
      <c r="B168" s="325"/>
      <c r="C168" s="320"/>
      <c r="D168" s="320"/>
      <c r="E168" s="320"/>
      <c r="F168" s="320"/>
      <c r="G168" s="321"/>
      <c r="H168" s="320"/>
      <c r="I168" s="320"/>
      <c r="J168" s="320"/>
      <c r="K168" s="348"/>
    </row>
    <row r="169" s="1" customFormat="1" ht="15" customHeight="1">
      <c r="B169" s="325"/>
      <c r="C169" s="300" t="s">
        <v>2673</v>
      </c>
      <c r="D169" s="300"/>
      <c r="E169" s="300"/>
      <c r="F169" s="323" t="s">
        <v>2670</v>
      </c>
      <c r="G169" s="300"/>
      <c r="H169" s="300" t="s">
        <v>2710</v>
      </c>
      <c r="I169" s="300" t="s">
        <v>2672</v>
      </c>
      <c r="J169" s="300">
        <v>120</v>
      </c>
      <c r="K169" s="348"/>
    </row>
    <row r="170" s="1" customFormat="1" ht="15" customHeight="1">
      <c r="B170" s="325"/>
      <c r="C170" s="300" t="s">
        <v>2719</v>
      </c>
      <c r="D170" s="300"/>
      <c r="E170" s="300"/>
      <c r="F170" s="323" t="s">
        <v>2670</v>
      </c>
      <c r="G170" s="300"/>
      <c r="H170" s="300" t="s">
        <v>2720</v>
      </c>
      <c r="I170" s="300" t="s">
        <v>2672</v>
      </c>
      <c r="J170" s="300" t="s">
        <v>2721</v>
      </c>
      <c r="K170" s="348"/>
    </row>
    <row r="171" s="1" customFormat="1" ht="15" customHeight="1">
      <c r="B171" s="325"/>
      <c r="C171" s="300" t="s">
        <v>95</v>
      </c>
      <c r="D171" s="300"/>
      <c r="E171" s="300"/>
      <c r="F171" s="323" t="s">
        <v>2670</v>
      </c>
      <c r="G171" s="300"/>
      <c r="H171" s="300" t="s">
        <v>2737</v>
      </c>
      <c r="I171" s="300" t="s">
        <v>2672</v>
      </c>
      <c r="J171" s="300" t="s">
        <v>2721</v>
      </c>
      <c r="K171" s="348"/>
    </row>
    <row r="172" s="1" customFormat="1" ht="15" customHeight="1">
      <c r="B172" s="325"/>
      <c r="C172" s="300" t="s">
        <v>2675</v>
      </c>
      <c r="D172" s="300"/>
      <c r="E172" s="300"/>
      <c r="F172" s="323" t="s">
        <v>2676</v>
      </c>
      <c r="G172" s="300"/>
      <c r="H172" s="300" t="s">
        <v>2737</v>
      </c>
      <c r="I172" s="300" t="s">
        <v>2672</v>
      </c>
      <c r="J172" s="300">
        <v>50</v>
      </c>
      <c r="K172" s="348"/>
    </row>
    <row r="173" s="1" customFormat="1" ht="15" customHeight="1">
      <c r="B173" s="325"/>
      <c r="C173" s="300" t="s">
        <v>2678</v>
      </c>
      <c r="D173" s="300"/>
      <c r="E173" s="300"/>
      <c r="F173" s="323" t="s">
        <v>2670</v>
      </c>
      <c r="G173" s="300"/>
      <c r="H173" s="300" t="s">
        <v>2737</v>
      </c>
      <c r="I173" s="300" t="s">
        <v>2680</v>
      </c>
      <c r="J173" s="300"/>
      <c r="K173" s="348"/>
    </row>
    <row r="174" s="1" customFormat="1" ht="15" customHeight="1">
      <c r="B174" s="325"/>
      <c r="C174" s="300" t="s">
        <v>2689</v>
      </c>
      <c r="D174" s="300"/>
      <c r="E174" s="300"/>
      <c r="F174" s="323" t="s">
        <v>2676</v>
      </c>
      <c r="G174" s="300"/>
      <c r="H174" s="300" t="s">
        <v>2737</v>
      </c>
      <c r="I174" s="300" t="s">
        <v>2672</v>
      </c>
      <c r="J174" s="300">
        <v>50</v>
      </c>
      <c r="K174" s="348"/>
    </row>
    <row r="175" s="1" customFormat="1" ht="15" customHeight="1">
      <c r="B175" s="325"/>
      <c r="C175" s="300" t="s">
        <v>2697</v>
      </c>
      <c r="D175" s="300"/>
      <c r="E175" s="300"/>
      <c r="F175" s="323" t="s">
        <v>2676</v>
      </c>
      <c r="G175" s="300"/>
      <c r="H175" s="300" t="s">
        <v>2737</v>
      </c>
      <c r="I175" s="300" t="s">
        <v>2672</v>
      </c>
      <c r="J175" s="300">
        <v>50</v>
      </c>
      <c r="K175" s="348"/>
    </row>
    <row r="176" s="1" customFormat="1" ht="15" customHeight="1">
      <c r="B176" s="325"/>
      <c r="C176" s="300" t="s">
        <v>2695</v>
      </c>
      <c r="D176" s="300"/>
      <c r="E176" s="300"/>
      <c r="F176" s="323" t="s">
        <v>2676</v>
      </c>
      <c r="G176" s="300"/>
      <c r="H176" s="300" t="s">
        <v>2737</v>
      </c>
      <c r="I176" s="300" t="s">
        <v>2672</v>
      </c>
      <c r="J176" s="300">
        <v>50</v>
      </c>
      <c r="K176" s="348"/>
    </row>
    <row r="177" s="1" customFormat="1" ht="15" customHeight="1">
      <c r="B177" s="325"/>
      <c r="C177" s="300" t="s">
        <v>145</v>
      </c>
      <c r="D177" s="300"/>
      <c r="E177" s="300"/>
      <c r="F177" s="323" t="s">
        <v>2670</v>
      </c>
      <c r="G177" s="300"/>
      <c r="H177" s="300" t="s">
        <v>2738</v>
      </c>
      <c r="I177" s="300" t="s">
        <v>2739</v>
      </c>
      <c r="J177" s="300"/>
      <c r="K177" s="348"/>
    </row>
    <row r="178" s="1" customFormat="1" ht="15" customHeight="1">
      <c r="B178" s="325"/>
      <c r="C178" s="300" t="s">
        <v>67</v>
      </c>
      <c r="D178" s="300"/>
      <c r="E178" s="300"/>
      <c r="F178" s="323" t="s">
        <v>2670</v>
      </c>
      <c r="G178" s="300"/>
      <c r="H178" s="300" t="s">
        <v>2740</v>
      </c>
      <c r="I178" s="300" t="s">
        <v>2741</v>
      </c>
      <c r="J178" s="300">
        <v>1</v>
      </c>
      <c r="K178" s="348"/>
    </row>
    <row r="179" s="1" customFormat="1" ht="15" customHeight="1">
      <c r="B179" s="325"/>
      <c r="C179" s="300" t="s">
        <v>63</v>
      </c>
      <c r="D179" s="300"/>
      <c r="E179" s="300"/>
      <c r="F179" s="323" t="s">
        <v>2670</v>
      </c>
      <c r="G179" s="300"/>
      <c r="H179" s="300" t="s">
        <v>2742</v>
      </c>
      <c r="I179" s="300" t="s">
        <v>2672</v>
      </c>
      <c r="J179" s="300">
        <v>20</v>
      </c>
      <c r="K179" s="348"/>
    </row>
    <row r="180" s="1" customFormat="1" ht="15" customHeight="1">
      <c r="B180" s="325"/>
      <c r="C180" s="300" t="s">
        <v>64</v>
      </c>
      <c r="D180" s="300"/>
      <c r="E180" s="300"/>
      <c r="F180" s="323" t="s">
        <v>2670</v>
      </c>
      <c r="G180" s="300"/>
      <c r="H180" s="300" t="s">
        <v>2743</v>
      </c>
      <c r="I180" s="300" t="s">
        <v>2672</v>
      </c>
      <c r="J180" s="300">
        <v>255</v>
      </c>
      <c r="K180" s="348"/>
    </row>
    <row r="181" s="1" customFormat="1" ht="15" customHeight="1">
      <c r="B181" s="325"/>
      <c r="C181" s="300" t="s">
        <v>146</v>
      </c>
      <c r="D181" s="300"/>
      <c r="E181" s="300"/>
      <c r="F181" s="323" t="s">
        <v>2670</v>
      </c>
      <c r="G181" s="300"/>
      <c r="H181" s="300" t="s">
        <v>2634</v>
      </c>
      <c r="I181" s="300" t="s">
        <v>2672</v>
      </c>
      <c r="J181" s="300">
        <v>10</v>
      </c>
      <c r="K181" s="348"/>
    </row>
    <row r="182" s="1" customFormat="1" ht="15" customHeight="1">
      <c r="B182" s="325"/>
      <c r="C182" s="300" t="s">
        <v>147</v>
      </c>
      <c r="D182" s="300"/>
      <c r="E182" s="300"/>
      <c r="F182" s="323" t="s">
        <v>2670</v>
      </c>
      <c r="G182" s="300"/>
      <c r="H182" s="300" t="s">
        <v>2744</v>
      </c>
      <c r="I182" s="300" t="s">
        <v>2705</v>
      </c>
      <c r="J182" s="300"/>
      <c r="K182" s="348"/>
    </row>
    <row r="183" s="1" customFormat="1" ht="15" customHeight="1">
      <c r="B183" s="325"/>
      <c r="C183" s="300" t="s">
        <v>2745</v>
      </c>
      <c r="D183" s="300"/>
      <c r="E183" s="300"/>
      <c r="F183" s="323" t="s">
        <v>2670</v>
      </c>
      <c r="G183" s="300"/>
      <c r="H183" s="300" t="s">
        <v>2746</v>
      </c>
      <c r="I183" s="300" t="s">
        <v>2705</v>
      </c>
      <c r="J183" s="300"/>
      <c r="K183" s="348"/>
    </row>
    <row r="184" s="1" customFormat="1" ht="15" customHeight="1">
      <c r="B184" s="325"/>
      <c r="C184" s="300" t="s">
        <v>2734</v>
      </c>
      <c r="D184" s="300"/>
      <c r="E184" s="300"/>
      <c r="F184" s="323" t="s">
        <v>2670</v>
      </c>
      <c r="G184" s="300"/>
      <c r="H184" s="300" t="s">
        <v>2747</v>
      </c>
      <c r="I184" s="300" t="s">
        <v>2705</v>
      </c>
      <c r="J184" s="300"/>
      <c r="K184" s="348"/>
    </row>
    <row r="185" s="1" customFormat="1" ht="15" customHeight="1">
      <c r="B185" s="325"/>
      <c r="C185" s="300" t="s">
        <v>149</v>
      </c>
      <c r="D185" s="300"/>
      <c r="E185" s="300"/>
      <c r="F185" s="323" t="s">
        <v>2676</v>
      </c>
      <c r="G185" s="300"/>
      <c r="H185" s="300" t="s">
        <v>2748</v>
      </c>
      <c r="I185" s="300" t="s">
        <v>2672</v>
      </c>
      <c r="J185" s="300">
        <v>50</v>
      </c>
      <c r="K185" s="348"/>
    </row>
    <row r="186" s="1" customFormat="1" ht="15" customHeight="1">
      <c r="B186" s="325"/>
      <c r="C186" s="300" t="s">
        <v>2749</v>
      </c>
      <c r="D186" s="300"/>
      <c r="E186" s="300"/>
      <c r="F186" s="323" t="s">
        <v>2676</v>
      </c>
      <c r="G186" s="300"/>
      <c r="H186" s="300" t="s">
        <v>2750</v>
      </c>
      <c r="I186" s="300" t="s">
        <v>2751</v>
      </c>
      <c r="J186" s="300"/>
      <c r="K186" s="348"/>
    </row>
    <row r="187" s="1" customFormat="1" ht="15" customHeight="1">
      <c r="B187" s="325"/>
      <c r="C187" s="300" t="s">
        <v>2752</v>
      </c>
      <c r="D187" s="300"/>
      <c r="E187" s="300"/>
      <c r="F187" s="323" t="s">
        <v>2676</v>
      </c>
      <c r="G187" s="300"/>
      <c r="H187" s="300" t="s">
        <v>2753</v>
      </c>
      <c r="I187" s="300" t="s">
        <v>2751</v>
      </c>
      <c r="J187" s="300"/>
      <c r="K187" s="348"/>
    </row>
    <row r="188" s="1" customFormat="1" ht="15" customHeight="1">
      <c r="B188" s="325"/>
      <c r="C188" s="300" t="s">
        <v>2754</v>
      </c>
      <c r="D188" s="300"/>
      <c r="E188" s="300"/>
      <c r="F188" s="323" t="s">
        <v>2676</v>
      </c>
      <c r="G188" s="300"/>
      <c r="H188" s="300" t="s">
        <v>2755</v>
      </c>
      <c r="I188" s="300" t="s">
        <v>2751</v>
      </c>
      <c r="J188" s="300"/>
      <c r="K188" s="348"/>
    </row>
    <row r="189" s="1" customFormat="1" ht="15" customHeight="1">
      <c r="B189" s="325"/>
      <c r="C189" s="361" t="s">
        <v>2756</v>
      </c>
      <c r="D189" s="300"/>
      <c r="E189" s="300"/>
      <c r="F189" s="323" t="s">
        <v>2676</v>
      </c>
      <c r="G189" s="300"/>
      <c r="H189" s="300" t="s">
        <v>2757</v>
      </c>
      <c r="I189" s="300" t="s">
        <v>2758</v>
      </c>
      <c r="J189" s="362" t="s">
        <v>2759</v>
      </c>
      <c r="K189" s="348"/>
    </row>
    <row r="190" s="1" customFormat="1" ht="15" customHeight="1">
      <c r="B190" s="325"/>
      <c r="C190" s="361" t="s">
        <v>52</v>
      </c>
      <c r="D190" s="300"/>
      <c r="E190" s="300"/>
      <c r="F190" s="323" t="s">
        <v>2670</v>
      </c>
      <c r="G190" s="300"/>
      <c r="H190" s="297" t="s">
        <v>2760</v>
      </c>
      <c r="I190" s="300" t="s">
        <v>2761</v>
      </c>
      <c r="J190" s="300"/>
      <c r="K190" s="348"/>
    </row>
    <row r="191" s="1" customFormat="1" ht="15" customHeight="1">
      <c r="B191" s="325"/>
      <c r="C191" s="361" t="s">
        <v>2762</v>
      </c>
      <c r="D191" s="300"/>
      <c r="E191" s="300"/>
      <c r="F191" s="323" t="s">
        <v>2670</v>
      </c>
      <c r="G191" s="300"/>
      <c r="H191" s="300" t="s">
        <v>2763</v>
      </c>
      <c r="I191" s="300" t="s">
        <v>2705</v>
      </c>
      <c r="J191" s="300"/>
      <c r="K191" s="348"/>
    </row>
    <row r="192" s="1" customFormat="1" ht="15" customHeight="1">
      <c r="B192" s="325"/>
      <c r="C192" s="361" t="s">
        <v>2764</v>
      </c>
      <c r="D192" s="300"/>
      <c r="E192" s="300"/>
      <c r="F192" s="323" t="s">
        <v>2670</v>
      </c>
      <c r="G192" s="300"/>
      <c r="H192" s="300" t="s">
        <v>2765</v>
      </c>
      <c r="I192" s="300" t="s">
        <v>2705</v>
      </c>
      <c r="J192" s="300"/>
      <c r="K192" s="348"/>
    </row>
    <row r="193" s="1" customFormat="1" ht="15" customHeight="1">
      <c r="B193" s="325"/>
      <c r="C193" s="361" t="s">
        <v>2766</v>
      </c>
      <c r="D193" s="300"/>
      <c r="E193" s="300"/>
      <c r="F193" s="323" t="s">
        <v>2676</v>
      </c>
      <c r="G193" s="300"/>
      <c r="H193" s="300" t="s">
        <v>2767</v>
      </c>
      <c r="I193" s="300" t="s">
        <v>2705</v>
      </c>
      <c r="J193" s="300"/>
      <c r="K193" s="348"/>
    </row>
    <row r="194" s="1" customFormat="1" ht="15" customHeight="1">
      <c r="B194" s="354"/>
      <c r="C194" s="363"/>
      <c r="D194" s="334"/>
      <c r="E194" s="334"/>
      <c r="F194" s="334"/>
      <c r="G194" s="334"/>
      <c r="H194" s="334"/>
      <c r="I194" s="334"/>
      <c r="J194" s="334"/>
      <c r="K194" s="355"/>
    </row>
    <row r="195" s="1" customFormat="1" ht="18.75" customHeight="1">
      <c r="B195" s="336"/>
      <c r="C195" s="346"/>
      <c r="D195" s="346"/>
      <c r="E195" s="346"/>
      <c r="F195" s="356"/>
      <c r="G195" s="346"/>
      <c r="H195" s="346"/>
      <c r="I195" s="346"/>
      <c r="J195" s="346"/>
      <c r="K195" s="336"/>
    </row>
    <row r="196" s="1" customFormat="1" ht="18.75" customHeight="1">
      <c r="B196" s="336"/>
      <c r="C196" s="346"/>
      <c r="D196" s="346"/>
      <c r="E196" s="346"/>
      <c r="F196" s="356"/>
      <c r="G196" s="346"/>
      <c r="H196" s="346"/>
      <c r="I196" s="346"/>
      <c r="J196" s="346"/>
      <c r="K196" s="336"/>
    </row>
    <row r="197" s="1" customFormat="1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s="1" customFormat="1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s="1" customFormat="1" ht="21">
      <c r="B199" s="290"/>
      <c r="C199" s="291" t="s">
        <v>2768</v>
      </c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5.5" customHeight="1">
      <c r="B200" s="290"/>
      <c r="C200" s="364" t="s">
        <v>2769</v>
      </c>
      <c r="D200" s="364"/>
      <c r="E200" s="364"/>
      <c r="F200" s="364" t="s">
        <v>2770</v>
      </c>
      <c r="G200" s="365"/>
      <c r="H200" s="364" t="s">
        <v>2771</v>
      </c>
      <c r="I200" s="364"/>
      <c r="J200" s="364"/>
      <c r="K200" s="292"/>
    </row>
    <row r="201" s="1" customFormat="1" ht="5.25" customHeight="1">
      <c r="B201" s="325"/>
      <c r="C201" s="320"/>
      <c r="D201" s="320"/>
      <c r="E201" s="320"/>
      <c r="F201" s="320"/>
      <c r="G201" s="346"/>
      <c r="H201" s="320"/>
      <c r="I201" s="320"/>
      <c r="J201" s="320"/>
      <c r="K201" s="348"/>
    </row>
    <row r="202" s="1" customFormat="1" ht="15" customHeight="1">
      <c r="B202" s="325"/>
      <c r="C202" s="300" t="s">
        <v>2761</v>
      </c>
      <c r="D202" s="300"/>
      <c r="E202" s="300"/>
      <c r="F202" s="323" t="s">
        <v>53</v>
      </c>
      <c r="G202" s="300"/>
      <c r="H202" s="300" t="s">
        <v>2772</v>
      </c>
      <c r="I202" s="300"/>
      <c r="J202" s="300"/>
      <c r="K202" s="348"/>
    </row>
    <row r="203" s="1" customFormat="1" ht="15" customHeight="1">
      <c r="B203" s="325"/>
      <c r="C203" s="300"/>
      <c r="D203" s="300"/>
      <c r="E203" s="300"/>
      <c r="F203" s="323" t="s">
        <v>54</v>
      </c>
      <c r="G203" s="300"/>
      <c r="H203" s="300" t="s">
        <v>2773</v>
      </c>
      <c r="I203" s="300"/>
      <c r="J203" s="300"/>
      <c r="K203" s="348"/>
    </row>
    <row r="204" s="1" customFormat="1" ht="15" customHeight="1">
      <c r="B204" s="325"/>
      <c r="C204" s="300"/>
      <c r="D204" s="300"/>
      <c r="E204" s="300"/>
      <c r="F204" s="323" t="s">
        <v>57</v>
      </c>
      <c r="G204" s="300"/>
      <c r="H204" s="300" t="s">
        <v>2774</v>
      </c>
      <c r="I204" s="300"/>
      <c r="J204" s="300"/>
      <c r="K204" s="348"/>
    </row>
    <row r="205" s="1" customFormat="1" ht="15" customHeight="1">
      <c r="B205" s="325"/>
      <c r="C205" s="300"/>
      <c r="D205" s="300"/>
      <c r="E205" s="300"/>
      <c r="F205" s="323" t="s">
        <v>55</v>
      </c>
      <c r="G205" s="300"/>
      <c r="H205" s="300" t="s">
        <v>2775</v>
      </c>
      <c r="I205" s="300"/>
      <c r="J205" s="300"/>
      <c r="K205" s="348"/>
    </row>
    <row r="206" s="1" customFormat="1" ht="15" customHeight="1">
      <c r="B206" s="325"/>
      <c r="C206" s="300"/>
      <c r="D206" s="300"/>
      <c r="E206" s="300"/>
      <c r="F206" s="323" t="s">
        <v>56</v>
      </c>
      <c r="G206" s="300"/>
      <c r="H206" s="300" t="s">
        <v>2776</v>
      </c>
      <c r="I206" s="300"/>
      <c r="J206" s="300"/>
      <c r="K206" s="348"/>
    </row>
    <row r="207" s="1" customFormat="1" ht="15" customHeight="1">
      <c r="B207" s="325"/>
      <c r="C207" s="300"/>
      <c r="D207" s="300"/>
      <c r="E207" s="300"/>
      <c r="F207" s="323"/>
      <c r="G207" s="300"/>
      <c r="H207" s="300"/>
      <c r="I207" s="300"/>
      <c r="J207" s="300"/>
      <c r="K207" s="348"/>
    </row>
    <row r="208" s="1" customFormat="1" ht="15" customHeight="1">
      <c r="B208" s="325"/>
      <c r="C208" s="300" t="s">
        <v>2717</v>
      </c>
      <c r="D208" s="300"/>
      <c r="E208" s="300"/>
      <c r="F208" s="323" t="s">
        <v>88</v>
      </c>
      <c r="G208" s="300"/>
      <c r="H208" s="300" t="s">
        <v>2777</v>
      </c>
      <c r="I208" s="300"/>
      <c r="J208" s="300"/>
      <c r="K208" s="348"/>
    </row>
    <row r="209" s="1" customFormat="1" ht="15" customHeight="1">
      <c r="B209" s="325"/>
      <c r="C209" s="300"/>
      <c r="D209" s="300"/>
      <c r="E209" s="300"/>
      <c r="F209" s="323" t="s">
        <v>2614</v>
      </c>
      <c r="G209" s="300"/>
      <c r="H209" s="300" t="s">
        <v>2615</v>
      </c>
      <c r="I209" s="300"/>
      <c r="J209" s="300"/>
      <c r="K209" s="348"/>
    </row>
    <row r="210" s="1" customFormat="1" ht="15" customHeight="1">
      <c r="B210" s="325"/>
      <c r="C210" s="300"/>
      <c r="D210" s="300"/>
      <c r="E210" s="300"/>
      <c r="F210" s="323" t="s">
        <v>2612</v>
      </c>
      <c r="G210" s="300"/>
      <c r="H210" s="300" t="s">
        <v>2778</v>
      </c>
      <c r="I210" s="300"/>
      <c r="J210" s="300"/>
      <c r="K210" s="348"/>
    </row>
    <row r="211" s="1" customFormat="1" ht="15" customHeight="1">
      <c r="B211" s="366"/>
      <c r="C211" s="300"/>
      <c r="D211" s="300"/>
      <c r="E211" s="300"/>
      <c r="F211" s="323" t="s">
        <v>2616</v>
      </c>
      <c r="G211" s="361"/>
      <c r="H211" s="352" t="s">
        <v>110</v>
      </c>
      <c r="I211" s="352"/>
      <c r="J211" s="352"/>
      <c r="K211" s="367"/>
    </row>
    <row r="212" s="1" customFormat="1" ht="15" customHeight="1">
      <c r="B212" s="366"/>
      <c r="C212" s="300"/>
      <c r="D212" s="300"/>
      <c r="E212" s="300"/>
      <c r="F212" s="323" t="s">
        <v>2617</v>
      </c>
      <c r="G212" s="361"/>
      <c r="H212" s="352" t="s">
        <v>2779</v>
      </c>
      <c r="I212" s="352"/>
      <c r="J212" s="352"/>
      <c r="K212" s="367"/>
    </row>
    <row r="213" s="1" customFormat="1" ht="15" customHeight="1">
      <c r="B213" s="366"/>
      <c r="C213" s="300"/>
      <c r="D213" s="300"/>
      <c r="E213" s="300"/>
      <c r="F213" s="323"/>
      <c r="G213" s="361"/>
      <c r="H213" s="352"/>
      <c r="I213" s="352"/>
      <c r="J213" s="352"/>
      <c r="K213" s="367"/>
    </row>
    <row r="214" s="1" customFormat="1" ht="15" customHeight="1">
      <c r="B214" s="366"/>
      <c r="C214" s="300" t="s">
        <v>2741</v>
      </c>
      <c r="D214" s="300"/>
      <c r="E214" s="300"/>
      <c r="F214" s="323">
        <v>1</v>
      </c>
      <c r="G214" s="361"/>
      <c r="H214" s="352" t="s">
        <v>2780</v>
      </c>
      <c r="I214" s="352"/>
      <c r="J214" s="352"/>
      <c r="K214" s="367"/>
    </row>
    <row r="215" s="1" customFormat="1" ht="15" customHeight="1">
      <c r="B215" s="366"/>
      <c r="C215" s="300"/>
      <c r="D215" s="300"/>
      <c r="E215" s="300"/>
      <c r="F215" s="323">
        <v>2</v>
      </c>
      <c r="G215" s="361"/>
      <c r="H215" s="352" t="s">
        <v>2781</v>
      </c>
      <c r="I215" s="352"/>
      <c r="J215" s="352"/>
      <c r="K215" s="367"/>
    </row>
    <row r="216" s="1" customFormat="1" ht="15" customHeight="1">
      <c r="B216" s="366"/>
      <c r="C216" s="300"/>
      <c r="D216" s="300"/>
      <c r="E216" s="300"/>
      <c r="F216" s="323">
        <v>3</v>
      </c>
      <c r="G216" s="361"/>
      <c r="H216" s="352" t="s">
        <v>2782</v>
      </c>
      <c r="I216" s="352"/>
      <c r="J216" s="352"/>
      <c r="K216" s="367"/>
    </row>
    <row r="217" s="1" customFormat="1" ht="15" customHeight="1">
      <c r="B217" s="366"/>
      <c r="C217" s="300"/>
      <c r="D217" s="300"/>
      <c r="E217" s="300"/>
      <c r="F217" s="323">
        <v>4</v>
      </c>
      <c r="G217" s="361"/>
      <c r="H217" s="352" t="s">
        <v>2783</v>
      </c>
      <c r="I217" s="352"/>
      <c r="J217" s="352"/>
      <c r="K217" s="367"/>
    </row>
    <row r="218" s="1" customFormat="1" ht="12.75" customHeight="1">
      <c r="B218" s="368"/>
      <c r="C218" s="369"/>
      <c r="D218" s="369"/>
      <c r="E218" s="369"/>
      <c r="F218" s="369"/>
      <c r="G218" s="369"/>
      <c r="H218" s="369"/>
      <c r="I218" s="369"/>
      <c r="J218" s="369"/>
      <c r="K218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Marian Walach</dc:creator>
  <cp:lastModifiedBy>Marian Walach</cp:lastModifiedBy>
  <dcterms:created xsi:type="dcterms:W3CDTF">2023-04-15T16:56:33Z</dcterms:created>
  <dcterms:modified xsi:type="dcterms:W3CDTF">2023-04-15T16:56:48Z</dcterms:modified>
</cp:coreProperties>
</file>