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4.2 - VYTÁPĚNÍ " sheetId="2" r:id="rId2"/>
    <sheet name="D.1.4.1 - Zdravotechnické..." sheetId="3" r:id="rId3"/>
    <sheet name="D.1.4.3 - Vzduchotechnika 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'D.1.4.2 - VYTÁPĚNÍ '!$C$86:$K$183</definedName>
    <definedName name="_xlnm.Print_Area" localSheetId="1">'D.1.4.2 - VYTÁPĚNÍ '!$C$4:$J$39,'D.1.4.2 - VYTÁPĚNÍ '!$C$45:$J$68,'D.1.4.2 - VYTÁPĚNÍ '!$C$74:$K$183</definedName>
    <definedName name="_xlnm.Print_Titles" localSheetId="1">'D.1.4.2 - VYTÁPĚNÍ '!$86:$86</definedName>
    <definedName name="_xlnm._FilterDatabase" localSheetId="2" hidden="1">'D.1.4.1 - Zdravotechnické...'!$C$91:$K$296</definedName>
    <definedName name="_xlnm.Print_Area" localSheetId="2">'D.1.4.1 - Zdravotechnické...'!$C$4:$J$39,'D.1.4.1 - Zdravotechnické...'!$C$45:$J$73,'D.1.4.1 - Zdravotechnické...'!$C$79:$K$296</definedName>
    <definedName name="_xlnm.Print_Titles" localSheetId="2">'D.1.4.1 - Zdravotechnické...'!$91:$91</definedName>
    <definedName name="_xlnm._FilterDatabase" localSheetId="3" hidden="1">'D.1.4.3 - Vzduchotechnika '!$C$82:$K$243</definedName>
    <definedName name="_xlnm.Print_Area" localSheetId="3">'D.1.4.3 - Vzduchotechnika '!$C$4:$J$39,'D.1.4.3 - Vzduchotechnika '!$C$45:$J$64,'D.1.4.3 - Vzduchotechnika '!$C$70:$K$243</definedName>
    <definedName name="_xlnm.Print_Titles" localSheetId="3">'D.1.4.3 - Vzduchotechnika '!$82:$82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3" r="J37"/>
  <c r="J36"/>
  <c i="1" r="AY56"/>
  <c i="3" r="J35"/>
  <c i="1" r="AX56"/>
  <c i="3"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BI95"/>
  <c r="BH95"/>
  <c r="BG95"/>
  <c r="BF95"/>
  <c r="T95"/>
  <c r="T94"/>
  <c r="R95"/>
  <c r="R94"/>
  <c r="P95"/>
  <c r="P94"/>
  <c r="F86"/>
  <c r="E84"/>
  <c r="F52"/>
  <c r="E50"/>
  <c r="J24"/>
  <c r="E24"/>
  <c r="J89"/>
  <c r="J23"/>
  <c r="J21"/>
  <c r="E21"/>
  <c r="J88"/>
  <c r="J20"/>
  <c r="J18"/>
  <c r="E18"/>
  <c r="F89"/>
  <c r="J17"/>
  <c r="J15"/>
  <c r="E15"/>
  <c r="F88"/>
  <c r="J14"/>
  <c r="J12"/>
  <c r="J86"/>
  <c r="E7"/>
  <c r="E82"/>
  <c i="2" r="J37"/>
  <c r="J36"/>
  <c i="1" r="AY55"/>
  <c i="2" r="J35"/>
  <c i="1" r="AX55"/>
  <c i="2"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48"/>
  <c i="1" r="L50"/>
  <c r="AM50"/>
  <c r="AM49"/>
  <c r="L49"/>
  <c r="AM47"/>
  <c r="L47"/>
  <c r="L45"/>
  <c r="L44"/>
  <c i="2" r="J177"/>
  <c r="J161"/>
  <c r="BK142"/>
  <c r="J140"/>
  <c r="J126"/>
  <c r="BK110"/>
  <c r="BK90"/>
  <c r="J148"/>
  <c r="J116"/>
  <c r="J112"/>
  <c r="BK92"/>
  <c r="J178"/>
  <c r="BK173"/>
  <c r="BK165"/>
  <c r="J157"/>
  <c r="J118"/>
  <c r="J104"/>
  <c r="BK181"/>
  <c r="BK161"/>
  <c r="J146"/>
  <c r="J135"/>
  <c r="J120"/>
  <c r="BK104"/>
  <c i="3" r="J293"/>
  <c r="J284"/>
  <c r="J275"/>
  <c r="BK266"/>
  <c r="BK258"/>
  <c r="J251"/>
  <c r="BK220"/>
  <c r="BK212"/>
  <c r="J200"/>
  <c r="BK190"/>
  <c r="J182"/>
  <c r="J178"/>
  <c r="J176"/>
  <c r="J167"/>
  <c r="BK157"/>
  <c r="BK135"/>
  <c r="BK111"/>
  <c i="4" r="BK230"/>
  <c r="J198"/>
  <c r="BK187"/>
  <c r="J175"/>
  <c r="J165"/>
  <c r="J153"/>
  <c r="J141"/>
  <c r="J125"/>
  <c r="J119"/>
  <c r="J112"/>
  <c r="J102"/>
  <c r="J86"/>
  <c r="J233"/>
  <c r="J223"/>
  <c r="J215"/>
  <c r="J206"/>
  <c r="J194"/>
  <c r="J182"/>
  <c r="BK177"/>
  <c r="BK167"/>
  <c r="BK156"/>
  <c r="J145"/>
  <c r="BK133"/>
  <c r="J123"/>
  <c r="BK112"/>
  <c r="BK102"/>
  <c r="BK90"/>
  <c r="BK236"/>
  <c r="J221"/>
  <c r="BK211"/>
  <c r="J200"/>
  <c r="J187"/>
  <c r="J176"/>
  <c r="BK160"/>
  <c r="J151"/>
  <c i="3" r="J147"/>
  <c r="BK129"/>
  <c r="J108"/>
  <c i="4" r="BK240"/>
  <c r="J219"/>
  <c r="J197"/>
  <c r="J184"/>
  <c r="J173"/>
  <c r="BK166"/>
  <c r="BK152"/>
  <c r="BK142"/>
  <c r="BK129"/>
  <c r="J115"/>
  <c r="BK104"/>
  <c r="J95"/>
  <c r="J236"/>
  <c r="BK225"/>
  <c r="BK217"/>
  <c r="BK207"/>
  <c r="BK193"/>
  <c r="BK181"/>
  <c r="BK173"/>
  <c r="BK165"/>
  <c r="J155"/>
  <c r="J144"/>
  <c r="J133"/>
  <c r="BK121"/>
  <c r="BK117"/>
  <c r="BK108"/>
  <c r="BK95"/>
  <c r="BK238"/>
  <c r="J225"/>
  <c r="BK213"/>
  <c r="BK203"/>
  <c r="J191"/>
  <c r="J181"/>
  <c r="J166"/>
  <c r="J156"/>
  <c i="2" r="J181"/>
  <c r="BK175"/>
  <c r="J159"/>
  <c r="BK141"/>
  <c r="J128"/>
  <c r="BK118"/>
  <c r="J94"/>
  <c r="J165"/>
  <c r="J142"/>
  <c r="J114"/>
  <c r="J107"/>
  <c r="J173"/>
  <c r="BK150"/>
  <c r="J144"/>
  <c r="BK140"/>
  <c r="J138"/>
  <c r="J136"/>
  <c r="BK135"/>
  <c r="BK131"/>
  <c r="J124"/>
  <c r="BK99"/>
  <c r="J92"/>
  <c r="BK163"/>
  <c r="BK152"/>
  <c r="BK144"/>
  <c r="J131"/>
  <c r="BK116"/>
  <c r="J101"/>
  <c i="3" r="J291"/>
  <c r="J281"/>
  <c r="J272"/>
  <c r="BK264"/>
  <c r="BK257"/>
  <c r="J249"/>
  <c r="J245"/>
  <c r="J241"/>
  <c r="J230"/>
  <c r="BK224"/>
  <c r="J220"/>
  <c r="J212"/>
  <c r="J206"/>
  <c r="BK196"/>
  <c r="J190"/>
  <c r="BK186"/>
  <c r="BK176"/>
  <c r="BK170"/>
  <c r="J159"/>
  <c r="BK153"/>
  <c r="BK145"/>
  <c r="J135"/>
  <c r="J129"/>
  <c r="BK120"/>
  <c r="J111"/>
  <c r="J106"/>
  <c r="BK102"/>
  <c r="J295"/>
  <c r="BK291"/>
  <c r="J286"/>
  <c r="BK281"/>
  <c r="BK277"/>
  <c r="BK272"/>
  <c r="J268"/>
  <c r="BK262"/>
  <c r="J258"/>
  <c r="J255"/>
  <c r="BK251"/>
  <c r="BK245"/>
  <c r="BK241"/>
  <c r="J236"/>
  <c r="BK232"/>
  <c r="J224"/>
  <c r="BK214"/>
  <c r="BK206"/>
  <c r="BK200"/>
  <c r="J194"/>
  <c r="BK188"/>
  <c r="BK182"/>
  <c r="BK178"/>
  <c r="BK172"/>
  <c r="BK167"/>
  <c r="J163"/>
  <c r="J157"/>
  <c r="BK151"/>
  <c r="J145"/>
  <c r="BK141"/>
  <c r="J133"/>
  <c r="BK128"/>
  <c r="J125"/>
  <c r="BK115"/>
  <c r="BK106"/>
  <c r="J102"/>
  <c r="J95"/>
  <c r="BK236"/>
  <c r="J232"/>
  <c r="J226"/>
  <c r="J218"/>
  <c r="BK210"/>
  <c r="J202"/>
  <c r="J192"/>
  <c r="J155"/>
  <c r="BK143"/>
  <c r="J115"/>
  <c i="4" r="BK231"/>
  <c r="J207"/>
  <c r="BK196"/>
  <c r="BK182"/>
  <c r="BK171"/>
  <c r="BK163"/>
  <c r="BK145"/>
  <c r="BK139"/>
  <c r="BK127"/>
  <c r="J117"/>
  <c r="J108"/>
  <c r="J101"/>
  <c r="J90"/>
  <c r="J238"/>
  <c r="BK227"/>
  <c r="J213"/>
  <c r="BK204"/>
  <c r="J196"/>
  <c r="J185"/>
  <c r="BK175"/>
  <c r="J168"/>
  <c r="BK157"/>
  <c r="J146"/>
  <c r="J139"/>
  <c r="BK131"/>
  <c r="BK119"/>
  <c r="J110"/>
  <c r="BK101"/>
  <c r="BK93"/>
  <c r="BK201"/>
  <c r="BK190"/>
  <c r="BK180"/>
  <c r="BK162"/>
  <c r="BK153"/>
  <c i="2" r="J182"/>
  <c r="BK169"/>
  <c r="J150"/>
  <c r="BK133"/>
  <c r="BK120"/>
  <c r="BK97"/>
  <c r="J167"/>
  <c r="J163"/>
  <c r="BK128"/>
  <c r="BK101"/>
  <c r="BK182"/>
  <c r="J175"/>
  <c r="BK171"/>
  <c r="BK159"/>
  <c r="J152"/>
  <c r="BK107"/>
  <c r="BK94"/>
  <c r="J169"/>
  <c r="BK155"/>
  <c r="J141"/>
  <c r="BK126"/>
  <c r="BK114"/>
  <c r="J97"/>
  <c i="3" r="BK289"/>
  <c r="BK279"/>
  <c r="J270"/>
  <c r="J262"/>
  <c r="BK255"/>
  <c r="J228"/>
  <c r="BK216"/>
  <c r="BK208"/>
  <c r="J196"/>
  <c r="BK184"/>
  <c r="BK180"/>
  <c r="J172"/>
  <c r="J161"/>
  <c r="J151"/>
  <c r="J128"/>
  <c r="J104"/>
  <c i="4" r="BK221"/>
  <c r="BK192"/>
  <c r="J178"/>
  <c r="BK169"/>
  <c r="BK159"/>
  <c r="BK144"/>
  <c r="J131"/>
  <c r="BK116"/>
  <c r="BK107"/>
  <c r="BK96"/>
  <c r="J93"/>
  <c r="J240"/>
  <c r="J229"/>
  <c r="J210"/>
  <c r="J201"/>
  <c r="BK189"/>
  <c r="J180"/>
  <c r="BK172"/>
  <c r="J161"/>
  <c r="BK148"/>
  <c r="J142"/>
  <c r="J129"/>
  <c r="J116"/>
  <c r="J107"/>
  <c r="J96"/>
  <c r="BK86"/>
  <c r="J227"/>
  <c r="BK215"/>
  <c r="J204"/>
  <c r="J192"/>
  <c r="BK184"/>
  <c r="J163"/>
  <c r="BK155"/>
  <c i="3" r="BK163"/>
  <c r="BK137"/>
  <c r="BK125"/>
  <c r="BK98"/>
  <c i="4" r="BK223"/>
  <c r="BK206"/>
  <c r="J190"/>
  <c r="J177"/>
  <c r="BK168"/>
  <c r="J157"/>
  <c r="J148"/>
  <c r="BK137"/>
  <c r="BK123"/>
  <c r="BK110"/>
  <c r="J99"/>
  <c r="J88"/>
  <c r="J242"/>
  <c r="J231"/>
  <c r="J211"/>
  <c r="BK200"/>
  <c r="BK197"/>
  <c r="J186"/>
  <c r="BK178"/>
  <c r="J169"/>
  <c r="J160"/>
  <c r="BK146"/>
  <c r="BK141"/>
  <c r="J137"/>
  <c r="J127"/>
  <c r="BK114"/>
  <c r="J104"/>
  <c r="BK99"/>
  <c r="BK88"/>
  <c r="BK233"/>
  <c r="J217"/>
  <c r="BK210"/>
  <c r="BK194"/>
  <c r="BK186"/>
  <c r="J179"/>
  <c r="BK161"/>
  <c r="J152"/>
  <c i="2" r="BK178"/>
  <c r="BK167"/>
  <c r="BK146"/>
  <c r="BK138"/>
  <c r="BK122"/>
  <c r="J99"/>
  <c r="J171"/>
  <c r="J155"/>
  <c r="J122"/>
  <c r="J110"/>
  <c i="1" r="AS54"/>
  <c i="2" r="J133"/>
  <c r="BK112"/>
  <c r="BK105"/>
  <c r="BK177"/>
  <c r="BK157"/>
  <c r="BK148"/>
  <c r="BK136"/>
  <c r="BK124"/>
  <c r="J105"/>
  <c r="J90"/>
  <c i="3" r="BK286"/>
  <c r="J277"/>
  <c r="BK268"/>
  <c r="J260"/>
  <c r="BK253"/>
  <c r="BK247"/>
  <c r="J243"/>
  <c r="BK234"/>
  <c r="BK228"/>
  <c r="BK222"/>
  <c r="J216"/>
  <c r="J210"/>
  <c r="J204"/>
  <c r="BK194"/>
  <c r="J188"/>
  <c r="J184"/>
  <c r="J174"/>
  <c r="BK165"/>
  <c r="BK155"/>
  <c r="J149"/>
  <c r="J141"/>
  <c r="BK139"/>
  <c r="BK133"/>
  <c r="BK127"/>
  <c r="BK113"/>
  <c r="BK108"/>
  <c r="BK104"/>
  <c r="BK295"/>
  <c r="BK293"/>
  <c r="J289"/>
  <c r="BK284"/>
  <c r="J279"/>
  <c r="BK275"/>
  <c r="BK270"/>
  <c r="J266"/>
  <c r="J264"/>
  <c r="BK260"/>
  <c r="J257"/>
  <c r="J253"/>
  <c r="J247"/>
  <c r="BK243"/>
  <c r="J239"/>
  <c r="J234"/>
  <c r="BK226"/>
  <c r="BK218"/>
  <c r="J208"/>
  <c r="BK202"/>
  <c r="BK198"/>
  <c r="BK192"/>
  <c r="J186"/>
  <c r="J180"/>
  <c r="BK174"/>
  <c r="J170"/>
  <c r="J165"/>
  <c r="BK161"/>
  <c r="J153"/>
  <c r="BK147"/>
  <c r="J143"/>
  <c r="J139"/>
  <c r="J137"/>
  <c r="BK131"/>
  <c r="J127"/>
  <c r="J120"/>
  <c r="J113"/>
  <c r="J98"/>
  <c r="BK249"/>
  <c r="BK239"/>
  <c r="BK230"/>
  <c r="J222"/>
  <c r="J214"/>
  <c r="BK204"/>
  <c r="J198"/>
  <c r="BK159"/>
  <c r="BK149"/>
  <c r="J131"/>
  <c r="BK95"/>
  <c i="4" r="BK229"/>
  <c r="J203"/>
  <c r="J189"/>
  <c r="BK176"/>
  <c r="J167"/>
  <c r="BK149"/>
  <c r="J143"/>
  <c r="BK135"/>
  <c r="J121"/>
  <c r="J114"/>
  <c r="J105"/>
  <c r="J98"/>
  <c r="BK242"/>
  <c r="J230"/>
  <c r="BK219"/>
  <c r="BK209"/>
  <c r="BK198"/>
  <c r="BK191"/>
  <c r="BK179"/>
  <c r="J171"/>
  <c r="J162"/>
  <c r="BK151"/>
  <c r="BK143"/>
  <c r="J135"/>
  <c r="BK125"/>
  <c r="BK115"/>
  <c r="BK105"/>
  <c r="BK98"/>
  <c r="J209"/>
  <c r="J193"/>
  <c r="BK185"/>
  <c r="J172"/>
  <c r="J159"/>
  <c r="J149"/>
  <c i="2" l="1" r="R109"/>
  <c r="BK89"/>
  <c r="J89"/>
  <c r="J61"/>
  <c r="P89"/>
  <c r="P96"/>
  <c r="T96"/>
  <c r="P103"/>
  <c r="T103"/>
  <c r="P109"/>
  <c r="T109"/>
  <c r="T130"/>
  <c r="P154"/>
  <c r="BK180"/>
  <c r="J180"/>
  <c r="J67"/>
  <c r="T180"/>
  <c i="3" r="R101"/>
  <c r="T110"/>
  <c r="BK124"/>
  <c r="J124"/>
  <c r="J66"/>
  <c r="R124"/>
  <c r="T124"/>
  <c r="R130"/>
  <c r="P169"/>
  <c r="BK238"/>
  <c r="J238"/>
  <c r="J69"/>
  <c r="R238"/>
  <c r="P274"/>
  <c r="BK283"/>
  <c r="J283"/>
  <c r="J71"/>
  <c r="R283"/>
  <c r="T288"/>
  <c i="4" r="BK85"/>
  <c r="J85"/>
  <c r="J61"/>
  <c r="R85"/>
  <c r="T92"/>
  <c i="2" r="P130"/>
  <c r="BK154"/>
  <c r="J154"/>
  <c r="J66"/>
  <c r="R154"/>
  <c r="P180"/>
  <c i="3" r="P101"/>
  <c r="T101"/>
  <c r="T93"/>
  <c r="P110"/>
  <c r="BK130"/>
  <c r="J130"/>
  <c r="J67"/>
  <c r="BK169"/>
  <c r="J169"/>
  <c r="J68"/>
  <c r="R169"/>
  <c r="P238"/>
  <c r="BK274"/>
  <c r="J274"/>
  <c r="J70"/>
  <c r="T274"/>
  <c r="BK288"/>
  <c r="J288"/>
  <c r="J72"/>
  <c r="P288"/>
  <c i="4" r="BK92"/>
  <c r="J92"/>
  <c r="J62"/>
  <c r="P235"/>
  <c i="2" r="T89"/>
  <c i="4" r="P85"/>
  <c r="P92"/>
  <c r="BK235"/>
  <c r="J235"/>
  <c r="J63"/>
  <c r="R235"/>
  <c i="2" r="R89"/>
  <c r="BK96"/>
  <c r="J96"/>
  <c r="J62"/>
  <c r="R96"/>
  <c r="BK103"/>
  <c r="J103"/>
  <c r="J63"/>
  <c r="R103"/>
  <c r="BK109"/>
  <c r="J109"/>
  <c r="J64"/>
  <c r="BK130"/>
  <c r="J130"/>
  <c r="J65"/>
  <c r="R130"/>
  <c r="T154"/>
  <c r="R180"/>
  <c i="3" r="BK101"/>
  <c r="J101"/>
  <c r="J63"/>
  <c r="BK110"/>
  <c r="J110"/>
  <c r="J64"/>
  <c r="R110"/>
  <c r="P124"/>
  <c r="P130"/>
  <c r="T130"/>
  <c r="T169"/>
  <c r="T238"/>
  <c r="R274"/>
  <c r="P283"/>
  <c r="T283"/>
  <c r="R288"/>
  <c i="4" r="T85"/>
  <c r="T84"/>
  <c r="R92"/>
  <c r="T235"/>
  <c i="3" r="BK94"/>
  <c r="J94"/>
  <c r="J61"/>
  <c r="BK97"/>
  <c r="J97"/>
  <c r="J62"/>
  <c i="4" r="BE167"/>
  <c r="BE169"/>
  <c r="BE171"/>
  <c r="BE173"/>
  <c r="BE177"/>
  <c r="BE204"/>
  <c r="BE206"/>
  <c r="BE229"/>
  <c r="BE230"/>
  <c r="BE240"/>
  <c r="E48"/>
  <c r="J54"/>
  <c r="J55"/>
  <c r="F79"/>
  <c r="BE90"/>
  <c r="BE93"/>
  <c r="BE95"/>
  <c r="BE98"/>
  <c r="BE102"/>
  <c r="BE104"/>
  <c r="BE107"/>
  <c r="BE108"/>
  <c r="BE110"/>
  <c r="BE114"/>
  <c r="BE115"/>
  <c r="BE116"/>
  <c r="BE121"/>
  <c r="BE125"/>
  <c r="BE127"/>
  <c r="BE129"/>
  <c r="BE131"/>
  <c r="BE133"/>
  <c r="BE135"/>
  <c r="BE137"/>
  <c r="BE144"/>
  <c r="BE145"/>
  <c r="BE148"/>
  <c r="BE151"/>
  <c r="BE152"/>
  <c r="BE153"/>
  <c r="BE157"/>
  <c r="BE159"/>
  <c r="BE161"/>
  <c r="BE162"/>
  <c r="BE163"/>
  <c r="BE165"/>
  <c r="BE166"/>
  <c r="BE168"/>
  <c r="BE172"/>
  <c r="BE175"/>
  <c r="BE176"/>
  <c r="BE179"/>
  <c r="BE181"/>
  <c r="BE182"/>
  <c r="BE184"/>
  <c r="BE186"/>
  <c r="BE187"/>
  <c r="BE189"/>
  <c r="BE190"/>
  <c r="BE191"/>
  <c r="BE192"/>
  <c r="BE193"/>
  <c r="BE194"/>
  <c r="BE196"/>
  <c r="BE197"/>
  <c r="BE198"/>
  <c r="BE200"/>
  <c r="BE201"/>
  <c r="BE203"/>
  <c r="BE207"/>
  <c r="BE209"/>
  <c r="BE217"/>
  <c r="BE219"/>
  <c r="BE221"/>
  <c r="BE223"/>
  <c r="BE227"/>
  <c r="BE231"/>
  <c r="BE233"/>
  <c r="BE236"/>
  <c r="BE242"/>
  <c r="J52"/>
  <c r="F55"/>
  <c r="BE86"/>
  <c r="BE88"/>
  <c r="BE96"/>
  <c r="BE99"/>
  <c r="BE101"/>
  <c r="BE105"/>
  <c r="BE112"/>
  <c r="BE117"/>
  <c r="BE119"/>
  <c r="BE123"/>
  <c r="BE139"/>
  <c r="BE141"/>
  <c r="BE142"/>
  <c r="BE143"/>
  <c r="BE146"/>
  <c r="BE149"/>
  <c r="BE155"/>
  <c r="BE156"/>
  <c r="BE160"/>
  <c r="BE178"/>
  <c r="BE180"/>
  <c r="BE185"/>
  <c r="BE210"/>
  <c r="BE211"/>
  <c r="BE213"/>
  <c r="BE215"/>
  <c r="BE225"/>
  <c r="BE238"/>
  <c i="3" r="E48"/>
  <c r="J52"/>
  <c r="J54"/>
  <c r="BE95"/>
  <c r="BE106"/>
  <c r="BE108"/>
  <c r="BE120"/>
  <c r="BE129"/>
  <c r="BE139"/>
  <c r="BE141"/>
  <c r="BE147"/>
  <c r="BE149"/>
  <c r="BE155"/>
  <c r="BE157"/>
  <c r="BE165"/>
  <c r="BE170"/>
  <c r="BE188"/>
  <c r="BE206"/>
  <c r="BE210"/>
  <c r="BE214"/>
  <c r="BE218"/>
  <c r="BE232"/>
  <c r="BE234"/>
  <c r="BE245"/>
  <c r="F55"/>
  <c r="BE102"/>
  <c r="BE104"/>
  <c r="BE113"/>
  <c r="BE127"/>
  <c r="BE133"/>
  <c r="BE135"/>
  <c r="BE145"/>
  <c r="BE163"/>
  <c r="BE167"/>
  <c r="BE172"/>
  <c r="BE176"/>
  <c r="BE180"/>
  <c r="BE186"/>
  <c r="BE190"/>
  <c r="BE196"/>
  <c r="BE198"/>
  <c r="BE200"/>
  <c r="BE204"/>
  <c r="BE212"/>
  <c r="BE216"/>
  <c r="BE222"/>
  <c r="BE224"/>
  <c r="BE228"/>
  <c r="BE236"/>
  <c r="BE241"/>
  <c r="BE249"/>
  <c r="BE251"/>
  <c r="BE258"/>
  <c r="BE264"/>
  <c r="BE268"/>
  <c r="BE275"/>
  <c r="BE277"/>
  <c r="BE281"/>
  <c r="BE286"/>
  <c r="BE289"/>
  <c r="BE291"/>
  <c r="BE293"/>
  <c r="BE295"/>
  <c r="F54"/>
  <c r="J55"/>
  <c r="BE98"/>
  <c r="BE111"/>
  <c r="BE115"/>
  <c r="BE125"/>
  <c r="BE128"/>
  <c r="BE131"/>
  <c r="BE137"/>
  <c r="BE143"/>
  <c r="BE151"/>
  <c r="BE153"/>
  <c r="BE159"/>
  <c r="BE161"/>
  <c r="BE174"/>
  <c r="BE178"/>
  <c r="BE182"/>
  <c r="BE184"/>
  <c r="BE192"/>
  <c r="BE194"/>
  <c r="BE202"/>
  <c r="BE208"/>
  <c r="BE220"/>
  <c r="BE226"/>
  <c r="BE230"/>
  <c r="BE239"/>
  <c r="BE243"/>
  <c r="BE247"/>
  <c r="BE253"/>
  <c r="BE255"/>
  <c r="BE257"/>
  <c r="BE260"/>
  <c r="BE262"/>
  <c r="BE266"/>
  <c r="BE270"/>
  <c r="BE272"/>
  <c r="BE279"/>
  <c r="BE284"/>
  <c i="2" r="F54"/>
  <c r="BE92"/>
  <c r="BE110"/>
  <c r="BE138"/>
  <c r="BE165"/>
  <c r="BE173"/>
  <c r="BE178"/>
  <c r="J54"/>
  <c r="E77"/>
  <c r="F84"/>
  <c r="BE90"/>
  <c r="BE114"/>
  <c r="BE116"/>
  <c r="BE120"/>
  <c r="BE126"/>
  <c r="BE141"/>
  <c r="BE152"/>
  <c r="BE163"/>
  <c r="BE167"/>
  <c r="BE171"/>
  <c r="BE182"/>
  <c r="J52"/>
  <c r="BE94"/>
  <c r="BE97"/>
  <c r="BE118"/>
  <c r="BE122"/>
  <c r="BE131"/>
  <c r="BE136"/>
  <c r="BE140"/>
  <c r="BE142"/>
  <c r="BE144"/>
  <c r="BE146"/>
  <c r="BE155"/>
  <c r="BE169"/>
  <c r="BE181"/>
  <c r="J55"/>
  <c r="BE99"/>
  <c r="BE101"/>
  <c r="BE104"/>
  <c r="BE105"/>
  <c r="BE107"/>
  <c r="BE112"/>
  <c r="BE124"/>
  <c r="BE128"/>
  <c r="BE133"/>
  <c r="BE135"/>
  <c r="BE148"/>
  <c r="BE150"/>
  <c r="BE157"/>
  <c r="BE159"/>
  <c r="BE161"/>
  <c r="BE175"/>
  <c r="BE177"/>
  <c i="3" r="F36"/>
  <c i="1" r="BC56"/>
  <c i="2" r="F36"/>
  <c i="1" r="BC55"/>
  <c i="4" r="J34"/>
  <c i="1" r="AW57"/>
  <c i="3" r="J34"/>
  <c i="1" r="AW56"/>
  <c i="2" r="F34"/>
  <c i="1" r="BA55"/>
  <c i="4" r="F36"/>
  <c i="1" r="BC57"/>
  <c i="3" r="F35"/>
  <c i="1" r="BB56"/>
  <c i="2" r="J34"/>
  <c i="1" r="AW55"/>
  <c i="3" r="F34"/>
  <c i="1" r="BA56"/>
  <c i="2" r="F35"/>
  <c i="1" r="BB55"/>
  <c i="3" r="F37"/>
  <c i="1" r="BD56"/>
  <c i="2" r="F37"/>
  <c i="1" r="BD55"/>
  <c i="4" r="F37"/>
  <c i="1" r="BD57"/>
  <c i="4" r="F34"/>
  <c i="1" r="BA57"/>
  <c i="4" r="F35"/>
  <c i="1" r="BB57"/>
  <c i="3" l="1" r="P93"/>
  <c r="R93"/>
  <c r="P123"/>
  <c r="P92"/>
  <c i="1" r="AU56"/>
  <c i="2" r="T88"/>
  <c r="T87"/>
  <c i="4" r="R84"/>
  <c r="R83"/>
  <c i="3" r="T123"/>
  <c r="T92"/>
  <c i="2" r="P88"/>
  <c r="P87"/>
  <c i="1" r="AU55"/>
  <c i="4" r="T83"/>
  <c i="2" r="R88"/>
  <c r="R87"/>
  <c i="4" r="P84"/>
  <c r="P83"/>
  <c i="1" r="AU57"/>
  <c i="3" r="R123"/>
  <c r="R92"/>
  <c i="2" r="BK88"/>
  <c r="J88"/>
  <c r="J60"/>
  <c i="3" r="BK123"/>
  <c r="J123"/>
  <c r="J65"/>
  <c i="4" r="BK84"/>
  <c r="J84"/>
  <c r="J60"/>
  <c i="3" r="BK93"/>
  <c r="J93"/>
  <c r="J60"/>
  <c i="2" r="J33"/>
  <c i="1" r="AV55"/>
  <c r="AT55"/>
  <c i="4" r="F33"/>
  <c i="1" r="AZ57"/>
  <c r="BA54"/>
  <c r="W30"/>
  <c r="BD54"/>
  <c r="W33"/>
  <c i="3" r="F33"/>
  <c i="1" r="AZ56"/>
  <c r="BC54"/>
  <c r="AY54"/>
  <c i="2" r="F33"/>
  <c i="1" r="AZ55"/>
  <c i="4" r="J33"/>
  <c i="1" r="AV57"/>
  <c r="AT57"/>
  <c i="3" r="J33"/>
  <c i="1" r="AV56"/>
  <c r="AT56"/>
  <c r="BB54"/>
  <c r="W31"/>
  <c i="2" l="1" r="BK87"/>
  <c r="J87"/>
  <c r="J59"/>
  <c i="3" r="BK92"/>
  <c r="J92"/>
  <c r="J59"/>
  <c i="4" r="BK83"/>
  <c r="J83"/>
  <c i="1" r="AU54"/>
  <c r="AZ54"/>
  <c r="AV54"/>
  <c r="AK29"/>
  <c r="AX54"/>
  <c i="4" r="J30"/>
  <c i="1" r="AG57"/>
  <c r="W32"/>
  <c r="AW54"/>
  <c r="AK30"/>
  <c i="4" l="1" r="J39"/>
  <c r="J59"/>
  <c i="1" r="AN57"/>
  <c i="3" r="J30"/>
  <c i="1" r="AG56"/>
  <c r="AT54"/>
  <c i="2" r="J30"/>
  <c i="1" r="AG55"/>
  <c r="AN55"/>
  <c r="W29"/>
  <c i="2" l="1" r="J39"/>
  <c i="3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<sst xmlns="http://schemas.openxmlformats.org/spreadsheetml/2006/main">
  <si>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</si>
  <si>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</si>
  <si>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</si>
  <si>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</si>
  <si>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</si>
  <si>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{edce1945-63b1-4838-aeb5-4d4085de4052}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</si>
  <si>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</si>
  <si>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</si>
  <si>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</si>
  <si>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</si>
  <si>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</si>
  <si>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</si>
  <si>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</si>
  <si>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</si>
  <si>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220107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</si>
  <si>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</si>
  <si>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</si>
  <si>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PAVILON „A – STAVEBNÍ ÚPRAVY A PŘÍSTAVBA – URGENTNÍ PŘÍJEM V AREÁLU  SDRUŽENÉHO ZDRAVOTNICKÉHO ZAŘÍZENÍ KRNOV</t>
  </si>
  <si>
    <t>KSO:</t>
  </si>
  <si>
    <t/>
  </si>
  <si>
    <t>CC-CZ:</t>
  </si>
  <si>
    <t>Místo:</t>
  </si>
  <si>
    <t xml:space="preserve"> </t>
  </si>
  <si>
    <t>Datum:</t>
  </si>
  <si>
    <t>26. 1. 2023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</si>
  <si>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</si>
  <si>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</si>
  <si>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</si>
  <si>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</si>
  <si>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</si>
  <si>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</si>
  <si>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</si>
  <si>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</si>
  <si>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</si>
  <si>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</si>
  <si>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</si>
  <si>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</si>
  <si>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</si>
  <si>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</si>
  <si>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</si>
  <si>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</si>
  <si>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</si>
  <si>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</si>
  <si>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</si>
  <si>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</si>
  <si>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</si>
  <si>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</si>
  <si>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</si>
  <si>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</si>
  <si>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</si>
  <si>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</si>
  <si>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</si>
  <si>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</si>
  <si>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</si>
  <si>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</si>
  <si>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</si>
  <si>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</si>
  <si>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</si>
  <si>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</si>
  <si>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</si>
  <si>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</si>
  <si>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</si>
  <si>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</si>
  <si>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</si>
  <si>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</si>
  <si>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</si>
  <si>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</si>
  <si>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</si>
  <si>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</si>
  <si>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</si>
  <si>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</si>
  <si>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</si>
  <si>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</si>
  <si>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</si>
  <si>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D.1.4.2</t>
  </si>
  <si>
    <t xml:space="preserve">VYTÁPĚNÍ </t>
  </si>
  <si>
    <t>STA</t>
  </si>
  <si>
    <t>1</t>
  </si>
  <si>
    <t>{4de26091-8c29-4409-a6ad-df7f4af92881}</t>
  </si>
  <si>
    <t>2</t>
  </si>
  <si>
    <t>D.1.4.1</t>
  </si>
  <si>
    <t>Zdravotechnické instalace</t>
  </si>
  <si>
    <t>{5430dbd3-e1a1-46f7-a954-8818defc2999}</t>
  </si>
  <si>
    <t>D.1.4.3</t>
  </si>
  <si>
    <t xml:space="preserve">Vzduchotechnika </t>
  </si>
  <si>
    <t>{96a0391c-04b0-44be-9045-f3955a2b16b2}</t>
  </si>
  <si>
    <t>KRYCÍ LIST SOUPISU PRACÍ</t>
  </si>
  <si>
    <t>Objekt:</t>
  </si>
  <si>
    <t xml:space="preserve">D.1.4.2 - VYTÁPĚNÍ 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</si>
  <si>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</si>
  <si>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</si>
  <si>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</si>
  <si>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</si>
  <si>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</si>
  <si>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</si>
  <si>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727 - Zdravotechnika - požární ochrana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</si>
  <si>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</si>
  <si>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</si>
  <si>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</si>
  <si>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</si>
  <si>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</si>
  <si>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</si>
  <si>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</si>
  <si>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</si>
  <si>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</si>
  <si>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</si>
  <si>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</si>
  <si>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</si>
  <si>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</si>
  <si>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</si>
  <si>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</si>
  <si>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</si>
  <si>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</si>
  <si>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</si>
  <si>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</si>
  <si>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</si>
  <si>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</si>
  <si>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</si>
  <si>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</si>
  <si>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</si>
  <si>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</si>
  <si>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</si>
  <si>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m</t>
  </si>
  <si>
    <t>CS ÚRS 2023 01</t>
  </si>
  <si>
    <t>16</t>
  </si>
  <si>
    <t>1950874534</t>
  </si>
  <si>
    <t>Online PSC</t>
  </si>
  <si>
    <t>https://podminky.urs.cz/item/CS_URS_2023_01/713463311</t>
  </si>
  <si>
    <t>M</t>
  </si>
  <si>
    <t>63154572</t>
  </si>
  <si>
    <t>pouzdro izolační potrubní z minerální vlny s Al fólií max. 250/100°C 35/40mm</t>
  </si>
  <si>
    <t>32</t>
  </si>
  <si>
    <t>-994118490</t>
  </si>
  <si>
    <t>VV</t>
  </si>
  <si>
    <t>67*1,02 'Přepočtené koeficientem množství</t>
  </si>
  <si>
    <t>3</t>
  </si>
  <si>
    <t>998713101</t>
  </si>
  <si>
    <t>Přesun hmot pro izolace tepelné stanovený z hmotnosti přesunovaného materiálu vodorovná dopravní vzdálenost do 50 m v objektech výšky do 6 m</t>
  </si>
  <si>
    <t>t</t>
  </si>
  <si>
    <t>-1669934290</t>
  </si>
  <si>
    <t>https://podminky.urs.cz/item/CS_URS_2023_01/998713101</t>
  </si>
  <si>
    <t>727</t>
  </si>
  <si>
    <t>Zdravotechnika - požární ochrana</t>
  </si>
  <si>
    <t>4</t>
  </si>
  <si>
    <t>727112002</t>
  </si>
  <si>
    <t>Protipožární trubní ucpávky ocelového potrubí s hořlavou izolací prostup stěnou tloušťky 100 mm požární odolnost EI 60 DN 32</t>
  </si>
  <si>
    <t>kus</t>
  </si>
  <si>
    <t>53142402</t>
  </si>
  <si>
    <t>https://podminky.urs.cz/item/CS_URS_2023_01/727112002</t>
  </si>
  <si>
    <t>5</t>
  </si>
  <si>
    <t>727112041</t>
  </si>
  <si>
    <t>Protipožární trubní ucpávky ocelového potrubí s hořlavou izolací prostup stropem tloušťky 150 mm požární odolnost EI 60 DN 25</t>
  </si>
  <si>
    <t>362025680</t>
  </si>
  <si>
    <t>https://podminky.urs.cz/item/CS_URS_2023_01/727112041</t>
  </si>
  <si>
    <t>6</t>
  </si>
  <si>
    <t>727112042</t>
  </si>
  <si>
    <t>Protipožární trubní ucpávky ocelového potrubí s hořlavou izolací prostup stropem tloušťky 150 mm požární odolnost EI 60 DN 32</t>
  </si>
  <si>
    <t>-1302568074</t>
  </si>
  <si>
    <t>https://podminky.urs.cz/item/CS_URS_2023_01/727112042</t>
  </si>
  <si>
    <t>732</t>
  </si>
  <si>
    <t>Ústřední vytápění - strojovny</t>
  </si>
  <si>
    <t>7</t>
  </si>
  <si>
    <t>7321122251</t>
  </si>
  <si>
    <t xml:space="preserve">Rozdělovače a sběrače sdružené hydraulické závitové - Úprava stávajícího rozdělovače v napojovacím uzlu- napojení nového okruhu </t>
  </si>
  <si>
    <t>kalkulace</t>
  </si>
  <si>
    <t>-735371391</t>
  </si>
  <si>
    <t>8</t>
  </si>
  <si>
    <t>732421405</t>
  </si>
  <si>
    <t>Čerpadla teplovodní závitová mokroběžná oběhová pro teplovodní vytápění (elektronicky řízená) PN 10, do 110°C DN přípojky/dopravní výška H (m) - čerpací výkon Q (m3/h) DN 25 / do 3,50 m / 0,81 m3/h,příkon 20W,230V</t>
  </si>
  <si>
    <t>soubor</t>
  </si>
  <si>
    <t>410671686</t>
  </si>
  <si>
    <t>https://podminky.urs.cz/item/CS_URS_2023_01/732421405</t>
  </si>
  <si>
    <t>9</t>
  </si>
  <si>
    <t>998732101</t>
  </si>
  <si>
    <t>Přesun hmot pro strojovny stanovený z hmotnosti přesunovaného materiálu vodorovná dopravní vzdálenost do 50 m v objektech výšky do 6 m</t>
  </si>
  <si>
    <t>-4469518</t>
  </si>
  <si>
    <t>https://podminky.urs.cz/item/CS_URS_2023_01/998732101</t>
  </si>
  <si>
    <t>733</t>
  </si>
  <si>
    <t>Ústřední vytápění - rozvodné potrubí</t>
  </si>
  <si>
    <t>10</t>
  </si>
  <si>
    <t>733122221</t>
  </si>
  <si>
    <t>Potrubí z trubek ocelových hladkých spojovaných lisováním z uhlíkové oceli tenkostěnné vně pozinkované PN 16, T= +110°C Ø 12/1,2</t>
  </si>
  <si>
    <t>349041108</t>
  </si>
  <si>
    <t>https://podminky.urs.cz/item/CS_URS_2023_01/733122221</t>
  </si>
  <si>
    <t>11</t>
  </si>
  <si>
    <t>733122222</t>
  </si>
  <si>
    <t>Potrubí z trubek ocelových hladkých spojovaných lisováním z uhlíkové oceli tenkostěnné vně pozinkované PN 16, T= +110°C Ø 15/1,2</t>
  </si>
  <si>
    <t>-1089560824</t>
  </si>
  <si>
    <t>https://podminky.urs.cz/item/CS_URS_2023_01/733122222</t>
  </si>
  <si>
    <t>12</t>
  </si>
  <si>
    <t>733122223</t>
  </si>
  <si>
    <t>Potrubí z trubek ocelových hladkých spojovaných lisováním z uhlíkové oceli tenkostěnné vně pozinkované PN 16, T= +110°C Ø 18/1,2</t>
  </si>
  <si>
    <t>-521451417</t>
  </si>
  <si>
    <t>https://podminky.urs.cz/item/CS_URS_2023_01/733122223</t>
  </si>
  <si>
    <t>13</t>
  </si>
  <si>
    <t>733122224</t>
  </si>
  <si>
    <t>Potrubí z trubek ocelových hladkých spojovaných lisováním z uhlíkové oceli tenkostěnné vně pozinkované PN 16, T= +110°C Ø 22/1,5</t>
  </si>
  <si>
    <t>1658012814</t>
  </si>
  <si>
    <t>https://podminky.urs.cz/item/CS_URS_2023_01/733122224</t>
  </si>
  <si>
    <t>14</t>
  </si>
  <si>
    <t>733122225</t>
  </si>
  <si>
    <t>Potrubí z trubek ocelových hladkých spojovaných lisováním z uhlíkové oceli tenkostěnné vně pozinkované PN 16, T= +110°C Ø 28/1,5</t>
  </si>
  <si>
    <t>-2039942827</t>
  </si>
  <si>
    <t>https://podminky.urs.cz/item/CS_URS_2023_01/733122225</t>
  </si>
  <si>
    <t>733122226</t>
  </si>
  <si>
    <t>Potrubí z trubek ocelových hladkých spojovaných lisováním z uhlíkové oceli tenkostěnné vně pozinkované PN 16, T= +110°C Ø 35/1,5</t>
  </si>
  <si>
    <t>1601645496</t>
  </si>
  <si>
    <t>https://podminky.urs.cz/item/CS_URS_2023_01/733122226</t>
  </si>
  <si>
    <t>733190107</t>
  </si>
  <si>
    <t>Zkoušky těsnosti potrubí, manžety prostupové z trubek ocelových zkoušky těsnosti potrubí (za provozu) z trubek ocelových závitových DN do 40</t>
  </si>
  <si>
    <t>-1036373222</t>
  </si>
  <si>
    <t>https://podminky.urs.cz/item/CS_URS_2023_01/733190107</t>
  </si>
  <si>
    <t>17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</si>
  <si>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</si>
  <si>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</si>
  <si>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1232374772</t>
  </si>
  <si>
    <t>https://podminky.urs.cz/item/CS_URS_2023_01/733811251</t>
  </si>
  <si>
    <t>18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</si>
  <si>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</si>
  <si>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</si>
  <si>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-1393626173</t>
  </si>
  <si>
    <t>https://podminky.urs.cz/item/CS_URS_2023_01/733811252</t>
  </si>
  <si>
    <t>19</t>
  </si>
  <si>
    <t>998733101</t>
  </si>
  <si>
    <t>Přesun hmot pro rozvody potrubí stanovený z hmotnosti přesunovaného materiálu vodorovná dopravní vzdálenost do 50 m v objektech výšky do 6 m</t>
  </si>
  <si>
    <t>1507707722</t>
  </si>
  <si>
    <t>https://podminky.urs.cz/item/CS_URS_2023_01/998733101</t>
  </si>
  <si>
    <t>734</t>
  </si>
  <si>
    <t>Ústřední vytápění - armatury</t>
  </si>
  <si>
    <t>20</t>
  </si>
  <si>
    <t>734220102</t>
  </si>
  <si>
    <t>Ventily regulační závitové vyvažovací přímé PN 20 do 100°C G 1</t>
  </si>
  <si>
    <t>-684765006</t>
  </si>
  <si>
    <t>https://podminky.urs.cz/item/CS_URS_2023_01/734220102</t>
  </si>
  <si>
    <t>734221686</t>
  </si>
  <si>
    <t>Ventily regulační závitové hlavice termostatické, pro ovládání ventilů PN 10 do 110°C voskové otopných těles VK</t>
  </si>
  <si>
    <t>-1255177704</t>
  </si>
  <si>
    <t>https://podminky.urs.cz/item/CS_URS_2023_01/734221686</t>
  </si>
  <si>
    <t>22</t>
  </si>
  <si>
    <t>7342216861</t>
  </si>
  <si>
    <t xml:space="preserve">Ventily regulační závitové hlavice termostatické, pro ovládání ventilů PN 10 do 110°C voskové otopných těles </t>
  </si>
  <si>
    <t>-1400903350</t>
  </si>
  <si>
    <t>23</t>
  </si>
  <si>
    <t>734242415</t>
  </si>
  <si>
    <t>Ventily zpětné závitové PN 16 do 110°C přímé G 5/4</t>
  </si>
  <si>
    <t>960977136</t>
  </si>
  <si>
    <t>https://podminky.urs.cz/item/CS_URS_2023_01/734242415</t>
  </si>
  <si>
    <t>24</t>
  </si>
  <si>
    <t>734261402</t>
  </si>
  <si>
    <t>Šroubení připojovací armatury radiátorů VK PN 10 do 110°C, regulační uzavíratelné rohové G 1/2 x 18</t>
  </si>
  <si>
    <t>-480787388</t>
  </si>
  <si>
    <t>https://podminky.urs.cz/item/CS_URS_2023_01/734261402</t>
  </si>
  <si>
    <t>25</t>
  </si>
  <si>
    <t>7342614031</t>
  </si>
  <si>
    <t xml:space="preserve">Armatura připojovací rohová HM včetně termostatické hlavice , provedení CHROM </t>
  </si>
  <si>
    <t>-283129398</t>
  </si>
  <si>
    <t>26</t>
  </si>
  <si>
    <t>73426140312</t>
  </si>
  <si>
    <t xml:space="preserve">KRYTKA PRO připojovací armaturu HM , provedení CHROM </t>
  </si>
  <si>
    <t>766943312</t>
  </si>
  <si>
    <t>27</t>
  </si>
  <si>
    <t>734291123</t>
  </si>
  <si>
    <t>Ostatní armatury kohouty plnicí a vypouštěcí PN 10 do 90°C G 1/2</t>
  </si>
  <si>
    <t>379326246</t>
  </si>
  <si>
    <t>https://podminky.urs.cz/item/CS_URS_2023_01/734291123</t>
  </si>
  <si>
    <t>28</t>
  </si>
  <si>
    <t>734292714</t>
  </si>
  <si>
    <t>Ostatní armatury kulové kohouty PN 42 do 185°C přímé vnitřní závit G 3/4</t>
  </si>
  <si>
    <t>212108368</t>
  </si>
  <si>
    <t>https://podminky.urs.cz/item/CS_URS_2023_01/734292714</t>
  </si>
  <si>
    <t>29</t>
  </si>
  <si>
    <t>734292715</t>
  </si>
  <si>
    <t>Ostatní armatury kulové kohouty PN 42 do 185°C přímé vnitřní závit G 1</t>
  </si>
  <si>
    <t>-601715243</t>
  </si>
  <si>
    <t>https://podminky.urs.cz/item/CS_URS_2023_01/734292715</t>
  </si>
  <si>
    <t>30</t>
  </si>
  <si>
    <t>734292716</t>
  </si>
  <si>
    <t>Ostatní armatury kulové kohouty PN 42 do 185°C přímé vnitřní závit G 1 1/4</t>
  </si>
  <si>
    <t>-2038587341</t>
  </si>
  <si>
    <t>https://podminky.urs.cz/item/CS_URS_2023_01/734292716</t>
  </si>
  <si>
    <t>31</t>
  </si>
  <si>
    <t>734295021</t>
  </si>
  <si>
    <t>Směšovací armatury otopných a chladících systémů ventily závitové PN 10 T= 120°C třícestné se servomotorem G 3/4</t>
  </si>
  <si>
    <t>419041966</t>
  </si>
  <si>
    <t>https://podminky.urs.cz/item/CS_URS_2023_01/734295021</t>
  </si>
  <si>
    <t>998734101</t>
  </si>
  <si>
    <t>Přesun hmot pro armatury stanovený z hmotnosti přesunovaného materiálu vodorovná dopravní vzdálenost do 50 m v objektech výšky do 6 m</t>
  </si>
  <si>
    <t>-743881144</t>
  </si>
  <si>
    <t>https://podminky.urs.cz/item/CS_URS_2023_01/998734101</t>
  </si>
  <si>
    <t>735</t>
  </si>
  <si>
    <t>Ústřední vytápění - otopná tělesa</t>
  </si>
  <si>
    <t>33</t>
  </si>
  <si>
    <t>735152472</t>
  </si>
  <si>
    <t>Otopná tělesa panelová VK dvoudesková PN 1,0 MPa, T do 110°C s jednou přídavnou přestupní plochou výšky tělesa 600 mm stavební délky / výkonu 500 mm / 644 W</t>
  </si>
  <si>
    <t>225246834</t>
  </si>
  <si>
    <t>https://podminky.urs.cz/item/CS_URS_2023_01/735152472</t>
  </si>
  <si>
    <t>34</t>
  </si>
  <si>
    <t>735152473</t>
  </si>
  <si>
    <t>Otopná tělesa panelová VK dvoudesková PN 1,0 MPa, T do 110°C s jednou přídavnou přestupní plochou výšky tělesa 600 mm stavební délky / výkonu 600 mm / 773 W</t>
  </si>
  <si>
    <t>1846565411</t>
  </si>
  <si>
    <t>https://podminky.urs.cz/item/CS_URS_2023_01/735152473</t>
  </si>
  <si>
    <t>35</t>
  </si>
  <si>
    <t>735152476</t>
  </si>
  <si>
    <t>Otopná tělesa panelová VK dvoudesková PN 1,0 MPa, T do 110°C s jednou přídavnou přestupní plochou výšky tělesa 600 mm stavební délky / výkonu 900 mm / 1159 W</t>
  </si>
  <si>
    <t>-1728227584</t>
  </si>
  <si>
    <t>https://podminky.urs.cz/item/CS_URS_2023_01/735152476</t>
  </si>
  <si>
    <t>36</t>
  </si>
  <si>
    <t>735152478</t>
  </si>
  <si>
    <t>Otopná tělesa panelová VK dvoudesková PN 1,0 MPa, T do 110°C s jednou přídavnou přestupní plochou výšky tělesa 600 mm stavební délky / výkonu 1100 mm / 1417 W</t>
  </si>
  <si>
    <t>-1387620135</t>
  </si>
  <si>
    <t>https://podminky.urs.cz/item/CS_URS_2023_01/735152478</t>
  </si>
  <si>
    <t>37</t>
  </si>
  <si>
    <t>735152480</t>
  </si>
  <si>
    <t>Otopná tělesa panelová VK dvoudesková PN 1,0 MPa, T do 110°C s jednou přídavnou přestupní plochou výšky tělesa 600 mm stavební délky / výkonu 1400 mm / 1803 W</t>
  </si>
  <si>
    <t>1550599765</t>
  </si>
  <si>
    <t>https://podminky.urs.cz/item/CS_URS_2023_01/735152480</t>
  </si>
  <si>
    <t>38</t>
  </si>
  <si>
    <t>735152573</t>
  </si>
  <si>
    <t>Otopná tělesa panelová VK dvoudesková PN 1,0 MPa, T do 110°C se dvěma přídavnými přestupními plochami výšky tělesa 600 mm stavební délky / výkonu 600 mm / 1007 W</t>
  </si>
  <si>
    <t>136603285</t>
  </si>
  <si>
    <t>https://podminky.urs.cz/item/CS_URS_2023_01/735152573</t>
  </si>
  <si>
    <t>39</t>
  </si>
  <si>
    <t>735152574</t>
  </si>
  <si>
    <t>Otopná tělesa panelová VK dvoudesková PN 1,0 MPa, T do 110°C se dvěma přídavnými přestupními plochami výšky tělesa 600 mm stavební délky / výkonu 700 mm / 1175 W</t>
  </si>
  <si>
    <t>-686093772</t>
  </si>
  <si>
    <t>https://podminky.urs.cz/item/CS_URS_2023_01/735152574</t>
  </si>
  <si>
    <t>40</t>
  </si>
  <si>
    <t>735152575</t>
  </si>
  <si>
    <t>Otopná tělesa panelová VK dvoudesková PN 1,0 MPa, T do 110°C se dvěma přídavnými přestupními plochami výšky tělesa 600 mm stavební délky / výkonu 800 mm / 1343 W</t>
  </si>
  <si>
    <t>1561982655</t>
  </si>
  <si>
    <t>https://podminky.urs.cz/item/CS_URS_2023_01/735152575</t>
  </si>
  <si>
    <t>41</t>
  </si>
  <si>
    <t>735152578</t>
  </si>
  <si>
    <t>Otopná tělesa panelová VK dvoudesková PN 1,0 MPa, T do 110°C se dvěma přídavnými přestupními plochami výšky tělesa 600 mm stavební délky / výkonu 1100 mm / 1847 W</t>
  </si>
  <si>
    <t>-99006683</t>
  </si>
  <si>
    <t>https://podminky.urs.cz/item/CS_URS_2023_01/735152578</t>
  </si>
  <si>
    <t>42</t>
  </si>
  <si>
    <t>735152580</t>
  </si>
  <si>
    <t>Otopná tělesa panelová VK dvoudesková PN 1,0 MPa, T do 110°C se dvěma přídavnými přestupními plochami výšky tělesa 600 mm stavební délky / výkonu 1400 mm / 2351 W</t>
  </si>
  <si>
    <t>-100250885</t>
  </si>
  <si>
    <t>https://podminky.urs.cz/item/CS_URS_2023_01/735152580</t>
  </si>
  <si>
    <t>43</t>
  </si>
  <si>
    <t>735164511</t>
  </si>
  <si>
    <t>Otopná tělesa trubková montáž těles na stěnu výšky tělesa do 1500 mm</t>
  </si>
  <si>
    <t>-606842489</t>
  </si>
  <si>
    <t>https://podminky.urs.cz/item/CS_URS_2023_01/735164511</t>
  </si>
  <si>
    <t>44</t>
  </si>
  <si>
    <t>5415304212</t>
  </si>
  <si>
    <t xml:space="preserve">těleso trubkové prohnuté se středovým připojením   1220x450mm </t>
  </si>
  <si>
    <t>609020239</t>
  </si>
  <si>
    <t>45</t>
  </si>
  <si>
    <t>998735101</t>
  </si>
  <si>
    <t>Přesun hmot pro otopná tělesa stanovený z hmotnosti přesunovaného materiálu vodorovná dopravní vzdálenost do 50 m v objektech výšky do 6 m</t>
  </si>
  <si>
    <t>886771808</t>
  </si>
  <si>
    <t>https://podminky.urs.cz/item/CS_URS_2023_01/998735101</t>
  </si>
  <si>
    <t>HZS</t>
  </si>
  <si>
    <t>Hodinové zúčtovací sazby</t>
  </si>
  <si>
    <t>46</t>
  </si>
  <si>
    <t>HZS22121</t>
  </si>
  <si>
    <t xml:space="preserve">Hodinové zúčtovací sazby profesí PSV provádění stavebních instalací instalatér odborný - TOPNÁ ZKOUŠKA </t>
  </si>
  <si>
    <t>hod</t>
  </si>
  <si>
    <t>512</t>
  </si>
  <si>
    <t>-1610545196</t>
  </si>
  <si>
    <t>47</t>
  </si>
  <si>
    <t>HZS2491</t>
  </si>
  <si>
    <t>Hodinové zúčtovací sazby profesí PSV zednické výpomoci a pomocné práce PSV dělník zednických výpomocí</t>
  </si>
  <si>
    <t>-1460969037</t>
  </si>
  <si>
    <t>https://podminky.urs.cz/item/CS_URS_2023_01/HZS2491</t>
  </si>
  <si>
    <t>D.1.4.1 - Zdravotechnické instalace</t>
  </si>
  <si>
    <t>Krnov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</si>
  <si>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</si>
  <si>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</si>
  <si>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</si>
  <si>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</si>
  <si>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</si>
  <si>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</si>
  <si>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</si>
  <si>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</si>
  <si>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</si>
  <si>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HSV</t>
  </si>
  <si>
    <t>Práce a dodávky HSV</t>
  </si>
  <si>
    <t>Úpravy povrchů, podlahy a osazování výplní</t>
  </si>
  <si>
    <t>612135101</t>
  </si>
  <si>
    <t>Hrubá výplň rýh maltou jakékoli šířky rýhy ve stěnách</t>
  </si>
  <si>
    <t>m2</t>
  </si>
  <si>
    <t>-881900894</t>
  </si>
  <si>
    <t>https://podminky.urs.cz/item/CS_URS_2023_01/612135101</t>
  </si>
  <si>
    <t>Trubní vedení</t>
  </si>
  <si>
    <t>890811811</t>
  </si>
  <si>
    <t>Bourání šachet a jímek ručně velikosti obestavěného prostoru do 1,5 m3 z plastu</t>
  </si>
  <si>
    <t>m3</t>
  </si>
  <si>
    <t>1779878589</t>
  </si>
  <si>
    <t>https://podminky.urs.cz/item/CS_URS_2023_01/890811811</t>
  </si>
  <si>
    <t>1*1*2,5</t>
  </si>
  <si>
    <t>Ostatní konstrukce a práce, bourání</t>
  </si>
  <si>
    <t>972054141</t>
  </si>
  <si>
    <t>Vybourání otvorů ve stropech nebo klenbách železobetonových bez odstranění podlahy a násypu, plochy do 0,0225 m2, tl. do 150 mm</t>
  </si>
  <si>
    <t>1958224890</t>
  </si>
  <si>
    <t>https://podminky.urs.cz/item/CS_URS_2023_01/972054141</t>
  </si>
  <si>
    <t>974031142</t>
  </si>
  <si>
    <t>Vysekání rýh ve zdivu cihelném na maltu vápennou nebo vápenocementovou do hl. 70 mm a šířky do 70 mm</t>
  </si>
  <si>
    <t>-711389723</t>
  </si>
  <si>
    <t>https://podminky.urs.cz/item/CS_URS_2023_01/974031142</t>
  </si>
  <si>
    <t>974031144</t>
  </si>
  <si>
    <t>Vysekání rýh ve zdivu cihelném na maltu vápennou nebo vápenocementovou do hl. 70 mm a šířky do 150 mm</t>
  </si>
  <si>
    <t>2140806705</t>
  </si>
  <si>
    <t>https://podminky.urs.cz/item/CS_URS_2023_01/974031144</t>
  </si>
  <si>
    <t>974031164</t>
  </si>
  <si>
    <t>Vysekání rýh ve zdivu cihelném na maltu vápennou nebo vápenocementovou do hl. 150 mm a šířky do 150 mm</t>
  </si>
  <si>
    <t>1931008171</t>
  </si>
  <si>
    <t>https://podminky.urs.cz/item/CS_URS_2023_01/974031164</t>
  </si>
  <si>
    <t>997</t>
  </si>
  <si>
    <t>Přesun sutě</t>
  </si>
  <si>
    <t>997013212</t>
  </si>
  <si>
    <t>Vnitrostaveništní doprava suti a vybouraných hmot vodorovně do 50 m svisle ručně pro budovy a haly výšky přes 6 do 9 m</t>
  </si>
  <si>
    <t>612766067</t>
  </si>
  <si>
    <t>https://podminky.urs.cz/item/CS_URS_2023_01/997013212</t>
  </si>
  <si>
    <t>997013501</t>
  </si>
  <si>
    <t>Odvoz suti a vybouraných hmot na skládku nebo meziskládku se složením, na vzdálenost do 1 km</t>
  </si>
  <si>
    <t>1745912520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</si>
  <si>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</si>
  <si>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</si>
  <si>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</si>
  <si>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76845365</t>
  </si>
  <si>
    <t>https://podminky.urs.cz/item/CS_URS_2023_01/997013509</t>
  </si>
  <si>
    <t>2,084</t>
  </si>
  <si>
    <t>Součet</t>
  </si>
  <si>
    <t>2,084*19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</si>
  <si>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</si>
  <si>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</si>
  <si>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1413547730</t>
  </si>
  <si>
    <t>https://podminky.urs.cz/item/CS_URS_2023_01/997013631</t>
  </si>
  <si>
    <t>2,084*1,85 'Přepočtené koeficientem množství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</si>
  <si>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</si>
  <si>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</si>
  <si>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2097875182</t>
  </si>
  <si>
    <t>https://podminky.urs.cz/item/CS_URS_2023_01/713463211</t>
  </si>
  <si>
    <t>63154570</t>
  </si>
  <si>
    <t>pouzdro izolační potrubní z minerální vlny s Al fólií max. 250/100°C 22/40mm</t>
  </si>
  <si>
    <t>2108574327</t>
  </si>
  <si>
    <t>63154571</t>
  </si>
  <si>
    <t>pouzdro izolační potrubní z minerální vlny s Al fólií max. 250/100°C 28/40mm</t>
  </si>
  <si>
    <t>-705419995</t>
  </si>
  <si>
    <t>-1652322810</t>
  </si>
  <si>
    <t>721</t>
  </si>
  <si>
    <t>Zdravotechnika - vnitřní kanalizace</t>
  </si>
  <si>
    <t>721110956</t>
  </si>
  <si>
    <t>Opravy odpadního potrubí kameninového vsazení odbočky do potrubí DN 300</t>
  </si>
  <si>
    <t>-1337039677</t>
  </si>
  <si>
    <t>https://podminky.urs.cz/item/CS_URS_2023_01/721110956</t>
  </si>
  <si>
    <t>721110966</t>
  </si>
  <si>
    <t>Opravy odpadního potrubí kameninového propojení dosavadního potrubí DN 300</t>
  </si>
  <si>
    <t>1630403360</t>
  </si>
  <si>
    <t>https://podminky.urs.cz/item/CS_URS_2023_01/721110966</t>
  </si>
  <si>
    <t>721173401</t>
  </si>
  <si>
    <t>Potrubí z trub PVC SN4 svodné (ležaté) DN 110</t>
  </si>
  <si>
    <t>217866390</t>
  </si>
  <si>
    <t>https://podminky.urs.cz/item/CS_URS_2023_01/721173401</t>
  </si>
  <si>
    <t>721173402</t>
  </si>
  <si>
    <t>Potrubí z trub PVC SN4 svodné (ležaté) DN 125</t>
  </si>
  <si>
    <t>1017221162</t>
  </si>
  <si>
    <t>https://podminky.urs.cz/item/CS_URS_2023_01/721173402</t>
  </si>
  <si>
    <t>721173403</t>
  </si>
  <si>
    <t>Potrubí z trub PVC SN4 svodné (ležaté) DN 160</t>
  </si>
  <si>
    <t>-499951024</t>
  </si>
  <si>
    <t>https://podminky.urs.cz/item/CS_URS_2023_01/721173403</t>
  </si>
  <si>
    <t>721174024</t>
  </si>
  <si>
    <t>Potrubí z trub polypropylenových odpadní (svislé) DN 75</t>
  </si>
  <si>
    <t>-210763847</t>
  </si>
  <si>
    <t>https://podminky.urs.cz/item/CS_URS_2023_01/721174024</t>
  </si>
  <si>
    <t>721174025</t>
  </si>
  <si>
    <t>Potrubí z trub polypropylenových odpadní (svislé) DN 110</t>
  </si>
  <si>
    <t>-790886164</t>
  </si>
  <si>
    <t>https://podminky.urs.cz/item/CS_URS_2023_01/721174025</t>
  </si>
  <si>
    <t>721174042</t>
  </si>
  <si>
    <t>Potrubí z trub polypropylenových připojovací DN 40</t>
  </si>
  <si>
    <t>1661424417</t>
  </si>
  <si>
    <t>https://podminky.urs.cz/item/CS_URS_2023_01/721174042</t>
  </si>
  <si>
    <t>721174043</t>
  </si>
  <si>
    <t>Potrubí z trub polypropylenových připojovací DN 50</t>
  </si>
  <si>
    <t>817397412</t>
  </si>
  <si>
    <t>https://podminky.urs.cz/item/CS_URS_2023_01/721174043</t>
  </si>
  <si>
    <t>721194104</t>
  </si>
  <si>
    <t>Vyměření přípojek na potrubí vyvedení a upevnění odpadních výpustek DN 40</t>
  </si>
  <si>
    <t>-1477850833</t>
  </si>
  <si>
    <t>https://podminky.urs.cz/item/CS_URS_2023_01/721194104</t>
  </si>
  <si>
    <t>721194105</t>
  </si>
  <si>
    <t>Vyměření přípojek na potrubí vyvedení a upevnění odpadních výpustek DN 50</t>
  </si>
  <si>
    <t>-2120898861</t>
  </si>
  <si>
    <t>https://podminky.urs.cz/item/CS_URS_2023_01/721194105</t>
  </si>
  <si>
    <t>721194109</t>
  </si>
  <si>
    <t>Vyměření přípojek na potrubí vyvedení a upevnění odpadních výpustek DN 110</t>
  </si>
  <si>
    <t>1701600235</t>
  </si>
  <si>
    <t>https://podminky.urs.cz/item/CS_URS_2023_01/721194109</t>
  </si>
  <si>
    <t>721211422</t>
  </si>
  <si>
    <t>Podlahové vpusti se svislým odtokem DN 50/75/110 mřížka nerez 138x138</t>
  </si>
  <si>
    <t>85017298</t>
  </si>
  <si>
    <t>https://podminky.urs.cz/item/CS_URS_2023_01/721211422</t>
  </si>
  <si>
    <t>721212125</t>
  </si>
  <si>
    <t>Odtokové sprchové žlaby se zápachovou uzávěrkou a krycím roštem délky 900 mm</t>
  </si>
  <si>
    <t>1010085727</t>
  </si>
  <si>
    <t>https://podminky.urs.cz/item/CS_URS_2023_01/721212125</t>
  </si>
  <si>
    <t>721242116</t>
  </si>
  <si>
    <t>Lapače střešních splavenin polypropylenové (PP) s kulovým kloubem na odtoku DN 125</t>
  </si>
  <si>
    <t>1009846487</t>
  </si>
  <si>
    <t>https://podminky.urs.cz/item/CS_URS_2023_01/721242116</t>
  </si>
  <si>
    <t>721273153</t>
  </si>
  <si>
    <t>Ventilační hlavice z polypropylenu (PP) DN 110</t>
  </si>
  <si>
    <t>660880322</t>
  </si>
  <si>
    <t>https://podminky.urs.cz/item/CS_URS_2023_01/721273153</t>
  </si>
  <si>
    <t>721290111</t>
  </si>
  <si>
    <t>Zkouška těsnosti kanalizace v objektech vodou do DN 125</t>
  </si>
  <si>
    <t>-14409038</t>
  </si>
  <si>
    <t>https://podminky.urs.cz/item/CS_URS_2023_01/721290111</t>
  </si>
  <si>
    <t>721290112</t>
  </si>
  <si>
    <t>Zkouška těsnosti kanalizace v objektech vodou DN 150 nebo DN 200</t>
  </si>
  <si>
    <t>-1500681947</t>
  </si>
  <si>
    <t>https://podminky.urs.cz/item/CS_URS_2023_01/721290112</t>
  </si>
  <si>
    <t>998721101</t>
  </si>
  <si>
    <t>Přesun hmot pro vnitřní kanalizace stanovený z hmotnosti přesunovaného materiálu vodorovná dopravní vzdálenost do 50 m v objektech výšky do 6 m</t>
  </si>
  <si>
    <t>-898854618</t>
  </si>
  <si>
    <t>https://podminky.urs.cz/item/CS_URS_2023_01/998721101</t>
  </si>
  <si>
    <t>722</t>
  </si>
  <si>
    <t>Zdravotechnika - vnitřní vodovod</t>
  </si>
  <si>
    <t>722130104</t>
  </si>
  <si>
    <t>Potrubí z ocelových trubek pozinkovaných hladkých pro zavodněný systém spojovaných lisováním PN 16 do 110°C Ø 28/1,5</t>
  </si>
  <si>
    <t>934783820</t>
  </si>
  <si>
    <t>https://podminky.urs.cz/item/CS_URS_2023_01/722130104</t>
  </si>
  <si>
    <t>722130105</t>
  </si>
  <si>
    <t>Potrubí z ocelových trubek pozinkovaných hladkých pro zavodněný systém spojovaných lisováním PN 16 do 110°C Ø 35/1,5</t>
  </si>
  <si>
    <t>-766154993</t>
  </si>
  <si>
    <t>https://podminky.urs.cz/item/CS_URS_2023_01/722130105</t>
  </si>
  <si>
    <t>722131912</t>
  </si>
  <si>
    <t>Opravy vodovodního potrubí z ocelových trubek pozinkovaných závitových vsazení odbočky do potrubí DN 20</t>
  </si>
  <si>
    <t>1560130446</t>
  </si>
  <si>
    <t>https://podminky.urs.cz/item/CS_URS_2023_01/722131912</t>
  </si>
  <si>
    <t>722131913</t>
  </si>
  <si>
    <t>Opravy vodovodního potrubí z ocelových trubek pozinkovaných závitových vsazení odbočky do potrubí DN 25</t>
  </si>
  <si>
    <t>-848312117</t>
  </si>
  <si>
    <t>https://podminky.urs.cz/item/CS_URS_2023_01/722131913</t>
  </si>
  <si>
    <t>722131914</t>
  </si>
  <si>
    <t>Opravy vodovodního potrubí z ocelových trubek pozinkovaných závitových vsazení odbočky do potrubí DN 32</t>
  </si>
  <si>
    <t>1908637069</t>
  </si>
  <si>
    <t>https://podminky.urs.cz/item/CS_URS_2023_01/722131914</t>
  </si>
  <si>
    <t>722131932</t>
  </si>
  <si>
    <t>Opravy vodovodního potrubí z ocelových trubek pozinkovaných závitových propojení dosavadního potrubí DN 20</t>
  </si>
  <si>
    <t>-2060297928</t>
  </si>
  <si>
    <t>https://podminky.urs.cz/item/CS_URS_2023_01/722131932</t>
  </si>
  <si>
    <t>722131933</t>
  </si>
  <si>
    <t>Opravy vodovodního potrubí z ocelových trubek pozinkovaných závitových propojení dosavadního potrubí DN 25</t>
  </si>
  <si>
    <t>13017313</t>
  </si>
  <si>
    <t>https://podminky.urs.cz/item/CS_URS_2023_01/722131933</t>
  </si>
  <si>
    <t>722131934</t>
  </si>
  <si>
    <t>Opravy vodovodního potrubí z ocelových trubek pozinkovaných závitových propojení dosavadního potrubí DN 32</t>
  </si>
  <si>
    <t>1725436873</t>
  </si>
  <si>
    <t>https://podminky.urs.cz/item/CS_URS_2023_01/722131934</t>
  </si>
  <si>
    <t>722175002</t>
  </si>
  <si>
    <t>Potrubí z plastových trubek z polypropylenu PP-RCT svařovaných polyfúzně D 20 x 2,8</t>
  </si>
  <si>
    <t>1038111684</t>
  </si>
  <si>
    <t>https://podminky.urs.cz/item/CS_URS_2023_01/722175002</t>
  </si>
  <si>
    <t>722175003</t>
  </si>
  <si>
    <t>Potrubí z plastových trubek z polypropylenu PP-RCT svařovaných polyfúzně D 25 x 3,5</t>
  </si>
  <si>
    <t>-99762945</t>
  </si>
  <si>
    <t>https://podminky.urs.cz/item/CS_URS_2023_01/722175003</t>
  </si>
  <si>
    <t>722175004</t>
  </si>
  <si>
    <t>Potrubí z plastových trubek z polypropylenu PP-RCT svařovaných polyfúzně D 32 x 4,4</t>
  </si>
  <si>
    <t>138299316</t>
  </si>
  <si>
    <t>https://podminky.urs.cz/item/CS_URS_2023_01/722175004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</si>
  <si>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</si>
  <si>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</si>
  <si>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-1414532700</t>
  </si>
  <si>
    <t>https://podminky.urs.cz/item/CS_URS_2023_01/722181211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</si>
  <si>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</si>
  <si>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</si>
  <si>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1478947575</t>
  </si>
  <si>
    <t>https://podminky.urs.cz/item/CS_URS_2023_01/722181212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</si>
  <si>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</si>
  <si>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</si>
  <si>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1788877432</t>
  </si>
  <si>
    <t>https://podminky.urs.cz/item/CS_URS_2023_01/722181221</t>
  </si>
  <si>
    <t>48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</si>
  <si>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</si>
  <si>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</si>
  <si>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-807968597</t>
  </si>
  <si>
    <t>https://podminky.urs.cz/item/CS_URS_2023_01/722181222</t>
  </si>
  <si>
    <t>49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</si>
  <si>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</si>
  <si>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</si>
  <si>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-1406946493</t>
  </si>
  <si>
    <t>https://podminky.urs.cz/item/CS_URS_2023_01/722181231</t>
  </si>
  <si>
    <t>50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</si>
  <si>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</si>
  <si>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</si>
  <si>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-534757106</t>
  </si>
  <si>
    <t>https://podminky.urs.cz/item/CS_URS_2023_01/722181232</t>
  </si>
  <si>
    <t>51</t>
  </si>
  <si>
    <t>722182011</t>
  </si>
  <si>
    <t>Podpůrný žlab pro potrubí průměru D 20</t>
  </si>
  <si>
    <t>1548773282</t>
  </si>
  <si>
    <t>https://podminky.urs.cz/item/CS_URS_2023_01/722182011</t>
  </si>
  <si>
    <t>52</t>
  </si>
  <si>
    <t>722182012</t>
  </si>
  <si>
    <t>Podpůrný žlab pro potrubí průměru D 25</t>
  </si>
  <si>
    <t>-409086112</t>
  </si>
  <si>
    <t>https://podminky.urs.cz/item/CS_URS_2023_01/722182012</t>
  </si>
  <si>
    <t>53</t>
  </si>
  <si>
    <t>722182013</t>
  </si>
  <si>
    <t>Podpůrný žlab pro potrubí průměru D 32</t>
  </si>
  <si>
    <t>-1315055217</t>
  </si>
  <si>
    <t>https://podminky.urs.cz/item/CS_URS_2023_01/722182013</t>
  </si>
  <si>
    <t>54</t>
  </si>
  <si>
    <t>722190401</t>
  </si>
  <si>
    <t>Zřízení přípojek na potrubí vyvedení a upevnění výpustek do DN 25</t>
  </si>
  <si>
    <t>-1418750357</t>
  </si>
  <si>
    <t>https://podminky.urs.cz/item/CS_URS_2023_01/722190401</t>
  </si>
  <si>
    <t>55</t>
  </si>
  <si>
    <t>722220111</t>
  </si>
  <si>
    <t>Armatury s jedním závitem nástěnky pro výtokový ventil G 1/2"</t>
  </si>
  <si>
    <t>-750797788</t>
  </si>
  <si>
    <t>https://podminky.urs.cz/item/CS_URS_2023_01/722220111</t>
  </si>
  <si>
    <t>56</t>
  </si>
  <si>
    <t>722220121</t>
  </si>
  <si>
    <t>Armatury s jedním závitem nástěnky pro baterii G 1/2"</t>
  </si>
  <si>
    <t>pár</t>
  </si>
  <si>
    <t>1205786492</t>
  </si>
  <si>
    <t>https://podminky.urs.cz/item/CS_URS_2023_01/722220121</t>
  </si>
  <si>
    <t>57</t>
  </si>
  <si>
    <t>722231074</t>
  </si>
  <si>
    <t>Armatury se dvěma závity ventily zpětné mosazné PN 10 do 110°C G 1"</t>
  </si>
  <si>
    <t>-1722223470</t>
  </si>
  <si>
    <t>https://podminky.urs.cz/item/CS_URS_2023_01/722231074</t>
  </si>
  <si>
    <t>58</t>
  </si>
  <si>
    <t>722232043</t>
  </si>
  <si>
    <t>Armatury se dvěma závity kulové kohouty PN 42 do 185 °C přímé vnitřní závit G 1/2"</t>
  </si>
  <si>
    <t>-1830156171</t>
  </si>
  <si>
    <t>https://podminky.urs.cz/item/CS_URS_2023_01/722232043</t>
  </si>
  <si>
    <t>59</t>
  </si>
  <si>
    <t>722232045</t>
  </si>
  <si>
    <t>Armatury se dvěma závity kulové kohouty PN 42 do 185 °C přímé vnitřní závit G 1"</t>
  </si>
  <si>
    <t>-621033933</t>
  </si>
  <si>
    <t>https://podminky.urs.cz/item/CS_URS_2023_01/722232045</t>
  </si>
  <si>
    <t>60</t>
  </si>
  <si>
    <t>722232061</t>
  </si>
  <si>
    <t>Armatury se dvěma závity kulové kohouty PN 42 do 185 °C přímé vnitřní závit s vypouštěním G 1/2"</t>
  </si>
  <si>
    <t>1515448107</t>
  </si>
  <si>
    <t>https://podminky.urs.cz/item/CS_URS_2023_01/722232061</t>
  </si>
  <si>
    <t>61</t>
  </si>
  <si>
    <t>722232062</t>
  </si>
  <si>
    <t>Armatury se dvěma závity kulové kohouty PN 42 do 185 °C přímé vnitřní závit s vypouštěním G 3/4"</t>
  </si>
  <si>
    <t>1458559532</t>
  </si>
  <si>
    <t>https://podminky.urs.cz/item/CS_URS_2023_01/722232062</t>
  </si>
  <si>
    <t>62</t>
  </si>
  <si>
    <t>722232063</t>
  </si>
  <si>
    <t>Armatury se dvěma závity kulové kohouty PN 42 do 185 °C přímé vnitřní závit s vypouštěním G 1"</t>
  </si>
  <si>
    <t>515917232</t>
  </si>
  <si>
    <t>https://podminky.urs.cz/item/CS_URS_2023_01/722232063</t>
  </si>
  <si>
    <t>63</t>
  </si>
  <si>
    <t>722232064</t>
  </si>
  <si>
    <t>Armatury se dvěma závity kulové kohouty PN 42 do 185 °C přímé vnitřní závit s vypouštěním G 5/4"</t>
  </si>
  <si>
    <t>1502966314</t>
  </si>
  <si>
    <t>https://podminky.urs.cz/item/CS_URS_2023_01/722232064</t>
  </si>
  <si>
    <t>64</t>
  </si>
  <si>
    <t>722250133</t>
  </si>
  <si>
    <t>Požární příslušenství a armatury hydrantový systém s tvarově stálou hadicí celoplechový D 25 x 30 m</t>
  </si>
  <si>
    <t>-1446714637</t>
  </si>
  <si>
    <t>https://podminky.urs.cz/item/CS_URS_2023_01/722250133</t>
  </si>
  <si>
    <t>65</t>
  </si>
  <si>
    <t>722290226</t>
  </si>
  <si>
    <t>Zkoušky, proplach a desinfekce vodovodního potrubí zkoušky těsnosti vodovodního potrubí závitového do DN 50</t>
  </si>
  <si>
    <t>-81371487</t>
  </si>
  <si>
    <t>https://podminky.urs.cz/item/CS_URS_2023_01/722290226</t>
  </si>
  <si>
    <t>66</t>
  </si>
  <si>
    <t>722290234</t>
  </si>
  <si>
    <t>Zkoušky, proplach a desinfekce vodovodního potrubí proplach a desinfekce vodovodního potrubí do DN 80</t>
  </si>
  <si>
    <t>14351614</t>
  </si>
  <si>
    <t>https://podminky.urs.cz/item/CS_URS_2023_01/722290234</t>
  </si>
  <si>
    <t>67</t>
  </si>
  <si>
    <t>998722101</t>
  </si>
  <si>
    <t>Přesun hmot pro vnitřní vodovod stanovený z hmotnosti přesunovaného materiálu vodorovná dopravní vzdálenost do 50 m v objektech výšky do 6 m</t>
  </si>
  <si>
    <t>-1027750472</t>
  </si>
  <si>
    <t>https://podminky.urs.cz/item/CS_URS_2023_01/998722101</t>
  </si>
  <si>
    <t>725</t>
  </si>
  <si>
    <t>Zdravotechnika - zařizovací předměty</t>
  </si>
  <si>
    <t>68</t>
  </si>
  <si>
    <t>725111132</t>
  </si>
  <si>
    <t>Zařízení záchodů splachovače nádržkové plastové nízkopoložené nebo vysokopoložené</t>
  </si>
  <si>
    <t>1358440688</t>
  </si>
  <si>
    <t>https://podminky.urs.cz/item/CS_URS_2023_01/725111132</t>
  </si>
  <si>
    <t>69</t>
  </si>
  <si>
    <t>725112022</t>
  </si>
  <si>
    <t>Zařízení záchodů klozety keramické závěsné na nosné stěny s hlubokým splachováním odpad vodorovný</t>
  </si>
  <si>
    <t>2098710231</t>
  </si>
  <si>
    <t>https://podminky.urs.cz/item/CS_URS_2023_01/725112022</t>
  </si>
  <si>
    <t>70</t>
  </si>
  <si>
    <t>725211602</t>
  </si>
  <si>
    <t>Umyvadla keramická bílá bez výtokových armatur připevněná na stěnu šrouby bez sloupu nebo krytu na sifon, šířka umyvadla 550 mm</t>
  </si>
  <si>
    <t>-1399361694</t>
  </si>
  <si>
    <t>https://podminky.urs.cz/item/CS_URS_2023_01/725211602</t>
  </si>
  <si>
    <t>71</t>
  </si>
  <si>
    <t>725291641</t>
  </si>
  <si>
    <t>Doplňky zařízení koupelen a záchodů nerezové madlo sprchové 750 x 450 mm</t>
  </si>
  <si>
    <t>695198801</t>
  </si>
  <si>
    <t>https://podminky.urs.cz/item/CS_URS_2023_01/725291641</t>
  </si>
  <si>
    <t>72</t>
  </si>
  <si>
    <t>725291642</t>
  </si>
  <si>
    <t>Doplňky zařízení koupelen a záchodů nerezové sedačky do sprchy</t>
  </si>
  <si>
    <t>-1907663796</t>
  </si>
  <si>
    <t>https://podminky.urs.cz/item/CS_URS_2023_01/725291642</t>
  </si>
  <si>
    <t>73</t>
  </si>
  <si>
    <t>725291712</t>
  </si>
  <si>
    <t>Doplňky zařízení koupelen a záchodů smaltované madla krakorcová, délky 834 mm</t>
  </si>
  <si>
    <t>148372601</t>
  </si>
  <si>
    <t>https://podminky.urs.cz/item/CS_URS_2023_01/725291712</t>
  </si>
  <si>
    <t>74</t>
  </si>
  <si>
    <t>725291722</t>
  </si>
  <si>
    <t>Doplňky zařízení koupelen a záchodů smaltované madla krakorcová sklopná, délky 834 mm</t>
  </si>
  <si>
    <t>-577166256</t>
  </si>
  <si>
    <t>https://podminky.urs.cz/item/CS_URS_2023_01/725291722</t>
  </si>
  <si>
    <t>75</t>
  </si>
  <si>
    <t>725331111</t>
  </si>
  <si>
    <t>Výlevky bez výtokových armatur a splachovací nádrže keramické se sklopnou plastovou mřížkou 425 mm</t>
  </si>
  <si>
    <t>275472443</t>
  </si>
  <si>
    <t>https://podminky.urs.cz/item/CS_URS_2023_01/725331111</t>
  </si>
  <si>
    <t>76</t>
  </si>
  <si>
    <t>725419111</t>
  </si>
  <si>
    <t>Žlaby montáž žlabů ostatních typů na stěnu jednostranné od 1250 mm do 2500 mm</t>
  </si>
  <si>
    <t>-1074952364</t>
  </si>
  <si>
    <t>https://podminky.urs.cz/item/CS_URS_2023_01/725419111</t>
  </si>
  <si>
    <t>77</t>
  </si>
  <si>
    <t>55231340</t>
  </si>
  <si>
    <t>žlab nerez automatický 3 armatury s termostatickým ventilem dl 1900mm odpad vpravo</t>
  </si>
  <si>
    <t>1653383447</t>
  </si>
  <si>
    <t>78</t>
  </si>
  <si>
    <t>725821311</t>
  </si>
  <si>
    <t>Baterie dřezové nástěnné pákové s otáčivým kulatým ústím a délkou ramínka 200 mm</t>
  </si>
  <si>
    <t>1723156158</t>
  </si>
  <si>
    <t>https://podminky.urs.cz/item/CS_URS_2023_01/725821311</t>
  </si>
  <si>
    <t>79</t>
  </si>
  <si>
    <t>725821325</t>
  </si>
  <si>
    <t>Baterie dřezové stojánkové pákové s otáčivým ústím a délkou ramínka 220 mm</t>
  </si>
  <si>
    <t>1821078653</t>
  </si>
  <si>
    <t>https://podminky.urs.cz/item/CS_URS_2023_01/725821325</t>
  </si>
  <si>
    <t>80</t>
  </si>
  <si>
    <t>725822613</t>
  </si>
  <si>
    <t>Baterie umyvadlové stojánkové pákové s výpustí</t>
  </si>
  <si>
    <t>227751508</t>
  </si>
  <si>
    <t>https://podminky.urs.cz/item/CS_URS_2023_01/725822613</t>
  </si>
  <si>
    <t>81</t>
  </si>
  <si>
    <t>725841332</t>
  </si>
  <si>
    <t>Baterie sprchové podomítkové (zápustné) s přepínačem a pohyblivým držákem</t>
  </si>
  <si>
    <t>521575096</t>
  </si>
  <si>
    <t>https://podminky.urs.cz/item/CS_URS_2023_01/725841332</t>
  </si>
  <si>
    <t>82</t>
  </si>
  <si>
    <t>725861102</t>
  </si>
  <si>
    <t>Zápachové uzávěrky zařizovacích předmětů pro umyvadla DN 40</t>
  </si>
  <si>
    <t>517856510</t>
  </si>
  <si>
    <t>https://podminky.urs.cz/item/CS_URS_2023_01/725861102</t>
  </si>
  <si>
    <t>83</t>
  </si>
  <si>
    <t>725862103</t>
  </si>
  <si>
    <t>Zápachové uzávěrky zařizovacích předmětů pro dřezy DN 40/50</t>
  </si>
  <si>
    <t>-873002631</t>
  </si>
  <si>
    <t>https://podminky.urs.cz/item/CS_URS_2023_01/725862103</t>
  </si>
  <si>
    <t>84</t>
  </si>
  <si>
    <t>725980122</t>
  </si>
  <si>
    <t>Dvířka 15/20</t>
  </si>
  <si>
    <t>1026670223</t>
  </si>
  <si>
    <t>https://podminky.urs.cz/item/CS_URS_2023_01/725980122</t>
  </si>
  <si>
    <t>85</t>
  </si>
  <si>
    <t>998725101</t>
  </si>
  <si>
    <t>Přesun hmot pro zařizovací předměty stanovený z hmotnosti přesunovaného materiálu vodorovná dopravní vzdálenost do 50 m v objektech výšky do 6 m</t>
  </si>
  <si>
    <t>-2067751136</t>
  </si>
  <si>
    <t>https://podminky.urs.cz/item/CS_URS_2023_01/998725101</t>
  </si>
  <si>
    <t>726</t>
  </si>
  <si>
    <t>Zdravotechnika - předstěnové instalace</t>
  </si>
  <si>
    <t>86</t>
  </si>
  <si>
    <t>726131041</t>
  </si>
  <si>
    <t>Předstěnové instalační systémy do lehkých stěn s kovovou konstrukcí pro závěsné klozety ovládání zepředu, stavební výšky 1120 mm</t>
  </si>
  <si>
    <t>-1313417845</t>
  </si>
  <si>
    <t>https://podminky.urs.cz/item/CS_URS_2023_01/726131041</t>
  </si>
  <si>
    <t>87</t>
  </si>
  <si>
    <t>726191001</t>
  </si>
  <si>
    <t>Ostatní příslušenství instalačních systémů zvukoizolační souprava pro WC a bidet</t>
  </si>
  <si>
    <t>313690386</t>
  </si>
  <si>
    <t>https://podminky.urs.cz/item/CS_URS_2023_01/726191001</t>
  </si>
  <si>
    <t>88</t>
  </si>
  <si>
    <t>726191002</t>
  </si>
  <si>
    <t>Ostatní příslušenství instalačních systémů souprava pro předstěnovou montáž</t>
  </si>
  <si>
    <t>958841184</t>
  </si>
  <si>
    <t>https://podminky.urs.cz/item/CS_URS_2023_01/726191002</t>
  </si>
  <si>
    <t>89</t>
  </si>
  <si>
    <t>998726111</t>
  </si>
  <si>
    <t>Přesun hmot pro instalační prefabrikáty stanovený z hmotnosti přesunovaného materiálu vodorovná dopravní vzdálenost do 50 m v objektech výšky do 6 m</t>
  </si>
  <si>
    <t>790907367</t>
  </si>
  <si>
    <t>https://podminky.urs.cz/item/CS_URS_2023_01/998726111</t>
  </si>
  <si>
    <t>90</t>
  </si>
  <si>
    <t>727111041</t>
  </si>
  <si>
    <t>Protipožární trubní ucpávky ocelového potrubí bez izolace prostup stropem tloušťky 150 mm požární odolnost EI 120 DN 25</t>
  </si>
  <si>
    <t>1108999629</t>
  </si>
  <si>
    <t>https://podminky.urs.cz/item/CS_URS_2023_01/727111041</t>
  </si>
  <si>
    <t>91</t>
  </si>
  <si>
    <t>727222105</t>
  </si>
  <si>
    <t>Protipožární ochranné manžety plastového potrubí prostup stěnou tloušťky 100 mm požární odolnost EI 60-120 D 110</t>
  </si>
  <si>
    <t>-506328579</t>
  </si>
  <si>
    <t>https://podminky.urs.cz/item/CS_URS_2023_01/727222105</t>
  </si>
  <si>
    <t>92</t>
  </si>
  <si>
    <t>HZS2212</t>
  </si>
  <si>
    <t xml:space="preserve">Hodinové zúčtovací sazby profesí PSV provádění stavebních instalací instalatér odborný- Nepředvídané práce </t>
  </si>
  <si>
    <t>2041795088</t>
  </si>
  <si>
    <t>https://podminky.urs.cz/item/CS_URS_2023_01/HZS2212</t>
  </si>
  <si>
    <t>93</t>
  </si>
  <si>
    <t>400877161</t>
  </si>
  <si>
    <t>94</t>
  </si>
  <si>
    <t>HZS42122</t>
  </si>
  <si>
    <t xml:space="preserve">Hodinové zúčtovací sazby ostatních profesí revizní a kontrolní činnost revizní technik specialista-Revize požárních hydrantů </t>
  </si>
  <si>
    <t>877245640</t>
  </si>
  <si>
    <t>https://podminky.urs.cz/item/CS_URS_2023_01/HZS42122</t>
  </si>
  <si>
    <t>95</t>
  </si>
  <si>
    <t>HZS42323</t>
  </si>
  <si>
    <t xml:space="preserve">Hodinové zúčtovací sazby ostatních profesí revizní a kontrolní činnost technik odborný - Bakteriologické zkoušky </t>
  </si>
  <si>
    <t>-1840164596</t>
  </si>
  <si>
    <t>https://podminky.urs.cz/item/CS_URS_2023_01/HZS42323</t>
  </si>
  <si>
    <t xml:space="preserve">D.1.4.3 - Vzduchotechnika </t>
  </si>
  <si>
    <t xml:space="preserve">    751 - Vzduchotechnika</t>
  </si>
  <si>
    <t>713371112</t>
  </si>
  <si>
    <t>Montáž izolace tepelné těles snímatelnými pouzdry s výplní z pásů nebo jiných vláknitých materiálů v černém šestihranném pletivu, pouzdra z plechu s patentními uzávěry (izolační výplň a plech ve specifikaci) ploch tvarových</t>
  </si>
  <si>
    <t>-1379042900</t>
  </si>
  <si>
    <t>https://podminky.urs.cz/item/CS_URS_2023_01/713371112</t>
  </si>
  <si>
    <t>42981745</t>
  </si>
  <si>
    <t xml:space="preserve">tepelná a hluková izolace 50mm, délka 10m D 450mm, včetně oplechování </t>
  </si>
  <si>
    <t>-1825368865</t>
  </si>
  <si>
    <t>3*1,15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</si>
  <si>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</si>
  <si>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</si>
  <si>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1394778018</t>
  </si>
  <si>
    <t>https://podminky.urs.cz/item/CS_URS_2023_01/998713102</t>
  </si>
  <si>
    <t>751</t>
  </si>
  <si>
    <t>Vzduchotechnika</t>
  </si>
  <si>
    <t>751111133</t>
  </si>
  <si>
    <t>Montáž ventilátoru axiálního nízkotlakého potrubního základního, průměru přes 300 do 400 mm</t>
  </si>
  <si>
    <t>-1700110792</t>
  </si>
  <si>
    <t>https://podminky.urs.cz/item/CS_URS_2023_01/751111133</t>
  </si>
  <si>
    <t>42914472</t>
  </si>
  <si>
    <t xml:space="preserve">ventilátor axiální potrubní, skříň z ocelového pozinkovaného plechu  1370 m3/h,230V-kompletní dodávka včetně montážní konzoly -pozice V.2</t>
  </si>
  <si>
    <t>-1025589802</t>
  </si>
  <si>
    <t>751122052</t>
  </si>
  <si>
    <t>Montáž ventilátoru radiálního nízkotlakého podhledového základního, průměru přes 100 do 200 mm</t>
  </si>
  <si>
    <t>-418097059</t>
  </si>
  <si>
    <t>https://podminky.urs.cz/item/CS_URS_2023_01/751122052</t>
  </si>
  <si>
    <t>54233103</t>
  </si>
  <si>
    <t>ventilátor radiální malý dvoutáčkový se zpětnou klapkou 240/140 m3/h, ovládání hygrostatem s tahovým spínačem -kompletní dodávka - pozice V.1</t>
  </si>
  <si>
    <t>1629923111</t>
  </si>
  <si>
    <t>751122294</t>
  </si>
  <si>
    <t>Montáž ventilátoru radiálního nízkotlakého střešního základního, průměru přes 300 do 400 mm</t>
  </si>
  <si>
    <t>307500711</t>
  </si>
  <si>
    <t>https://podminky.urs.cz/item/CS_URS_2023_01/751122294</t>
  </si>
  <si>
    <t>42914624</t>
  </si>
  <si>
    <t>ventilátor radiální střešní protipožární ocelový Pz 6 pólů IP55 příkon 170-190W připojení D 315mm,1080 m3/h</t>
  </si>
  <si>
    <t>-1119555032</t>
  </si>
  <si>
    <t>751322134</t>
  </si>
  <si>
    <t>Montáž talířových ventilů, anemostatů, dýz anemostatu čtvercového vířivého se skříní, průřezu přes 0,350 do 0,500 m2</t>
  </si>
  <si>
    <t>925757559</t>
  </si>
  <si>
    <t>https://podminky.urs.cz/item/CS_URS_2023_01/751322134</t>
  </si>
  <si>
    <t>42972218</t>
  </si>
  <si>
    <t xml:space="preserve">anemostat vířivý pro přívod/odvod vzduchu čtvercový ocelový bílý 600x600mm 24 lamel,včetně plenum boxu s odvodní nebo přívodní regulační klapkou,připojení vertikální  </t>
  </si>
  <si>
    <t>-33032862</t>
  </si>
  <si>
    <t>751322141</t>
  </si>
  <si>
    <t>Montáž talířových ventilů, anemostatů, dýz anemostatu kruhového vířivého se skříní, průměru do 300 mm</t>
  </si>
  <si>
    <t>-275147774</t>
  </si>
  <si>
    <t>https://podminky.urs.cz/item/CS_URS_2023_01/751322141</t>
  </si>
  <si>
    <t>42972224</t>
  </si>
  <si>
    <t xml:space="preserve">anemostat kruhový 150 s pevným kuželem se zpětnou klapkou včetně montážního kroužku </t>
  </si>
  <si>
    <t>-334011678</t>
  </si>
  <si>
    <t>751511182</t>
  </si>
  <si>
    <t>Montáž potrubí plechového skupiny I kruhového bez příruby tloušťky plechu 0,6 mm, průměru přes 100 do 200 mm</t>
  </si>
  <si>
    <t>2012034941</t>
  </si>
  <si>
    <t>https://podminky.urs.cz/item/CS_URS_2023_01/751511182</t>
  </si>
  <si>
    <t>42981097</t>
  </si>
  <si>
    <t>trouba spirálně vinutá Pz D 125mm</t>
  </si>
  <si>
    <t>1359542598</t>
  </si>
  <si>
    <t>29*1,2 'Přepočtené koeficientem množství</t>
  </si>
  <si>
    <t>42981098</t>
  </si>
  <si>
    <t>trouba spirálně vinutá Pz D 140mm</t>
  </si>
  <si>
    <t>559287644</t>
  </si>
  <si>
    <t>22*1,2 'Přepočtené koeficientem množství</t>
  </si>
  <si>
    <t>42981101</t>
  </si>
  <si>
    <t>trouba spirálně vinutá Pz D 180mm</t>
  </si>
  <si>
    <t>2032895322</t>
  </si>
  <si>
    <t>42981099</t>
  </si>
  <si>
    <t>trouba spirálně vinutá Pz D 160mm</t>
  </si>
  <si>
    <t>18025673</t>
  </si>
  <si>
    <t>42981015</t>
  </si>
  <si>
    <t>trouba spirálně vinutá Pz D 200mm</t>
  </si>
  <si>
    <t>-1203779584</t>
  </si>
  <si>
    <t>751511183</t>
  </si>
  <si>
    <t>Montáž potrubí plechového skupiny I kruhového bez příruby tloušťky plechu 0,6 mm, průměru přes 200 do 300 mm</t>
  </si>
  <si>
    <t>740337867</t>
  </si>
  <si>
    <t>https://podminky.urs.cz/item/CS_URS_2023_01/751511183</t>
  </si>
  <si>
    <t>42981102</t>
  </si>
  <si>
    <t>trouba spirálně vinutá Pz D 225mm</t>
  </si>
  <si>
    <t>-489291363</t>
  </si>
  <si>
    <t>8*1,2 'Přepočtené koeficientem množství</t>
  </si>
  <si>
    <t>42981103</t>
  </si>
  <si>
    <t>trouba spirálně vinutá Pz D 250mm</t>
  </si>
  <si>
    <t>-520744755</t>
  </si>
  <si>
    <t>9*1,2 'Přepočtené koeficientem množství</t>
  </si>
  <si>
    <t>42981104</t>
  </si>
  <si>
    <t>trouba spirálně vinutá Pz D 280mm</t>
  </si>
  <si>
    <t>-1278658206</t>
  </si>
  <si>
    <t>2*1,2 'Přepočtené koeficientem množství</t>
  </si>
  <si>
    <t>751511184</t>
  </si>
  <si>
    <t>Montáž potrubí plechového skupiny I kruhového bez příruby tloušťky plechu 0,6 mm, průměru přes 300 do 400 mm</t>
  </si>
  <si>
    <t>-537608539</t>
  </si>
  <si>
    <t>https://podminky.urs.cz/item/CS_URS_2023_01/751511184</t>
  </si>
  <si>
    <t>42981106</t>
  </si>
  <si>
    <t>trouba spirálně vinutá Pz D 315mm</t>
  </si>
  <si>
    <t>391237621</t>
  </si>
  <si>
    <t>42981107</t>
  </si>
  <si>
    <t>trouba spirálně vinutá Pz D 355mm</t>
  </si>
  <si>
    <t>-1005522901</t>
  </si>
  <si>
    <t>4*1,2 'Přepočtené koeficientem množství</t>
  </si>
  <si>
    <t>42981022</t>
  </si>
  <si>
    <t>trouba spirálně vinutá Pz D 400mm</t>
  </si>
  <si>
    <t>-1868485727</t>
  </si>
  <si>
    <t>13*1,2 'Přepočtené koeficientem množství</t>
  </si>
  <si>
    <t>751511185</t>
  </si>
  <si>
    <t>Montáž potrubí plechového skupiny I kruhového bez příruby tloušťky plechu 0,6 mm, průměru přes 400 mm</t>
  </si>
  <si>
    <t>113471283</t>
  </si>
  <si>
    <t>https://podminky.urs.cz/item/CS_URS_2023_01/751511185</t>
  </si>
  <si>
    <t>42981108</t>
  </si>
  <si>
    <t>trouba spirálně vinutá Pz D 450mm</t>
  </si>
  <si>
    <t>-349558064</t>
  </si>
  <si>
    <t>28*1,2 'Přepočtené koeficientem množství</t>
  </si>
  <si>
    <t>42981024</t>
  </si>
  <si>
    <t>trouba spirálně vinutá Pz D 500mm</t>
  </si>
  <si>
    <t>1094581381</t>
  </si>
  <si>
    <t>6*1,2 'Přepočtené koeficientem množství</t>
  </si>
  <si>
    <t>751514178</t>
  </si>
  <si>
    <t>Montáž oblouku do plechového potrubí kruhového bez příruby, průměru přes 100 do 200 mm</t>
  </si>
  <si>
    <t>-1693226162</t>
  </si>
  <si>
    <t>https://podminky.urs.cz/item/CS_URS_2023_01/751514178</t>
  </si>
  <si>
    <t>42981113</t>
  </si>
  <si>
    <t>oblouk lisovaný Pz 90° D 125mm</t>
  </si>
  <si>
    <t>1358349281</t>
  </si>
  <si>
    <t>42981115</t>
  </si>
  <si>
    <t>oblouk lisovaný Pz 90° D 150mm</t>
  </si>
  <si>
    <t>1251370583</t>
  </si>
  <si>
    <t>42981116</t>
  </si>
  <si>
    <t>oblouk lisovaný Pz 90° D 160mm</t>
  </si>
  <si>
    <t>-554964016</t>
  </si>
  <si>
    <t>42981117</t>
  </si>
  <si>
    <t>oblouk lisovaný Pz 90° D 180mm</t>
  </si>
  <si>
    <t>1957809410</t>
  </si>
  <si>
    <t>42981085</t>
  </si>
  <si>
    <t>oblouk segmentový Pz 90° D 200mm</t>
  </si>
  <si>
    <t>581878311</t>
  </si>
  <si>
    <t>751514179</t>
  </si>
  <si>
    <t>Montáž oblouku do plechového potrubí kruhového bez příruby, průměru přes 200 do 300 mm</t>
  </si>
  <si>
    <t>-1216446541</t>
  </si>
  <si>
    <t>https://podminky.urs.cz/item/CS_URS_2023_01/751514179</t>
  </si>
  <si>
    <t>42981118</t>
  </si>
  <si>
    <t>oblouk segmentový Pz 90° D 224mm</t>
  </si>
  <si>
    <t>-1196975227</t>
  </si>
  <si>
    <t>751514181</t>
  </si>
  <si>
    <t>Montáž oblouku do plechového potrubí kruhového bez příruby, průměru přes 400 do 500 mm</t>
  </si>
  <si>
    <t>-1699012469</t>
  </si>
  <si>
    <t>https://podminky.urs.cz/item/CS_URS_2023_01/751514181</t>
  </si>
  <si>
    <t>42981124</t>
  </si>
  <si>
    <t>oblouk segmentový Pz 90° D 450mm</t>
  </si>
  <si>
    <t>-383798691</t>
  </si>
  <si>
    <t>42981088</t>
  </si>
  <si>
    <t>oblouk segmentový Pz 90° D 500mm</t>
  </si>
  <si>
    <t>-1452175811</t>
  </si>
  <si>
    <t>751514288</t>
  </si>
  <si>
    <t>Montáž kalhotového kusu nebo odbočky jednostranné do plechového potrubí kruhového bez příruby, průměru přes 100 do 200 mm</t>
  </si>
  <si>
    <t>-262695443</t>
  </si>
  <si>
    <t>https://podminky.urs.cz/item/CS_URS_2023_01/751514288</t>
  </si>
  <si>
    <t>42981437</t>
  </si>
  <si>
    <t>odbočka jednostranná osová Pz T-kus 90° D1/D2 = 180/125mm</t>
  </si>
  <si>
    <t>1047243687</t>
  </si>
  <si>
    <t>42981433</t>
  </si>
  <si>
    <t>odbočka jednostranná osová Pz T-kus 90° D1/D2 = 160/125mm</t>
  </si>
  <si>
    <t>-156856181</t>
  </si>
  <si>
    <t>751514289</t>
  </si>
  <si>
    <t>Montáž kalhotového kusu nebo odbočky jednostranné do plechového potrubí kruhového bez příruby, průměru přes 200 do 300 mm</t>
  </si>
  <si>
    <t>-400174761</t>
  </si>
  <si>
    <t>https://podminky.urs.cz/item/CS_URS_2023_01/751514289</t>
  </si>
  <si>
    <t>42981452</t>
  </si>
  <si>
    <t>odbočka jednostranná osová Pz T-kus 90° D1/D2 = 250/125mm</t>
  </si>
  <si>
    <t>-1657986536</t>
  </si>
  <si>
    <t>42981446</t>
  </si>
  <si>
    <t>odbočka jednostranná osová Pz T-kus 90° D1/D2 = 224/125mm</t>
  </si>
  <si>
    <t>-360086443</t>
  </si>
  <si>
    <t>42981461</t>
  </si>
  <si>
    <t>odbočka jednostranná osová Pz T-kus 90° D1/D2 = 280/180mm</t>
  </si>
  <si>
    <t>-1034552967</t>
  </si>
  <si>
    <t>42981455</t>
  </si>
  <si>
    <t>odbočka jednostranná osová Pz T-kus 90° D1/D2 = 250/180mm</t>
  </si>
  <si>
    <t>1541843692</t>
  </si>
  <si>
    <t>751514290</t>
  </si>
  <si>
    <t>Montáž kalhotového kusu nebo odbočky jednostranné do plechového potrubí kruhového bez příruby, průměru přes 300 do 400 mm</t>
  </si>
  <si>
    <t>-1607665385</t>
  </si>
  <si>
    <t>https://podminky.urs.cz/item/CS_URS_2023_01/751514290</t>
  </si>
  <si>
    <t>42981491</t>
  </si>
  <si>
    <t>odbočka jednostranná osová Pz T-kus 90° D1/D2 = 400/355mm</t>
  </si>
  <si>
    <t>-2103070812</t>
  </si>
  <si>
    <t>42981486</t>
  </si>
  <si>
    <t>odbočka jednostranná osová Pz T-kus 90° D1/D2 = 400/200mm</t>
  </si>
  <si>
    <t>-1242539325</t>
  </si>
  <si>
    <t>42981475</t>
  </si>
  <si>
    <t>odbočka jednostranná osová Pz T-kus 90° D1/D2 = 315/200mm</t>
  </si>
  <si>
    <t>-1022741618</t>
  </si>
  <si>
    <t>42981480</t>
  </si>
  <si>
    <t>odbočka jednostranná osová Pz T-kus 90° D1/D2 = 355/200mm</t>
  </si>
  <si>
    <t>-1736441543</t>
  </si>
  <si>
    <t>751514291</t>
  </si>
  <si>
    <t>Montáž kalhotového kusu nebo odbočky jednostranné do plechového potrubí kruhového bez příruby, průměru přes 400 do 500 mm</t>
  </si>
  <si>
    <t>1934677220</t>
  </si>
  <si>
    <t>https://podminky.urs.cz/item/CS_URS_2023_01/751514291</t>
  </si>
  <si>
    <t>42981500</t>
  </si>
  <si>
    <t>odbočka jednostranná osová Pz T-kus 90° D1/D2 = 500/250mm</t>
  </si>
  <si>
    <t>219921211</t>
  </si>
  <si>
    <t>42981492</t>
  </si>
  <si>
    <t>odbočka jednostranná osová Pz T-kus 90° D1/D2 = 450/200mm</t>
  </si>
  <si>
    <t>1381234980</t>
  </si>
  <si>
    <t>751514478</t>
  </si>
  <si>
    <t>Montáž přechodu osového nebo pravoúhlého do plechového potrubí kruhového bez příruby, průměru přes 100 do 200 mm</t>
  </si>
  <si>
    <t>-136365013</t>
  </si>
  <si>
    <t>https://podminky.urs.cz/item/CS_URS_2023_01/751514478</t>
  </si>
  <si>
    <t>42981348</t>
  </si>
  <si>
    <t>přechod osový Pz D1/D2 = 140/80mm</t>
  </si>
  <si>
    <t>-130930776</t>
  </si>
  <si>
    <t>429813481</t>
  </si>
  <si>
    <t>přechod osový Pz D1/D2 = 160/80mm</t>
  </si>
  <si>
    <t>2046531610</t>
  </si>
  <si>
    <t>4298134812</t>
  </si>
  <si>
    <t>přechod osový Pz D1/D2 = 160/125mm</t>
  </si>
  <si>
    <t>1668842116</t>
  </si>
  <si>
    <t>42981351</t>
  </si>
  <si>
    <t>přechod osový Pz D1/D2 = 180/125mm</t>
  </si>
  <si>
    <t>2044471887</t>
  </si>
  <si>
    <t>42981353</t>
  </si>
  <si>
    <t>přechod osový Pz D1/D2 = 180/160mm</t>
  </si>
  <si>
    <t>72064816</t>
  </si>
  <si>
    <t>42981354</t>
  </si>
  <si>
    <t>přechod osový Pz D1/D2 = 200/125mm</t>
  </si>
  <si>
    <t>-815951175</t>
  </si>
  <si>
    <t>42981356</t>
  </si>
  <si>
    <t>přechod osový Pz D1/D2 = 200/160mm</t>
  </si>
  <si>
    <t>2122947370</t>
  </si>
  <si>
    <t>751514479</t>
  </si>
  <si>
    <t>Montáž přechodu osového nebo pravoúhlého do plechového potrubí kruhového bez příruby, průměru přes 200 do 300 mm</t>
  </si>
  <si>
    <t>1353912767</t>
  </si>
  <si>
    <t>https://podminky.urs.cz/item/CS_URS_2023_01/751514479</t>
  </si>
  <si>
    <t>42981369</t>
  </si>
  <si>
    <t>přechod osový Pz D1/D2 = 250/224mm</t>
  </si>
  <si>
    <t>-1538931437</t>
  </si>
  <si>
    <t>42981361</t>
  </si>
  <si>
    <t>přechod osový Pz D1/D2 = 224/180mm</t>
  </si>
  <si>
    <t>-308403635</t>
  </si>
  <si>
    <t>42981374</t>
  </si>
  <si>
    <t>přechod osový Pz D1/D2 = 280/250mm</t>
  </si>
  <si>
    <t>-1613066930</t>
  </si>
  <si>
    <t>751514480</t>
  </si>
  <si>
    <t>Montáž přechodu osového nebo pravoúhlého do plechového potrubí kruhového bez příruby, průměru přes 300 do 400 mm</t>
  </si>
  <si>
    <t>-1996701565</t>
  </si>
  <si>
    <t>https://podminky.urs.cz/item/CS_URS_2023_01/751514480</t>
  </si>
  <si>
    <t>42981380</t>
  </si>
  <si>
    <t>přechod osový Pz D1/D2 = 355/180mm</t>
  </si>
  <si>
    <t>2057245175</t>
  </si>
  <si>
    <t>42981385</t>
  </si>
  <si>
    <t>přechod osový Pz D1/D2 = 400/180mm</t>
  </si>
  <si>
    <t>694397077</t>
  </si>
  <si>
    <t>42981377</t>
  </si>
  <si>
    <t>přechod osový Pz D1/D2 = 315/224mm</t>
  </si>
  <si>
    <t>2040455908</t>
  </si>
  <si>
    <t>42981384</t>
  </si>
  <si>
    <t>přechod osový Pz D1/D2 = 355/315mm</t>
  </si>
  <si>
    <t>-1803774512</t>
  </si>
  <si>
    <t>42981391</t>
  </si>
  <si>
    <t>přechod osový Pz D1/D2 = 400/355mm</t>
  </si>
  <si>
    <t>-1564676428</t>
  </si>
  <si>
    <t>751514481</t>
  </si>
  <si>
    <t>Montáž přechodu osového nebo pravoúhlého do plechového potrubí kruhového bez příruby, průměru přes 400 do 500 mm</t>
  </si>
  <si>
    <t>1472829059</t>
  </si>
  <si>
    <t>https://podminky.urs.cz/item/CS_URS_2023_01/751514481</t>
  </si>
  <si>
    <t>42981401</t>
  </si>
  <si>
    <t>přechod osový Pz D1/D2 = 500/450mm</t>
  </si>
  <si>
    <t>1385926676</t>
  </si>
  <si>
    <t>42981396</t>
  </si>
  <si>
    <t>přechod osový Pz D1/D2 = 450/400mm</t>
  </si>
  <si>
    <t>291961104</t>
  </si>
  <si>
    <t>751514679</t>
  </si>
  <si>
    <t>Montáž škrtící klapky nebo zpětné klapky do plechového potrubí kruhové bez příruby, průměru přes 100 do 200 mm</t>
  </si>
  <si>
    <t>1920596600</t>
  </si>
  <si>
    <t>https://podminky.urs.cz/item/CS_URS_2023_01/751514679</t>
  </si>
  <si>
    <t>42971021</t>
  </si>
  <si>
    <t xml:space="preserve">klapka kruhová požární  Pz D 140mm</t>
  </si>
  <si>
    <t>731489828</t>
  </si>
  <si>
    <t>751514680</t>
  </si>
  <si>
    <t>Montáž škrtící klapky nebo zpětné klapky do plechového potrubí kruhové bez příruby, průměru přes 200 do 300 mm</t>
  </si>
  <si>
    <t>-1293357608</t>
  </si>
  <si>
    <t>https://podminky.urs.cz/item/CS_URS_2023_01/751514680</t>
  </si>
  <si>
    <t>42971009</t>
  </si>
  <si>
    <t xml:space="preserve">klapka kruhová uzavírací Pz D 250mm se servopohonem </t>
  </si>
  <si>
    <t>-1315116948</t>
  </si>
  <si>
    <t>751514682</t>
  </si>
  <si>
    <t>Montáž škrtící klapky nebo zpětné klapky do plechového potrubí kruhové bez příruby, průměru přes 400 do 500 mm</t>
  </si>
  <si>
    <t>-1337305733</t>
  </si>
  <si>
    <t>https://podminky.urs.cz/item/CS_URS_2023_01/751514682</t>
  </si>
  <si>
    <t>42971014</t>
  </si>
  <si>
    <t xml:space="preserve">klapka kruhová uzavírací Pz D 450mm se servopohonem </t>
  </si>
  <si>
    <t>-234963573</t>
  </si>
  <si>
    <t>751514776</t>
  </si>
  <si>
    <t>Montáž protidešťové stříšky nebo výfukové hlavice do plechového potrubí kruhové bez příruby, průměru přes 100 do 200 mm</t>
  </si>
  <si>
    <t>954943684</t>
  </si>
  <si>
    <t>https://podminky.urs.cz/item/CS_URS_2023_01/751514776</t>
  </si>
  <si>
    <t>42981023</t>
  </si>
  <si>
    <t>výfuková hlavice Pz D 140mm</t>
  </si>
  <si>
    <t>567952898</t>
  </si>
  <si>
    <t>42981025</t>
  </si>
  <si>
    <t>výfuková hlavice Pz D 160mm</t>
  </si>
  <si>
    <t>-2139639503</t>
  </si>
  <si>
    <t>751572102</t>
  </si>
  <si>
    <t>Závěs kruhového potrubí pomocí objímky, kotvené do betonu průměru potrubí přes 100 do 200 mm</t>
  </si>
  <si>
    <t>-363380811</t>
  </si>
  <si>
    <t>https://podminky.urs.cz/item/CS_URS_2023_01/751572102</t>
  </si>
  <si>
    <t>751572103</t>
  </si>
  <si>
    <t>Závěs kruhového potrubí pomocí objímky, kotvené do betonu průměru potrubí přes 200 do 300 mm</t>
  </si>
  <si>
    <t>1770608949</t>
  </si>
  <si>
    <t>https://podminky.urs.cz/item/CS_URS_2023_01/751572103</t>
  </si>
  <si>
    <t>751572104</t>
  </si>
  <si>
    <t>Závěs kruhového potrubí pomocí objímky, kotvené do betonu průměru potrubí přes 300 do 400 mm</t>
  </si>
  <si>
    <t>-1904762045</t>
  </si>
  <si>
    <t>https://podminky.urs.cz/item/CS_URS_2023_01/751572104</t>
  </si>
  <si>
    <t>751572105</t>
  </si>
  <si>
    <t>Závěs kruhového potrubí pomocí objímky, kotvené do betonu průměru potrubí přes 400 do 500 mm</t>
  </si>
  <si>
    <t>1747247240</t>
  </si>
  <si>
    <t>https://podminky.urs.cz/item/CS_URS_2023_01/751572105</t>
  </si>
  <si>
    <t>75157214111</t>
  </si>
  <si>
    <t xml:space="preserve">Ostatní spotřební materiál pro vedení potrubí a uchycení prvků </t>
  </si>
  <si>
    <t xml:space="preserve">soubor </t>
  </si>
  <si>
    <t>-1655048791</t>
  </si>
  <si>
    <t>https://podminky.urs.cz/item/CS_URS_2023_01/75157214111</t>
  </si>
  <si>
    <t>751581352</t>
  </si>
  <si>
    <t>Protipožární ochrana vzduchotechnického potrubí prostup kruhového potrubí stěnou, průměru potrubí přes 100 do 200 mm</t>
  </si>
  <si>
    <t>1821456938</t>
  </si>
  <si>
    <t>https://podminky.urs.cz/item/CS_URS_2023_01/751581352</t>
  </si>
  <si>
    <t>751581354</t>
  </si>
  <si>
    <t>Protipožární ochrana vzduchotechnického potrubí prostup kruhového potrubí stěnou, průměru potrubí přes 300 do 400 mm</t>
  </si>
  <si>
    <t>-905854349</t>
  </si>
  <si>
    <t>https://podminky.urs.cz/item/CS_URS_2023_01/751581354</t>
  </si>
  <si>
    <t>751581358</t>
  </si>
  <si>
    <t>Protipožární ochrana vzduchotechnického potrubí prostup kruhového potrubí stropem, průměru potrubí přes 300 do 400 mm</t>
  </si>
  <si>
    <t>649752299</t>
  </si>
  <si>
    <t>https://podminky.urs.cz/item/CS_URS_2023_01/751581358</t>
  </si>
  <si>
    <t>96</t>
  </si>
  <si>
    <t>751612141</t>
  </si>
  <si>
    <t>Montáž vzduchotechnické jednotky s rekuperací tepla a vlhkosti centrální nástřešní s výměnou vzduchu do 5000 m3/h</t>
  </si>
  <si>
    <t>823285135</t>
  </si>
  <si>
    <t>https://podminky.urs.cz/item/CS_URS_2023_01/751612141</t>
  </si>
  <si>
    <t>97</t>
  </si>
  <si>
    <t>42944066</t>
  </si>
  <si>
    <t xml:space="preserve">jednotka VZT stojatá venkovní nastřešní s rekuperací tepla včetně ovládací a regulační  jednotky do 4600m3/hod, ohřev a chlazení vzduchu tepelným čerpadlem - ZAŘÍZENÍ č.1</t>
  </si>
  <si>
    <t>-513673410</t>
  </si>
  <si>
    <t>98</t>
  </si>
  <si>
    <t>7516121412</t>
  </si>
  <si>
    <t xml:space="preserve">Montáž vzduchotechnické jednotky s rekuperací tepla a vlhkosti centrální nástřešní s výměnou vzduchu do 5000 m3/h- ULožení jednotky na střeše </t>
  </si>
  <si>
    <t>-648596352</t>
  </si>
  <si>
    <t>99</t>
  </si>
  <si>
    <t>751691111</t>
  </si>
  <si>
    <t>Zaregulování systému vzduchotechnického zařízení za 1 koncový (distribuční) prvek</t>
  </si>
  <si>
    <t>512111842</t>
  </si>
  <si>
    <t>https://podminky.urs.cz/item/CS_URS_2023_01/751691111</t>
  </si>
  <si>
    <t>100</t>
  </si>
  <si>
    <t>998751101</t>
  </si>
  <si>
    <t>Přesun hmot pro vzduchotechniku stanovený z hmotnosti přesunovaného materiálu vodorovná dopravní vzdálenost do 100 m v objektech výšky do 12 m</t>
  </si>
  <si>
    <t>1942464220</t>
  </si>
  <si>
    <t>https://podminky.urs.cz/item/CS_URS_2023_01/998751101</t>
  </si>
  <si>
    <t>101</t>
  </si>
  <si>
    <t>-34582307</t>
  </si>
  <si>
    <t>102</t>
  </si>
  <si>
    <t>HZS3212</t>
  </si>
  <si>
    <t xml:space="preserve">Hodinové zúčtovací sazby montáží technologických zařízení na stavebních objektech montér vzduchotechniky odborný - UVEDENÍ DO PROVOZU </t>
  </si>
  <si>
    <t>-1273989477</t>
  </si>
  <si>
    <t>https://podminky.urs.cz/item/CS_URS_2023_01/HZS3212</t>
  </si>
  <si>
    <t>103</t>
  </si>
  <si>
    <t>HZS32122</t>
  </si>
  <si>
    <t xml:space="preserve">Hodinové zúčtovací sazby montáží technologických zařízení na stavebních objektech montér vzduchotechniky odborný-KOMPLEXNÍ VYZKOUŠENÍ </t>
  </si>
  <si>
    <t>159423914</t>
  </si>
  <si>
    <t>https://podminky.urs.cz/item/CS_URS_2023_01/HZS32122</t>
  </si>
  <si>
    <t>104</t>
  </si>
  <si>
    <t>HZS32311</t>
  </si>
  <si>
    <t xml:space="preserve">Hodinové zúčtovací sazby montáží technologických zařízení na stavebních objektech montér měřících a regulačních zařízení - REGULACE VZT </t>
  </si>
  <si>
    <t>-1696253250</t>
  </si>
  <si>
    <t>https://podminky.urs.cz/item/CS_URS_2023_01/HZS32311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</si>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</sst>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63311" TargetMode="External" /><Relationship Id="rId2" Type="http://schemas.openxmlformats.org/officeDocument/2006/relationships/hyperlink" Target="https://podminky.urs.cz/item/CS_URS_2023_01/998713101" TargetMode="External" /><Relationship Id="rId3" Type="http://schemas.openxmlformats.org/officeDocument/2006/relationships/hyperlink" Target="https://podminky.urs.cz/item/CS_URS_2023_01/727112002" TargetMode="External" /><Relationship Id="rId4" Type="http://schemas.openxmlformats.org/officeDocument/2006/relationships/hyperlink" Target="https://podminky.urs.cz/item/CS_URS_2023_01/727112041" TargetMode="External" /><Relationship Id="rId5" Type="http://schemas.openxmlformats.org/officeDocument/2006/relationships/hyperlink" Target="https://podminky.urs.cz/item/CS_URS_2023_01/727112042" TargetMode="External" /><Relationship Id="rId6" Type="http://schemas.openxmlformats.org/officeDocument/2006/relationships/hyperlink" Target="https://podminky.urs.cz/item/CS_URS_2023_01/732421405" TargetMode="External" /><Relationship Id="rId7" Type="http://schemas.openxmlformats.org/officeDocument/2006/relationships/hyperlink" Target="https://podminky.urs.cz/item/CS_URS_2023_01/998732101" TargetMode="External" /><Relationship Id="rId8" Type="http://schemas.openxmlformats.org/officeDocument/2006/relationships/hyperlink" Target="https://podminky.urs.cz/item/CS_URS_2023_01/733122221" TargetMode="External" /><Relationship Id="rId9" Type="http://schemas.openxmlformats.org/officeDocument/2006/relationships/hyperlink" Target="https://podminky.urs.cz/item/CS_URS_2023_01/733122222" TargetMode="External" /><Relationship Id="rId10" Type="http://schemas.openxmlformats.org/officeDocument/2006/relationships/hyperlink" Target="https://podminky.urs.cz/item/CS_URS_2023_01/733122223" TargetMode="External" /><Relationship Id="rId11" Type="http://schemas.openxmlformats.org/officeDocument/2006/relationships/hyperlink" Target="https://podminky.urs.cz/item/CS_URS_2023_01/733122224" TargetMode="External" /><Relationship Id="rId12" Type="http://schemas.openxmlformats.org/officeDocument/2006/relationships/hyperlink" Target="https://podminky.urs.cz/item/CS_URS_2023_01/733122225" TargetMode="External" /><Relationship Id="rId13" Type="http://schemas.openxmlformats.org/officeDocument/2006/relationships/hyperlink" Target="https://podminky.urs.cz/item/CS_URS_2023_01/733122226" TargetMode="External" /><Relationship Id="rId14" Type="http://schemas.openxmlformats.org/officeDocument/2006/relationships/hyperlink" Target="https://podminky.urs.cz/item/CS_URS_2023_01/733190107" TargetMode="External" /><Relationship Id="rId15" Type="http://schemas.openxmlformats.org/officeDocument/2006/relationships/hyperlink" Target="https://podminky.urs.cz/item/CS_URS_2023_01/733811251" TargetMode="External" /><Relationship Id="rId16" Type="http://schemas.openxmlformats.org/officeDocument/2006/relationships/hyperlink" Target="https://podminky.urs.cz/item/CS_URS_2023_01/733811252" TargetMode="External" /><Relationship Id="rId17" Type="http://schemas.openxmlformats.org/officeDocument/2006/relationships/hyperlink" Target="https://podminky.urs.cz/item/CS_URS_2023_01/998733101" TargetMode="External" /><Relationship Id="rId18" Type="http://schemas.openxmlformats.org/officeDocument/2006/relationships/hyperlink" Target="https://podminky.urs.cz/item/CS_URS_2023_01/734220102" TargetMode="External" /><Relationship Id="rId19" Type="http://schemas.openxmlformats.org/officeDocument/2006/relationships/hyperlink" Target="https://podminky.urs.cz/item/CS_URS_2023_01/734221686" TargetMode="External" /><Relationship Id="rId20" Type="http://schemas.openxmlformats.org/officeDocument/2006/relationships/hyperlink" Target="https://podminky.urs.cz/item/CS_URS_2023_01/734242415" TargetMode="External" /><Relationship Id="rId21" Type="http://schemas.openxmlformats.org/officeDocument/2006/relationships/hyperlink" Target="https://podminky.urs.cz/item/CS_URS_2023_01/734261402" TargetMode="External" /><Relationship Id="rId22" Type="http://schemas.openxmlformats.org/officeDocument/2006/relationships/hyperlink" Target="https://podminky.urs.cz/item/CS_URS_2023_01/734291123" TargetMode="External" /><Relationship Id="rId23" Type="http://schemas.openxmlformats.org/officeDocument/2006/relationships/hyperlink" Target="https://podminky.urs.cz/item/CS_URS_2023_01/734292714" TargetMode="External" /><Relationship Id="rId24" Type="http://schemas.openxmlformats.org/officeDocument/2006/relationships/hyperlink" Target="https://podminky.urs.cz/item/CS_URS_2023_01/734292715" TargetMode="External" /><Relationship Id="rId25" Type="http://schemas.openxmlformats.org/officeDocument/2006/relationships/hyperlink" Target="https://podminky.urs.cz/item/CS_URS_2023_01/734292716" TargetMode="External" /><Relationship Id="rId26" Type="http://schemas.openxmlformats.org/officeDocument/2006/relationships/hyperlink" Target="https://podminky.urs.cz/item/CS_URS_2023_01/734295021" TargetMode="External" /><Relationship Id="rId27" Type="http://schemas.openxmlformats.org/officeDocument/2006/relationships/hyperlink" Target="https://podminky.urs.cz/item/CS_URS_2023_01/998734101" TargetMode="External" /><Relationship Id="rId28" Type="http://schemas.openxmlformats.org/officeDocument/2006/relationships/hyperlink" Target="https://podminky.urs.cz/item/CS_URS_2023_01/735152472" TargetMode="External" /><Relationship Id="rId29" Type="http://schemas.openxmlformats.org/officeDocument/2006/relationships/hyperlink" Target="https://podminky.urs.cz/item/CS_URS_2023_01/735152473" TargetMode="External" /><Relationship Id="rId30" Type="http://schemas.openxmlformats.org/officeDocument/2006/relationships/hyperlink" Target="https://podminky.urs.cz/item/CS_URS_2023_01/735152476" TargetMode="External" /><Relationship Id="rId31" Type="http://schemas.openxmlformats.org/officeDocument/2006/relationships/hyperlink" Target="https://podminky.urs.cz/item/CS_URS_2023_01/735152478" TargetMode="External" /><Relationship Id="rId32" Type="http://schemas.openxmlformats.org/officeDocument/2006/relationships/hyperlink" Target="https://podminky.urs.cz/item/CS_URS_2023_01/735152480" TargetMode="External" /><Relationship Id="rId33" Type="http://schemas.openxmlformats.org/officeDocument/2006/relationships/hyperlink" Target="https://podminky.urs.cz/item/CS_URS_2023_01/735152573" TargetMode="External" /><Relationship Id="rId34" Type="http://schemas.openxmlformats.org/officeDocument/2006/relationships/hyperlink" Target="https://podminky.urs.cz/item/CS_URS_2023_01/735152574" TargetMode="External" /><Relationship Id="rId35" Type="http://schemas.openxmlformats.org/officeDocument/2006/relationships/hyperlink" Target="https://podminky.urs.cz/item/CS_URS_2023_01/735152575" TargetMode="External" /><Relationship Id="rId36" Type="http://schemas.openxmlformats.org/officeDocument/2006/relationships/hyperlink" Target="https://podminky.urs.cz/item/CS_URS_2023_01/735152578" TargetMode="External" /><Relationship Id="rId37" Type="http://schemas.openxmlformats.org/officeDocument/2006/relationships/hyperlink" Target="https://podminky.urs.cz/item/CS_URS_2023_01/735152580" TargetMode="External" /><Relationship Id="rId38" Type="http://schemas.openxmlformats.org/officeDocument/2006/relationships/hyperlink" Target="https://podminky.urs.cz/item/CS_URS_2023_01/735164511" TargetMode="External" /><Relationship Id="rId39" Type="http://schemas.openxmlformats.org/officeDocument/2006/relationships/hyperlink" Target="https://podminky.urs.cz/item/CS_URS_2023_01/998735101" TargetMode="External" /><Relationship Id="rId40" Type="http://schemas.openxmlformats.org/officeDocument/2006/relationships/hyperlink" Target="https://podminky.urs.cz/item/CS_URS_2023_01/HZS249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890811811" TargetMode="External" /><Relationship Id="rId3" Type="http://schemas.openxmlformats.org/officeDocument/2006/relationships/hyperlink" Target="https://podminky.urs.cz/item/CS_URS_2023_01/972054141" TargetMode="External" /><Relationship Id="rId4" Type="http://schemas.openxmlformats.org/officeDocument/2006/relationships/hyperlink" Target="https://podminky.urs.cz/item/CS_URS_2023_01/974031142" TargetMode="External" /><Relationship Id="rId5" Type="http://schemas.openxmlformats.org/officeDocument/2006/relationships/hyperlink" Target="https://podminky.urs.cz/item/CS_URS_2023_01/974031144" TargetMode="External" /><Relationship Id="rId6" Type="http://schemas.openxmlformats.org/officeDocument/2006/relationships/hyperlink" Target="https://podminky.urs.cz/item/CS_URS_2023_01/974031164" TargetMode="External" /><Relationship Id="rId7" Type="http://schemas.openxmlformats.org/officeDocument/2006/relationships/hyperlink" Target="https://podminky.urs.cz/item/CS_URS_2023_01/997013212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713463211" TargetMode="External" /><Relationship Id="rId12" Type="http://schemas.openxmlformats.org/officeDocument/2006/relationships/hyperlink" Target="https://podminky.urs.cz/item/CS_URS_2023_01/721110956" TargetMode="External" /><Relationship Id="rId13" Type="http://schemas.openxmlformats.org/officeDocument/2006/relationships/hyperlink" Target="https://podminky.urs.cz/item/CS_URS_2023_01/721110966" TargetMode="External" /><Relationship Id="rId14" Type="http://schemas.openxmlformats.org/officeDocument/2006/relationships/hyperlink" Target="https://podminky.urs.cz/item/CS_URS_2023_01/721173401" TargetMode="External" /><Relationship Id="rId15" Type="http://schemas.openxmlformats.org/officeDocument/2006/relationships/hyperlink" Target="https://podminky.urs.cz/item/CS_URS_2023_01/721173402" TargetMode="External" /><Relationship Id="rId16" Type="http://schemas.openxmlformats.org/officeDocument/2006/relationships/hyperlink" Target="https://podminky.urs.cz/item/CS_URS_2023_01/721173403" TargetMode="External" /><Relationship Id="rId17" Type="http://schemas.openxmlformats.org/officeDocument/2006/relationships/hyperlink" Target="https://podminky.urs.cz/item/CS_URS_2023_01/721174024" TargetMode="External" /><Relationship Id="rId18" Type="http://schemas.openxmlformats.org/officeDocument/2006/relationships/hyperlink" Target="https://podminky.urs.cz/item/CS_URS_2023_01/721174025" TargetMode="External" /><Relationship Id="rId19" Type="http://schemas.openxmlformats.org/officeDocument/2006/relationships/hyperlink" Target="https://podminky.urs.cz/item/CS_URS_2023_01/721174042" TargetMode="External" /><Relationship Id="rId20" Type="http://schemas.openxmlformats.org/officeDocument/2006/relationships/hyperlink" Target="https://podminky.urs.cz/item/CS_URS_2023_01/721174043" TargetMode="External" /><Relationship Id="rId21" Type="http://schemas.openxmlformats.org/officeDocument/2006/relationships/hyperlink" Target="https://podminky.urs.cz/item/CS_URS_2023_01/721194104" TargetMode="External" /><Relationship Id="rId22" Type="http://schemas.openxmlformats.org/officeDocument/2006/relationships/hyperlink" Target="https://podminky.urs.cz/item/CS_URS_2023_01/721194105" TargetMode="External" /><Relationship Id="rId23" Type="http://schemas.openxmlformats.org/officeDocument/2006/relationships/hyperlink" Target="https://podminky.urs.cz/item/CS_URS_2023_01/721194109" TargetMode="External" /><Relationship Id="rId24" Type="http://schemas.openxmlformats.org/officeDocument/2006/relationships/hyperlink" Target="https://podminky.urs.cz/item/CS_URS_2023_01/721211422" TargetMode="External" /><Relationship Id="rId25" Type="http://schemas.openxmlformats.org/officeDocument/2006/relationships/hyperlink" Target="https://podminky.urs.cz/item/CS_URS_2023_01/721212125" TargetMode="External" /><Relationship Id="rId26" Type="http://schemas.openxmlformats.org/officeDocument/2006/relationships/hyperlink" Target="https://podminky.urs.cz/item/CS_URS_2023_01/721242116" TargetMode="External" /><Relationship Id="rId27" Type="http://schemas.openxmlformats.org/officeDocument/2006/relationships/hyperlink" Target="https://podminky.urs.cz/item/CS_URS_2023_01/721273153" TargetMode="External" /><Relationship Id="rId28" Type="http://schemas.openxmlformats.org/officeDocument/2006/relationships/hyperlink" Target="https://podminky.urs.cz/item/CS_URS_2023_01/721290111" TargetMode="External" /><Relationship Id="rId29" Type="http://schemas.openxmlformats.org/officeDocument/2006/relationships/hyperlink" Target="https://podminky.urs.cz/item/CS_URS_2023_01/721290112" TargetMode="External" /><Relationship Id="rId30" Type="http://schemas.openxmlformats.org/officeDocument/2006/relationships/hyperlink" Target="https://podminky.urs.cz/item/CS_URS_2023_01/998721101" TargetMode="External" /><Relationship Id="rId31" Type="http://schemas.openxmlformats.org/officeDocument/2006/relationships/hyperlink" Target="https://podminky.urs.cz/item/CS_URS_2023_01/722130104" TargetMode="External" /><Relationship Id="rId32" Type="http://schemas.openxmlformats.org/officeDocument/2006/relationships/hyperlink" Target="https://podminky.urs.cz/item/CS_URS_2023_01/722130105" TargetMode="External" /><Relationship Id="rId33" Type="http://schemas.openxmlformats.org/officeDocument/2006/relationships/hyperlink" Target="https://podminky.urs.cz/item/CS_URS_2023_01/722131912" TargetMode="External" /><Relationship Id="rId34" Type="http://schemas.openxmlformats.org/officeDocument/2006/relationships/hyperlink" Target="https://podminky.urs.cz/item/CS_URS_2023_01/722131913" TargetMode="External" /><Relationship Id="rId35" Type="http://schemas.openxmlformats.org/officeDocument/2006/relationships/hyperlink" Target="https://podminky.urs.cz/item/CS_URS_2023_01/722131914" TargetMode="External" /><Relationship Id="rId36" Type="http://schemas.openxmlformats.org/officeDocument/2006/relationships/hyperlink" Target="https://podminky.urs.cz/item/CS_URS_2023_01/722131932" TargetMode="External" /><Relationship Id="rId37" Type="http://schemas.openxmlformats.org/officeDocument/2006/relationships/hyperlink" Target="https://podminky.urs.cz/item/CS_URS_2023_01/722131933" TargetMode="External" /><Relationship Id="rId38" Type="http://schemas.openxmlformats.org/officeDocument/2006/relationships/hyperlink" Target="https://podminky.urs.cz/item/CS_URS_2023_01/722131934" TargetMode="External" /><Relationship Id="rId39" Type="http://schemas.openxmlformats.org/officeDocument/2006/relationships/hyperlink" Target="https://podminky.urs.cz/item/CS_URS_2023_01/722175002" TargetMode="External" /><Relationship Id="rId40" Type="http://schemas.openxmlformats.org/officeDocument/2006/relationships/hyperlink" Target="https://podminky.urs.cz/item/CS_URS_2023_01/722175003" TargetMode="External" /><Relationship Id="rId41" Type="http://schemas.openxmlformats.org/officeDocument/2006/relationships/hyperlink" Target="https://podminky.urs.cz/item/CS_URS_2023_01/722175004" TargetMode="External" /><Relationship Id="rId42" Type="http://schemas.openxmlformats.org/officeDocument/2006/relationships/hyperlink" Target="https://podminky.urs.cz/item/CS_URS_2023_01/722181211" TargetMode="External" /><Relationship Id="rId43" Type="http://schemas.openxmlformats.org/officeDocument/2006/relationships/hyperlink" Target="https://podminky.urs.cz/item/CS_URS_2023_01/722181212" TargetMode="External" /><Relationship Id="rId44" Type="http://schemas.openxmlformats.org/officeDocument/2006/relationships/hyperlink" Target="https://podminky.urs.cz/item/CS_URS_2023_01/722181221" TargetMode="External" /><Relationship Id="rId45" Type="http://schemas.openxmlformats.org/officeDocument/2006/relationships/hyperlink" Target="https://podminky.urs.cz/item/CS_URS_2023_01/722181222" TargetMode="External" /><Relationship Id="rId46" Type="http://schemas.openxmlformats.org/officeDocument/2006/relationships/hyperlink" Target="https://podminky.urs.cz/item/CS_URS_2023_01/722181231" TargetMode="External" /><Relationship Id="rId47" Type="http://schemas.openxmlformats.org/officeDocument/2006/relationships/hyperlink" Target="https://podminky.urs.cz/item/CS_URS_2023_01/722181232" TargetMode="External" /><Relationship Id="rId48" Type="http://schemas.openxmlformats.org/officeDocument/2006/relationships/hyperlink" Target="https://podminky.urs.cz/item/CS_URS_2023_01/722182011" TargetMode="External" /><Relationship Id="rId49" Type="http://schemas.openxmlformats.org/officeDocument/2006/relationships/hyperlink" Target="https://podminky.urs.cz/item/CS_URS_2023_01/722182012" TargetMode="External" /><Relationship Id="rId50" Type="http://schemas.openxmlformats.org/officeDocument/2006/relationships/hyperlink" Target="https://podminky.urs.cz/item/CS_URS_2023_01/722182013" TargetMode="External" /><Relationship Id="rId51" Type="http://schemas.openxmlformats.org/officeDocument/2006/relationships/hyperlink" Target="https://podminky.urs.cz/item/CS_URS_2023_01/722190401" TargetMode="External" /><Relationship Id="rId52" Type="http://schemas.openxmlformats.org/officeDocument/2006/relationships/hyperlink" Target="https://podminky.urs.cz/item/CS_URS_2023_01/722220111" TargetMode="External" /><Relationship Id="rId53" Type="http://schemas.openxmlformats.org/officeDocument/2006/relationships/hyperlink" Target="https://podminky.urs.cz/item/CS_URS_2023_01/722220121" TargetMode="External" /><Relationship Id="rId54" Type="http://schemas.openxmlformats.org/officeDocument/2006/relationships/hyperlink" Target="https://podminky.urs.cz/item/CS_URS_2023_01/722231074" TargetMode="External" /><Relationship Id="rId55" Type="http://schemas.openxmlformats.org/officeDocument/2006/relationships/hyperlink" Target="https://podminky.urs.cz/item/CS_URS_2023_01/722232043" TargetMode="External" /><Relationship Id="rId56" Type="http://schemas.openxmlformats.org/officeDocument/2006/relationships/hyperlink" Target="https://podminky.urs.cz/item/CS_URS_2023_01/722232045" TargetMode="External" /><Relationship Id="rId57" Type="http://schemas.openxmlformats.org/officeDocument/2006/relationships/hyperlink" Target="https://podminky.urs.cz/item/CS_URS_2023_01/722232061" TargetMode="External" /><Relationship Id="rId58" Type="http://schemas.openxmlformats.org/officeDocument/2006/relationships/hyperlink" Target="https://podminky.urs.cz/item/CS_URS_2023_01/722232062" TargetMode="External" /><Relationship Id="rId59" Type="http://schemas.openxmlformats.org/officeDocument/2006/relationships/hyperlink" Target="https://podminky.urs.cz/item/CS_URS_2023_01/722232063" TargetMode="External" /><Relationship Id="rId60" Type="http://schemas.openxmlformats.org/officeDocument/2006/relationships/hyperlink" Target="https://podminky.urs.cz/item/CS_URS_2023_01/722232064" TargetMode="External" /><Relationship Id="rId61" Type="http://schemas.openxmlformats.org/officeDocument/2006/relationships/hyperlink" Target="https://podminky.urs.cz/item/CS_URS_2023_01/722250133" TargetMode="External" /><Relationship Id="rId62" Type="http://schemas.openxmlformats.org/officeDocument/2006/relationships/hyperlink" Target="https://podminky.urs.cz/item/CS_URS_2023_01/722290226" TargetMode="External" /><Relationship Id="rId63" Type="http://schemas.openxmlformats.org/officeDocument/2006/relationships/hyperlink" Target="https://podminky.urs.cz/item/CS_URS_2023_01/722290234" TargetMode="External" /><Relationship Id="rId64" Type="http://schemas.openxmlformats.org/officeDocument/2006/relationships/hyperlink" Target="https://podminky.urs.cz/item/CS_URS_2023_01/998722101" TargetMode="External" /><Relationship Id="rId65" Type="http://schemas.openxmlformats.org/officeDocument/2006/relationships/hyperlink" Target="https://podminky.urs.cz/item/CS_URS_2023_01/725111132" TargetMode="External" /><Relationship Id="rId66" Type="http://schemas.openxmlformats.org/officeDocument/2006/relationships/hyperlink" Target="https://podminky.urs.cz/item/CS_URS_2023_01/725112022" TargetMode="External" /><Relationship Id="rId67" Type="http://schemas.openxmlformats.org/officeDocument/2006/relationships/hyperlink" Target="https://podminky.urs.cz/item/CS_URS_2023_01/725211602" TargetMode="External" /><Relationship Id="rId68" Type="http://schemas.openxmlformats.org/officeDocument/2006/relationships/hyperlink" Target="https://podminky.urs.cz/item/CS_URS_2023_01/725291641" TargetMode="External" /><Relationship Id="rId69" Type="http://schemas.openxmlformats.org/officeDocument/2006/relationships/hyperlink" Target="https://podminky.urs.cz/item/CS_URS_2023_01/725291642" TargetMode="External" /><Relationship Id="rId70" Type="http://schemas.openxmlformats.org/officeDocument/2006/relationships/hyperlink" Target="https://podminky.urs.cz/item/CS_URS_2023_01/725291712" TargetMode="External" /><Relationship Id="rId71" Type="http://schemas.openxmlformats.org/officeDocument/2006/relationships/hyperlink" Target="https://podminky.urs.cz/item/CS_URS_2023_01/725291722" TargetMode="External" /><Relationship Id="rId72" Type="http://schemas.openxmlformats.org/officeDocument/2006/relationships/hyperlink" Target="https://podminky.urs.cz/item/CS_URS_2023_01/725331111" TargetMode="External" /><Relationship Id="rId73" Type="http://schemas.openxmlformats.org/officeDocument/2006/relationships/hyperlink" Target="https://podminky.urs.cz/item/CS_URS_2023_01/725419111" TargetMode="External" /><Relationship Id="rId74" Type="http://schemas.openxmlformats.org/officeDocument/2006/relationships/hyperlink" Target="https://podminky.urs.cz/item/CS_URS_2023_01/725821311" TargetMode="External" /><Relationship Id="rId75" Type="http://schemas.openxmlformats.org/officeDocument/2006/relationships/hyperlink" Target="https://podminky.urs.cz/item/CS_URS_2023_01/725821325" TargetMode="External" /><Relationship Id="rId76" Type="http://schemas.openxmlformats.org/officeDocument/2006/relationships/hyperlink" Target="https://podminky.urs.cz/item/CS_URS_2023_01/725822613" TargetMode="External" /><Relationship Id="rId77" Type="http://schemas.openxmlformats.org/officeDocument/2006/relationships/hyperlink" Target="https://podminky.urs.cz/item/CS_URS_2023_01/725841332" TargetMode="External" /><Relationship Id="rId78" Type="http://schemas.openxmlformats.org/officeDocument/2006/relationships/hyperlink" Target="https://podminky.urs.cz/item/CS_URS_2023_01/725861102" TargetMode="External" /><Relationship Id="rId79" Type="http://schemas.openxmlformats.org/officeDocument/2006/relationships/hyperlink" Target="https://podminky.urs.cz/item/CS_URS_2023_01/725862103" TargetMode="External" /><Relationship Id="rId80" Type="http://schemas.openxmlformats.org/officeDocument/2006/relationships/hyperlink" Target="https://podminky.urs.cz/item/CS_URS_2023_01/725980122" TargetMode="External" /><Relationship Id="rId81" Type="http://schemas.openxmlformats.org/officeDocument/2006/relationships/hyperlink" Target="https://podminky.urs.cz/item/CS_URS_2023_01/998725101" TargetMode="External" /><Relationship Id="rId82" Type="http://schemas.openxmlformats.org/officeDocument/2006/relationships/hyperlink" Target="https://podminky.urs.cz/item/CS_URS_2023_01/726131041" TargetMode="External" /><Relationship Id="rId83" Type="http://schemas.openxmlformats.org/officeDocument/2006/relationships/hyperlink" Target="https://podminky.urs.cz/item/CS_URS_2023_01/726191001" TargetMode="External" /><Relationship Id="rId84" Type="http://schemas.openxmlformats.org/officeDocument/2006/relationships/hyperlink" Target="https://podminky.urs.cz/item/CS_URS_2023_01/726191002" TargetMode="External" /><Relationship Id="rId85" Type="http://schemas.openxmlformats.org/officeDocument/2006/relationships/hyperlink" Target="https://podminky.urs.cz/item/CS_URS_2023_01/998726111" TargetMode="External" /><Relationship Id="rId86" Type="http://schemas.openxmlformats.org/officeDocument/2006/relationships/hyperlink" Target="https://podminky.urs.cz/item/CS_URS_2023_01/727111041" TargetMode="External" /><Relationship Id="rId87" Type="http://schemas.openxmlformats.org/officeDocument/2006/relationships/hyperlink" Target="https://podminky.urs.cz/item/CS_URS_2023_01/727222105" TargetMode="External" /><Relationship Id="rId88" Type="http://schemas.openxmlformats.org/officeDocument/2006/relationships/hyperlink" Target="https://podminky.urs.cz/item/CS_URS_2023_01/HZS2212" TargetMode="External" /><Relationship Id="rId89" Type="http://schemas.openxmlformats.org/officeDocument/2006/relationships/hyperlink" Target="https://podminky.urs.cz/item/CS_URS_2023_01/HZS2491" TargetMode="External" /><Relationship Id="rId90" Type="http://schemas.openxmlformats.org/officeDocument/2006/relationships/hyperlink" Target="https://podminky.urs.cz/item/CS_URS_2023_01/HZS42122" TargetMode="External" /><Relationship Id="rId91" Type="http://schemas.openxmlformats.org/officeDocument/2006/relationships/hyperlink" Target="https://podminky.urs.cz/item/CS_URS_2023_01/HZS42323" TargetMode="External" /><Relationship Id="rId9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371112" TargetMode="External" /><Relationship Id="rId2" Type="http://schemas.openxmlformats.org/officeDocument/2006/relationships/hyperlink" Target="https://podminky.urs.cz/item/CS_URS_2023_01/998713102" TargetMode="External" /><Relationship Id="rId3" Type="http://schemas.openxmlformats.org/officeDocument/2006/relationships/hyperlink" Target="https://podminky.urs.cz/item/CS_URS_2023_01/751111133" TargetMode="External" /><Relationship Id="rId4" Type="http://schemas.openxmlformats.org/officeDocument/2006/relationships/hyperlink" Target="https://podminky.urs.cz/item/CS_URS_2023_01/751122052" TargetMode="External" /><Relationship Id="rId5" Type="http://schemas.openxmlformats.org/officeDocument/2006/relationships/hyperlink" Target="https://podminky.urs.cz/item/CS_URS_2023_01/751122294" TargetMode="External" /><Relationship Id="rId6" Type="http://schemas.openxmlformats.org/officeDocument/2006/relationships/hyperlink" Target="https://podminky.urs.cz/item/CS_URS_2023_01/751322134" TargetMode="External" /><Relationship Id="rId7" Type="http://schemas.openxmlformats.org/officeDocument/2006/relationships/hyperlink" Target="https://podminky.urs.cz/item/CS_URS_2023_01/751322141" TargetMode="External" /><Relationship Id="rId8" Type="http://schemas.openxmlformats.org/officeDocument/2006/relationships/hyperlink" Target="https://podminky.urs.cz/item/CS_URS_2023_01/751511182" TargetMode="External" /><Relationship Id="rId9" Type="http://schemas.openxmlformats.org/officeDocument/2006/relationships/hyperlink" Target="https://podminky.urs.cz/item/CS_URS_2023_01/751511183" TargetMode="External" /><Relationship Id="rId10" Type="http://schemas.openxmlformats.org/officeDocument/2006/relationships/hyperlink" Target="https://podminky.urs.cz/item/CS_URS_2023_01/751511184" TargetMode="External" /><Relationship Id="rId11" Type="http://schemas.openxmlformats.org/officeDocument/2006/relationships/hyperlink" Target="https://podminky.urs.cz/item/CS_URS_2023_01/751511185" TargetMode="External" /><Relationship Id="rId12" Type="http://schemas.openxmlformats.org/officeDocument/2006/relationships/hyperlink" Target="https://podminky.urs.cz/item/CS_URS_2023_01/751514178" TargetMode="External" /><Relationship Id="rId13" Type="http://schemas.openxmlformats.org/officeDocument/2006/relationships/hyperlink" Target="https://podminky.urs.cz/item/CS_URS_2023_01/751514179" TargetMode="External" /><Relationship Id="rId14" Type="http://schemas.openxmlformats.org/officeDocument/2006/relationships/hyperlink" Target="https://podminky.urs.cz/item/CS_URS_2023_01/751514181" TargetMode="External" /><Relationship Id="rId15" Type="http://schemas.openxmlformats.org/officeDocument/2006/relationships/hyperlink" Target="https://podminky.urs.cz/item/CS_URS_2023_01/751514288" TargetMode="External" /><Relationship Id="rId16" Type="http://schemas.openxmlformats.org/officeDocument/2006/relationships/hyperlink" Target="https://podminky.urs.cz/item/CS_URS_2023_01/751514289" TargetMode="External" /><Relationship Id="rId17" Type="http://schemas.openxmlformats.org/officeDocument/2006/relationships/hyperlink" Target="https://podminky.urs.cz/item/CS_URS_2023_01/751514290" TargetMode="External" /><Relationship Id="rId18" Type="http://schemas.openxmlformats.org/officeDocument/2006/relationships/hyperlink" Target="https://podminky.urs.cz/item/CS_URS_2023_01/751514291" TargetMode="External" /><Relationship Id="rId19" Type="http://schemas.openxmlformats.org/officeDocument/2006/relationships/hyperlink" Target="https://podminky.urs.cz/item/CS_URS_2023_01/751514478" TargetMode="External" /><Relationship Id="rId20" Type="http://schemas.openxmlformats.org/officeDocument/2006/relationships/hyperlink" Target="https://podminky.urs.cz/item/CS_URS_2023_01/751514479" TargetMode="External" /><Relationship Id="rId21" Type="http://schemas.openxmlformats.org/officeDocument/2006/relationships/hyperlink" Target="https://podminky.urs.cz/item/CS_URS_2023_01/751514480" TargetMode="External" /><Relationship Id="rId22" Type="http://schemas.openxmlformats.org/officeDocument/2006/relationships/hyperlink" Target="https://podminky.urs.cz/item/CS_URS_2023_01/751514481" TargetMode="External" /><Relationship Id="rId23" Type="http://schemas.openxmlformats.org/officeDocument/2006/relationships/hyperlink" Target="https://podminky.urs.cz/item/CS_URS_2023_01/751514679" TargetMode="External" /><Relationship Id="rId24" Type="http://schemas.openxmlformats.org/officeDocument/2006/relationships/hyperlink" Target="https://podminky.urs.cz/item/CS_URS_2023_01/751514680" TargetMode="External" /><Relationship Id="rId25" Type="http://schemas.openxmlformats.org/officeDocument/2006/relationships/hyperlink" Target="https://podminky.urs.cz/item/CS_URS_2023_01/751514682" TargetMode="External" /><Relationship Id="rId26" Type="http://schemas.openxmlformats.org/officeDocument/2006/relationships/hyperlink" Target="https://podminky.urs.cz/item/CS_URS_2023_01/751514776" TargetMode="External" /><Relationship Id="rId27" Type="http://schemas.openxmlformats.org/officeDocument/2006/relationships/hyperlink" Target="https://podminky.urs.cz/item/CS_URS_2023_01/751572102" TargetMode="External" /><Relationship Id="rId28" Type="http://schemas.openxmlformats.org/officeDocument/2006/relationships/hyperlink" Target="https://podminky.urs.cz/item/CS_URS_2023_01/751572103" TargetMode="External" /><Relationship Id="rId29" Type="http://schemas.openxmlformats.org/officeDocument/2006/relationships/hyperlink" Target="https://podminky.urs.cz/item/CS_URS_2023_01/751572104" TargetMode="External" /><Relationship Id="rId30" Type="http://schemas.openxmlformats.org/officeDocument/2006/relationships/hyperlink" Target="https://podminky.urs.cz/item/CS_URS_2023_01/751572105" TargetMode="External" /><Relationship Id="rId31" Type="http://schemas.openxmlformats.org/officeDocument/2006/relationships/hyperlink" Target="https://podminky.urs.cz/item/CS_URS_2023_01/75157214111" TargetMode="External" /><Relationship Id="rId32" Type="http://schemas.openxmlformats.org/officeDocument/2006/relationships/hyperlink" Target="https://podminky.urs.cz/item/CS_URS_2023_01/751581352" TargetMode="External" /><Relationship Id="rId33" Type="http://schemas.openxmlformats.org/officeDocument/2006/relationships/hyperlink" Target="https://podminky.urs.cz/item/CS_URS_2023_01/751581354" TargetMode="External" /><Relationship Id="rId34" Type="http://schemas.openxmlformats.org/officeDocument/2006/relationships/hyperlink" Target="https://podminky.urs.cz/item/CS_URS_2023_01/751581358" TargetMode="External" /><Relationship Id="rId35" Type="http://schemas.openxmlformats.org/officeDocument/2006/relationships/hyperlink" Target="https://podminky.urs.cz/item/CS_URS_2023_01/751612141" TargetMode="External" /><Relationship Id="rId36" Type="http://schemas.openxmlformats.org/officeDocument/2006/relationships/hyperlink" Target="https://podminky.urs.cz/item/CS_URS_2023_01/751691111" TargetMode="External" /><Relationship Id="rId37" Type="http://schemas.openxmlformats.org/officeDocument/2006/relationships/hyperlink" Target="https://podminky.urs.cz/item/CS_URS_2023_01/998751101" TargetMode="External" /><Relationship Id="rId38" Type="http://schemas.openxmlformats.org/officeDocument/2006/relationships/hyperlink" Target="https://podminky.urs.cz/item/CS_URS_2023_01/HZS2491" TargetMode="External" /><Relationship Id="rId39" Type="http://schemas.openxmlformats.org/officeDocument/2006/relationships/hyperlink" Target="https://podminky.urs.cz/item/CS_URS_2023_01/HZS3212" TargetMode="External" /><Relationship Id="rId40" Type="http://schemas.openxmlformats.org/officeDocument/2006/relationships/hyperlink" Target="https://podminky.urs.cz/item/CS_URS_2023_01/HZS32122" TargetMode="External" /><Relationship Id="rId41" Type="http://schemas.openxmlformats.org/officeDocument/2006/relationships/hyperlink" Target="https://podminky.urs.cz/item/CS_URS_2023_01/HZS32311" TargetMode="External" /><Relationship Id="rId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220107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PAVILON „A – STAVEBNÍ ÚPRAVY A PŘÍSTAVBA – URGENTNÍ PŘÍJEM V AREÁLU  SDRUŽENÉHO ZDRAVOTNICKÉHO ZAŘÍZENÍ KRNOV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26. 1. 2023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'D.1.4.2 - VYTÁPĚNÍ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'D.1.4.2 - VYTÁPĚNÍ '!P87</f>
        <v>0</v>
      </c>
      <c r="AV55" s="120">
        <f>'D.1.4.2 - VYTÁPĚNÍ '!J33</f>
        <v>0</v>
      </c>
      <c r="AW55" s="120">
        <f>'D.1.4.2 - VYTÁPĚNÍ '!J34</f>
        <v>0</v>
      </c>
      <c r="AX55" s="120">
        <f>'D.1.4.2 - VYTÁPĚNÍ '!J35</f>
        <v>0</v>
      </c>
      <c r="AY55" s="120">
        <f>'D.1.4.2 - VYTÁPĚNÍ '!J36</f>
        <v>0</v>
      </c>
      <c r="AZ55" s="120">
        <f>'D.1.4.2 - VYTÁPĚNÍ '!F33</f>
        <v>0</v>
      </c>
      <c r="BA55" s="120">
        <f>'D.1.4.2 - VYTÁPĚNÍ '!F34</f>
        <v>0</v>
      </c>
      <c r="BB55" s="120">
        <f>'D.1.4.2 - VYTÁPĚNÍ '!F35</f>
        <v>0</v>
      </c>
      <c r="BC55" s="120">
        <f>'D.1.4.2 - VYTÁPĚNÍ '!F36</f>
        <v>0</v>
      </c>
      <c r="BD55" s="122">
        <f>'D.1.4.2 - VYTÁPĚNÍ 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'D.1.4.1 - Zdravotechnické...'!J30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'D.1.4.1 - Zdravotechnické...'!P92</f>
        <v>0</v>
      </c>
      <c r="AV56" s="120">
        <f>'D.1.4.1 - Zdravotechnické...'!J33</f>
        <v>0</v>
      </c>
      <c r="AW56" s="120">
        <f>'D.1.4.1 - Zdravotechnické...'!J34</f>
        <v>0</v>
      </c>
      <c r="AX56" s="120">
        <f>'D.1.4.1 - Zdravotechnické...'!J35</f>
        <v>0</v>
      </c>
      <c r="AY56" s="120">
        <f>'D.1.4.1 - Zdravotechnické...'!J36</f>
        <v>0</v>
      </c>
      <c r="AZ56" s="120">
        <f>'D.1.4.1 - Zdravotechnické...'!F33</f>
        <v>0</v>
      </c>
      <c r="BA56" s="120">
        <f>'D.1.4.1 - Zdravotechnické...'!F34</f>
        <v>0</v>
      </c>
      <c r="BB56" s="120">
        <f>'D.1.4.1 - Zdravotechnické...'!F35</f>
        <v>0</v>
      </c>
      <c r="BC56" s="120">
        <f>'D.1.4.1 - Zdravotechnické...'!F36</f>
        <v>0</v>
      </c>
      <c r="BD56" s="122">
        <f>'D.1.4.1 - Zdravotechnické...'!F37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'D.1.4.3 - Vzduchotechnika 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24">
        <v>0</v>
      </c>
      <c r="AT57" s="125">
        <f>ROUND(SUM(AV57:AW57),2)</f>
        <v>0</v>
      </c>
      <c r="AU57" s="126">
        <f>'D.1.4.3 - Vzduchotechnika '!P83</f>
        <v>0</v>
      </c>
      <c r="AV57" s="125">
        <f>'D.1.4.3 - Vzduchotechnika '!J33</f>
        <v>0</v>
      </c>
      <c r="AW57" s="125">
        <f>'D.1.4.3 - Vzduchotechnika '!J34</f>
        <v>0</v>
      </c>
      <c r="AX57" s="125">
        <f>'D.1.4.3 - Vzduchotechnika '!J35</f>
        <v>0</v>
      </c>
      <c r="AY57" s="125">
        <f>'D.1.4.3 - Vzduchotechnika '!J36</f>
        <v>0</v>
      </c>
      <c r="AZ57" s="125">
        <f>'D.1.4.3 - Vzduchotechnika '!F33</f>
        <v>0</v>
      </c>
      <c r="BA57" s="125">
        <f>'D.1.4.3 - Vzduchotechnika '!F34</f>
        <v>0</v>
      </c>
      <c r="BB57" s="125">
        <f>'D.1.4.3 - Vzduchotechnika '!F35</f>
        <v>0</v>
      </c>
      <c r="BC57" s="125">
        <f>'D.1.4.3 - Vzduchotechnika '!F36</f>
        <v>0</v>
      </c>
      <c r="BD57" s="127">
        <f>'D.1.4.3 - Vzduchotechnika 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Nfjp8g7OsHzuUZuUO9GA9tJt7JQnV7PWQ3K0CktwplZKaYOJHYfI7wngGN8SD5/EcAwneKIpRZHMu/lW9jxiVw==" hashValue="sKYRQyGSCYpu3umcWfxXI+y4iY9o3IW2Gqsp4LOKwBd5koIEaLmaqXeVVg7Edphx4l7dJwS7ogikn/Q6DvSiW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D.1.4.2 - VYTÁPĚNÍ '!C2" display="/"/>
    <hyperlink ref="A56" location="'D.1.4.1 - Zdravotechnické...'!C2" display="/"/>
    <hyperlink ref="A57" location="'D.1.4.3 - Vzduchotechnika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 xml:space="preserve">PAVILON „A – STAVEBNÍ ÚPRAVY A PŘÍSTAVBA – URGENTNÍ PŘÍJEM V AREÁLU  SDRUŽENÉHO ZDRAVOTNICKÉHO ZAŘÍZENÍ KRNOV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ROUND((SUM(BE87:BE183)),  2)</f>
        <v>0</v>
      </c>
      <c r="G33" s="38"/>
      <c r="H33" s="38"/>
      <c r="I33" s="148">
        <v>0.20999999999999999</v>
      </c>
      <c r="J33" s="147">
        <f>ROUND(((SUM(BE87:BE183))*I33),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ROUND((SUM(BF87:BF183)),  2)</f>
        <v>0</v>
      </c>
      <c r="G34" s="38"/>
      <c r="H34" s="38"/>
      <c r="I34" s="148">
        <v>0.14999999999999999</v>
      </c>
      <c r="J34" s="147">
        <f>ROUND(((SUM(BF87:BF183))*I34),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ROUND((SUM(BG87:BG183)),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ROUND((SUM(BH87:BH183)),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ROUND((SUM(BI87:BI183)),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 xml:space="preserve">PAVILON „A – STAVEBNÍ ÚPRAVY A PŘÍSTAVBA – URGENTNÍ PŘÍJEM V AREÁLU  SDRUŽENÉHO ZDRAVOTNICKÉHO ZAŘÍZENÍ KRNOV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D.1.4.2 - VYTÁPĚNÍ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J103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J109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98</v>
      </c>
      <c r="E65" s="174"/>
      <c r="F65" s="174"/>
      <c r="G65" s="174"/>
      <c r="H65" s="174"/>
      <c r="I65" s="174"/>
      <c r="J65" s="175">
        <f>J130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99</v>
      </c>
      <c r="E66" s="174"/>
      <c r="F66" s="174"/>
      <c r="G66" s="174"/>
      <c r="H66" s="174"/>
      <c r="I66" s="174"/>
      <c r="J66" s="175">
        <f>J154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100</v>
      </c>
      <c r="E67" s="168"/>
      <c r="F67" s="168"/>
      <c r="G67" s="168"/>
      <c r="H67" s="168"/>
      <c r="I67" s="168"/>
      <c r="J67" s="169">
        <f>J180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6.25" customHeight="1">
      <c r="A77" s="38"/>
      <c r="B77" s="39"/>
      <c r="C77" s="40"/>
      <c r="D77" s="40"/>
      <c r="E77" s="160" t="str">
        <f>E7</f>
        <v xml:space="preserve">PAVILON „A – STAVEBNÍ ÚPRAVY A PŘÍSTAVBA – URGENTNÍ PŘÍJEM V AREÁLU  SDRUŽENÉHO ZDRAVOTNICKÉHO ZAŘÍZENÍ KRNOV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87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 xml:space="preserve">D.1.4.2 - VYTÁPĚNÍ 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26. 1. 2023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 xml:space="preserve"> </v>
      </c>
      <c r="G83" s="40"/>
      <c r="H83" s="40"/>
      <c r="I83" s="32" t="s">
        <v>30</v>
      </c>
      <c r="J83" s="36" t="str">
        <f>E21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40"/>
      <c r="E84" s="40"/>
      <c r="F84" s="27" t="str">
        <f>IF(E18="","",E18)</f>
        <v>Vyplň údaj</v>
      </c>
      <c r="G84" s="40"/>
      <c r="H84" s="40"/>
      <c r="I84" s="32" t="s">
        <v>32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102</v>
      </c>
      <c r="D86" s="180" t="s">
        <v>54</v>
      </c>
      <c r="E86" s="180" t="s">
        <v>50</v>
      </c>
      <c r="F86" s="180" t="s">
        <v>51</v>
      </c>
      <c r="G86" s="180" t="s">
        <v>103</v>
      </c>
      <c r="H86" s="180" t="s">
        <v>104</v>
      </c>
      <c r="I86" s="180" t="s">
        <v>105</v>
      </c>
      <c r="J86" s="180" t="s">
        <v>91</v>
      </c>
      <c r="K86" s="181" t="s">
        <v>106</v>
      </c>
      <c r="L86" s="182"/>
      <c r="M86" s="92" t="s">
        <v>19</v>
      </c>
      <c r="N86" s="93" t="s">
        <v>39</v>
      </c>
      <c r="O86" s="93" t="s">
        <v>107</v>
      </c>
      <c r="P86" s="93" t="s">
        <v>108</v>
      </c>
      <c r="Q86" s="93" t="s">
        <v>109</v>
      </c>
      <c r="R86" s="93" t="s">
        <v>110</v>
      </c>
      <c r="S86" s="93" t="s">
        <v>111</v>
      </c>
      <c r="T86" s="94" t="s">
        <v>112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113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P88+P180</f>
        <v>0</v>
      </c>
      <c r="Q87" s="96"/>
      <c r="R87" s="185">
        <f>R88+R180</f>
        <v>0.95865100000000014</v>
      </c>
      <c r="S87" s="96"/>
      <c r="T87" s="186">
        <f>T88+T180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68</v>
      </c>
      <c r="AU87" s="17" t="s">
        <v>92</v>
      </c>
      <c r="BK87" s="187">
        <f>BK88+BK180</f>
        <v>0</v>
      </c>
    </row>
    <row r="88" s="12" customFormat="1" ht="25.92" customHeight="1">
      <c r="A88" s="12"/>
      <c r="B88" s="188"/>
      <c r="C88" s="189"/>
      <c r="D88" s="190" t="s">
        <v>68</v>
      </c>
      <c r="E88" s="191" t="s">
        <v>114</v>
      </c>
      <c r="F88" s="191" t="s">
        <v>115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P89+P96+P103+P109+P130+P154</f>
        <v>0</v>
      </c>
      <c r="Q88" s="196"/>
      <c r="R88" s="197">
        <f>R89+R96+R103+R109+R130+R154</f>
        <v>0.95865100000000014</v>
      </c>
      <c r="S88" s="196"/>
      <c r="T88" s="198">
        <f>T89+T96+T103+T109+T130+T154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68</v>
      </c>
      <c r="AU88" s="200" t="s">
        <v>69</v>
      </c>
      <c r="AY88" s="199" t="s">
        <v>116</v>
      </c>
      <c r="BK88" s="201">
        <f>BK89+BK96+BK103+BK109+BK130+BK154</f>
        <v>0</v>
      </c>
    </row>
    <row r="89" s="12" customFormat="1" ht="22.8" customHeight="1">
      <c r="A89" s="12"/>
      <c r="B89" s="188"/>
      <c r="C89" s="189"/>
      <c r="D89" s="190" t="s">
        <v>68</v>
      </c>
      <c r="E89" s="202" t="s">
        <v>117</v>
      </c>
      <c r="F89" s="202" t="s">
        <v>118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SUM(P90:P95)</f>
        <v>0</v>
      </c>
      <c r="Q89" s="196"/>
      <c r="R89" s="197">
        <f>SUM(R90:R95)</f>
        <v>0.050451000000000003</v>
      </c>
      <c r="S89" s="196"/>
      <c r="T89" s="198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79</v>
      </c>
      <c r="AT89" s="200" t="s">
        <v>68</v>
      </c>
      <c r="AU89" s="200" t="s">
        <v>77</v>
      </c>
      <c r="AY89" s="199" t="s">
        <v>116</v>
      </c>
      <c r="BK89" s="201">
        <f>SUM(BK90:BK95)</f>
        <v>0</v>
      </c>
    </row>
    <row r="90" s="2" customFormat="1" ht="37.8" customHeight="1">
      <c r="A90" s="38"/>
      <c r="B90" s="39"/>
      <c r="C90" s="204" t="s">
        <v>77</v>
      </c>
      <c r="D90" s="204" t="s">
        <v>119</v>
      </c>
      <c r="E90" s="205" t="s">
        <v>120</v>
      </c>
      <c r="F90" s="206" t="s">
        <v>121</v>
      </c>
      <c r="G90" s="207" t="s">
        <v>122</v>
      </c>
      <c r="H90" s="208">
        <v>67</v>
      </c>
      <c r="I90" s="209"/>
      <c r="J90" s="210">
        <f>ROUND(I90*H90,2)</f>
        <v>0</v>
      </c>
      <c r="K90" s="206" t="s">
        <v>123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9.0000000000000006E-05</v>
      </c>
      <c r="R90" s="213">
        <f>Q90*H90</f>
        <v>0.0060300000000000006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124</v>
      </c>
      <c r="AT90" s="215" t="s">
        <v>119</v>
      </c>
      <c r="AU90" s="215" t="s">
        <v>79</v>
      </c>
      <c r="AY90" s="17" t="s">
        <v>116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124</v>
      </c>
      <c r="BM90" s="215" t="s">
        <v>125</v>
      </c>
    </row>
    <row r="91" s="2" customFormat="1">
      <c r="A91" s="38"/>
      <c r="B91" s="39"/>
      <c r="C91" s="40"/>
      <c r="D91" s="217" t="s">
        <v>126</v>
      </c>
      <c r="E91" s="40"/>
      <c r="F91" s="218" t="s">
        <v>127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126</v>
      </c>
      <c r="AU91" s="17" t="s">
        <v>79</v>
      </c>
    </row>
    <row r="92" s="2" customFormat="1" ht="16.5" customHeight="1">
      <c r="A92" s="38"/>
      <c r="B92" s="39"/>
      <c r="C92" s="222" t="s">
        <v>79</v>
      </c>
      <c r="D92" s="222" t="s">
        <v>128</v>
      </c>
      <c r="E92" s="223" t="s">
        <v>129</v>
      </c>
      <c r="F92" s="224" t="s">
        <v>130</v>
      </c>
      <c r="G92" s="225" t="s">
        <v>122</v>
      </c>
      <c r="H92" s="226">
        <v>68.340000000000003</v>
      </c>
      <c r="I92" s="227"/>
      <c r="J92" s="228">
        <f>ROUND(I92*H92,2)</f>
        <v>0</v>
      </c>
      <c r="K92" s="224" t="s">
        <v>123</v>
      </c>
      <c r="L92" s="229"/>
      <c r="M92" s="230" t="s">
        <v>19</v>
      </c>
      <c r="N92" s="231" t="s">
        <v>40</v>
      </c>
      <c r="O92" s="84"/>
      <c r="P92" s="213">
        <f>O92*H92</f>
        <v>0</v>
      </c>
      <c r="Q92" s="213">
        <v>0.00064999999999999997</v>
      </c>
      <c r="R92" s="213">
        <f>Q92*H92</f>
        <v>0.044421000000000002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131</v>
      </c>
      <c r="AT92" s="215" t="s">
        <v>128</v>
      </c>
      <c r="AU92" s="215" t="s">
        <v>79</v>
      </c>
      <c r="AY92" s="17" t="s">
        <v>116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124</v>
      </c>
      <c r="BM92" s="215" t="s">
        <v>132</v>
      </c>
    </row>
    <row r="93" s="13" customFormat="1">
      <c r="A93" s="13"/>
      <c r="B93" s="232"/>
      <c r="C93" s="233"/>
      <c r="D93" s="234" t="s">
        <v>133</v>
      </c>
      <c r="E93" s="233"/>
      <c r="F93" s="235" t="s">
        <v>134</v>
      </c>
      <c r="G93" s="233"/>
      <c r="H93" s="236">
        <v>68.340000000000003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133</v>
      </c>
      <c r="AU93" s="242" t="s">
        <v>79</v>
      </c>
      <c r="AV93" s="13" t="s">
        <v>79</v>
      </c>
      <c r="AW93" s="13" t="s">
        <v>4</v>
      </c>
      <c r="AX93" s="13" t="s">
        <v>77</v>
      </c>
      <c r="AY93" s="242" t="s">
        <v>116</v>
      </c>
    </row>
    <row r="94" s="2" customFormat="1" ht="24.15" customHeight="1">
      <c r="A94" s="38"/>
      <c r="B94" s="39"/>
      <c r="C94" s="204" t="s">
        <v>135</v>
      </c>
      <c r="D94" s="204" t="s">
        <v>119</v>
      </c>
      <c r="E94" s="205" t="s">
        <v>136</v>
      </c>
      <c r="F94" s="206" t="s">
        <v>137</v>
      </c>
      <c r="G94" s="207" t="s">
        <v>138</v>
      </c>
      <c r="H94" s="208">
        <v>0.050000000000000003</v>
      </c>
      <c r="I94" s="209"/>
      <c r="J94" s="210">
        <f>ROUND(I94*H94,2)</f>
        <v>0</v>
      </c>
      <c r="K94" s="206" t="s">
        <v>123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124</v>
      </c>
      <c r="AT94" s="215" t="s">
        <v>119</v>
      </c>
      <c r="AU94" s="215" t="s">
        <v>79</v>
      </c>
      <c r="AY94" s="17" t="s">
        <v>116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124</v>
      </c>
      <c r="BM94" s="215" t="s">
        <v>139</v>
      </c>
    </row>
    <row r="95" s="2" customFormat="1">
      <c r="A95" s="38"/>
      <c r="B95" s="39"/>
      <c r="C95" s="40"/>
      <c r="D95" s="217" t="s">
        <v>126</v>
      </c>
      <c r="E95" s="40"/>
      <c r="F95" s="218" t="s">
        <v>140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126</v>
      </c>
      <c r="AU95" s="17" t="s">
        <v>79</v>
      </c>
    </row>
    <row r="96" s="12" customFormat="1" ht="22.8" customHeight="1">
      <c r="A96" s="12"/>
      <c r="B96" s="188"/>
      <c r="C96" s="189"/>
      <c r="D96" s="190" t="s">
        <v>68</v>
      </c>
      <c r="E96" s="202" t="s">
        <v>141</v>
      </c>
      <c r="F96" s="202" t="s">
        <v>142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SUM(P97:P102)</f>
        <v>0</v>
      </c>
      <c r="Q96" s="196"/>
      <c r="R96" s="197">
        <f>SUM(R97:R102)</f>
        <v>0.00062</v>
      </c>
      <c r="S96" s="196"/>
      <c r="T96" s="198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79</v>
      </c>
      <c r="AT96" s="200" t="s">
        <v>68</v>
      </c>
      <c r="AU96" s="200" t="s">
        <v>77</v>
      </c>
      <c r="AY96" s="199" t="s">
        <v>116</v>
      </c>
      <c r="BK96" s="201">
        <f>SUM(BK97:BK102)</f>
        <v>0</v>
      </c>
    </row>
    <row r="97" s="2" customFormat="1" ht="24.15" customHeight="1">
      <c r="A97" s="38"/>
      <c r="B97" s="39"/>
      <c r="C97" s="204" t="s">
        <v>143</v>
      </c>
      <c r="D97" s="204" t="s">
        <v>119</v>
      </c>
      <c r="E97" s="205" t="s">
        <v>144</v>
      </c>
      <c r="F97" s="206" t="s">
        <v>145</v>
      </c>
      <c r="G97" s="207" t="s">
        <v>146</v>
      </c>
      <c r="H97" s="208">
        <v>2</v>
      </c>
      <c r="I97" s="209"/>
      <c r="J97" s="210">
        <f>ROUND(I97*H97,2)</f>
        <v>0</v>
      </c>
      <c r="K97" s="206" t="s">
        <v>123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0.00016000000000000001</v>
      </c>
      <c r="R97" s="213">
        <f>Q97*H97</f>
        <v>0.00032000000000000003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124</v>
      </c>
      <c r="AT97" s="215" t="s">
        <v>119</v>
      </c>
      <c r="AU97" s="215" t="s">
        <v>79</v>
      </c>
      <c r="AY97" s="17" t="s">
        <v>116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124</v>
      </c>
      <c r="BM97" s="215" t="s">
        <v>147</v>
      </c>
    </row>
    <row r="98" s="2" customFormat="1">
      <c r="A98" s="38"/>
      <c r="B98" s="39"/>
      <c r="C98" s="40"/>
      <c r="D98" s="217" t="s">
        <v>126</v>
      </c>
      <c r="E98" s="40"/>
      <c r="F98" s="218" t="s">
        <v>148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126</v>
      </c>
      <c r="AU98" s="17" t="s">
        <v>79</v>
      </c>
    </row>
    <row r="99" s="2" customFormat="1" ht="24.15" customHeight="1">
      <c r="A99" s="38"/>
      <c r="B99" s="39"/>
      <c r="C99" s="204" t="s">
        <v>149</v>
      </c>
      <c r="D99" s="204" t="s">
        <v>119</v>
      </c>
      <c r="E99" s="205" t="s">
        <v>150</v>
      </c>
      <c r="F99" s="206" t="s">
        <v>151</v>
      </c>
      <c r="G99" s="207" t="s">
        <v>146</v>
      </c>
      <c r="H99" s="208">
        <v>2</v>
      </c>
      <c r="I99" s="209"/>
      <c r="J99" s="210">
        <f>ROUND(I99*H99,2)</f>
        <v>0</v>
      </c>
      <c r="K99" s="206" t="s">
        <v>123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6.9999999999999994E-05</v>
      </c>
      <c r="R99" s="213">
        <f>Q99*H99</f>
        <v>0.00013999999999999999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124</v>
      </c>
      <c r="AT99" s="215" t="s">
        <v>119</v>
      </c>
      <c r="AU99" s="215" t="s">
        <v>79</v>
      </c>
      <c r="AY99" s="17" t="s">
        <v>116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124</v>
      </c>
      <c r="BM99" s="215" t="s">
        <v>152</v>
      </c>
    </row>
    <row r="100" s="2" customFormat="1">
      <c r="A100" s="38"/>
      <c r="B100" s="39"/>
      <c r="C100" s="40"/>
      <c r="D100" s="217" t="s">
        <v>126</v>
      </c>
      <c r="E100" s="40"/>
      <c r="F100" s="218" t="s">
        <v>153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126</v>
      </c>
      <c r="AU100" s="17" t="s">
        <v>79</v>
      </c>
    </row>
    <row r="101" s="2" customFormat="1" ht="24.15" customHeight="1">
      <c r="A101" s="38"/>
      <c r="B101" s="39"/>
      <c r="C101" s="204" t="s">
        <v>154</v>
      </c>
      <c r="D101" s="204" t="s">
        <v>119</v>
      </c>
      <c r="E101" s="205" t="s">
        <v>155</v>
      </c>
      <c r="F101" s="206" t="s">
        <v>156</v>
      </c>
      <c r="G101" s="207" t="s">
        <v>146</v>
      </c>
      <c r="H101" s="208">
        <v>2</v>
      </c>
      <c r="I101" s="209"/>
      <c r="J101" s="210">
        <f>ROUND(I101*H101,2)</f>
        <v>0</v>
      </c>
      <c r="K101" s="206" t="s">
        <v>123</v>
      </c>
      <c r="L101" s="44"/>
      <c r="M101" s="211" t="s">
        <v>19</v>
      </c>
      <c r="N101" s="212" t="s">
        <v>40</v>
      </c>
      <c r="O101" s="84"/>
      <c r="P101" s="213">
        <f>O101*H101</f>
        <v>0</v>
      </c>
      <c r="Q101" s="213">
        <v>8.0000000000000007E-05</v>
      </c>
      <c r="R101" s="213">
        <f>Q101*H101</f>
        <v>0.00016000000000000001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124</v>
      </c>
      <c r="AT101" s="215" t="s">
        <v>119</v>
      </c>
      <c r="AU101" s="215" t="s">
        <v>79</v>
      </c>
      <c r="AY101" s="17" t="s">
        <v>116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124</v>
      </c>
      <c r="BM101" s="215" t="s">
        <v>157</v>
      </c>
    </row>
    <row r="102" s="2" customFormat="1">
      <c r="A102" s="38"/>
      <c r="B102" s="39"/>
      <c r="C102" s="40"/>
      <c r="D102" s="217" t="s">
        <v>126</v>
      </c>
      <c r="E102" s="40"/>
      <c r="F102" s="218" t="s">
        <v>158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126</v>
      </c>
      <c r="AU102" s="17" t="s">
        <v>79</v>
      </c>
    </row>
    <row r="103" s="12" customFormat="1" ht="22.8" customHeight="1">
      <c r="A103" s="12"/>
      <c r="B103" s="188"/>
      <c r="C103" s="189"/>
      <c r="D103" s="190" t="s">
        <v>68</v>
      </c>
      <c r="E103" s="202" t="s">
        <v>159</v>
      </c>
      <c r="F103" s="202" t="s">
        <v>160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SUM(P104:P108)</f>
        <v>0</v>
      </c>
      <c r="Q103" s="196"/>
      <c r="R103" s="197">
        <f>SUM(R104:R108)</f>
        <v>0.033320000000000002</v>
      </c>
      <c r="S103" s="196"/>
      <c r="T103" s="198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79</v>
      </c>
      <c r="AT103" s="200" t="s">
        <v>68</v>
      </c>
      <c r="AU103" s="200" t="s">
        <v>77</v>
      </c>
      <c r="AY103" s="199" t="s">
        <v>116</v>
      </c>
      <c r="BK103" s="201">
        <f>SUM(BK104:BK108)</f>
        <v>0</v>
      </c>
    </row>
    <row r="104" s="2" customFormat="1" ht="24.15" customHeight="1">
      <c r="A104" s="38"/>
      <c r="B104" s="39"/>
      <c r="C104" s="204" t="s">
        <v>161</v>
      </c>
      <c r="D104" s="204" t="s">
        <v>119</v>
      </c>
      <c r="E104" s="205" t="s">
        <v>162</v>
      </c>
      <c r="F104" s="206" t="s">
        <v>163</v>
      </c>
      <c r="G104" s="207" t="s">
        <v>146</v>
      </c>
      <c r="H104" s="208">
        <v>1</v>
      </c>
      <c r="I104" s="209"/>
      <c r="J104" s="210">
        <f>ROUND(I104*H104,2)</f>
        <v>0</v>
      </c>
      <c r="K104" s="206" t="s">
        <v>164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0.028340000000000001</v>
      </c>
      <c r="R104" s="213">
        <f>Q104*H104</f>
        <v>0.028340000000000001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124</v>
      </c>
      <c r="AT104" s="215" t="s">
        <v>119</v>
      </c>
      <c r="AU104" s="215" t="s">
        <v>79</v>
      </c>
      <c r="AY104" s="17" t="s">
        <v>116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124</v>
      </c>
      <c r="BM104" s="215" t="s">
        <v>165</v>
      </c>
    </row>
    <row r="105" s="2" customFormat="1" ht="37.8" customHeight="1">
      <c r="A105" s="38"/>
      <c r="B105" s="39"/>
      <c r="C105" s="204" t="s">
        <v>166</v>
      </c>
      <c r="D105" s="204" t="s">
        <v>119</v>
      </c>
      <c r="E105" s="205" t="s">
        <v>167</v>
      </c>
      <c r="F105" s="206" t="s">
        <v>168</v>
      </c>
      <c r="G105" s="207" t="s">
        <v>169</v>
      </c>
      <c r="H105" s="208">
        <v>1</v>
      </c>
      <c r="I105" s="209"/>
      <c r="J105" s="210">
        <f>ROUND(I105*H105,2)</f>
        <v>0</v>
      </c>
      <c r="K105" s="206" t="s">
        <v>123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0.0049800000000000001</v>
      </c>
      <c r="R105" s="213">
        <f>Q105*H105</f>
        <v>0.0049800000000000001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124</v>
      </c>
      <c r="AT105" s="215" t="s">
        <v>119</v>
      </c>
      <c r="AU105" s="215" t="s">
        <v>79</v>
      </c>
      <c r="AY105" s="17" t="s">
        <v>116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124</v>
      </c>
      <c r="BM105" s="215" t="s">
        <v>170</v>
      </c>
    </row>
    <row r="106" s="2" customFormat="1">
      <c r="A106" s="38"/>
      <c r="B106" s="39"/>
      <c r="C106" s="40"/>
      <c r="D106" s="217" t="s">
        <v>126</v>
      </c>
      <c r="E106" s="40"/>
      <c r="F106" s="218" t="s">
        <v>171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126</v>
      </c>
      <c r="AU106" s="17" t="s">
        <v>79</v>
      </c>
    </row>
    <row r="107" s="2" customFormat="1" ht="24.15" customHeight="1">
      <c r="A107" s="38"/>
      <c r="B107" s="39"/>
      <c r="C107" s="204" t="s">
        <v>172</v>
      </c>
      <c r="D107" s="204" t="s">
        <v>119</v>
      </c>
      <c r="E107" s="205" t="s">
        <v>173</v>
      </c>
      <c r="F107" s="206" t="s">
        <v>174</v>
      </c>
      <c r="G107" s="207" t="s">
        <v>138</v>
      </c>
      <c r="H107" s="208">
        <v>0.033000000000000002</v>
      </c>
      <c r="I107" s="209"/>
      <c r="J107" s="210">
        <f>ROUND(I107*H107,2)</f>
        <v>0</v>
      </c>
      <c r="K107" s="206" t="s">
        <v>123</v>
      </c>
      <c r="L107" s="44"/>
      <c r="M107" s="211" t="s">
        <v>19</v>
      </c>
      <c r="N107" s="212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124</v>
      </c>
      <c r="AT107" s="215" t="s">
        <v>119</v>
      </c>
      <c r="AU107" s="215" t="s">
        <v>79</v>
      </c>
      <c r="AY107" s="17" t="s">
        <v>116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124</v>
      </c>
      <c r="BM107" s="215" t="s">
        <v>175</v>
      </c>
    </row>
    <row r="108" s="2" customFormat="1">
      <c r="A108" s="38"/>
      <c r="B108" s="39"/>
      <c r="C108" s="40"/>
      <c r="D108" s="217" t="s">
        <v>126</v>
      </c>
      <c r="E108" s="40"/>
      <c r="F108" s="218" t="s">
        <v>176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126</v>
      </c>
      <c r="AU108" s="17" t="s">
        <v>79</v>
      </c>
    </row>
    <row r="109" s="12" customFormat="1" ht="22.8" customHeight="1">
      <c r="A109" s="12"/>
      <c r="B109" s="188"/>
      <c r="C109" s="189"/>
      <c r="D109" s="190" t="s">
        <v>68</v>
      </c>
      <c r="E109" s="202" t="s">
        <v>177</v>
      </c>
      <c r="F109" s="202" t="s">
        <v>178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SUM(P110:P129)</f>
        <v>0</v>
      </c>
      <c r="Q109" s="196"/>
      <c r="R109" s="197">
        <f>SUM(R110:R129)</f>
        <v>0.33315000000000006</v>
      </c>
      <c r="S109" s="196"/>
      <c r="T109" s="198">
        <f>SUM(T110:T129)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79</v>
      </c>
      <c r="AT109" s="200" t="s">
        <v>68</v>
      </c>
      <c r="AU109" s="200" t="s">
        <v>77</v>
      </c>
      <c r="AY109" s="199" t="s">
        <v>116</v>
      </c>
      <c r="BK109" s="201">
        <f>SUM(BK110:BK129)</f>
        <v>0</v>
      </c>
    </row>
    <row r="110" s="2" customFormat="1" ht="24.15" customHeight="1">
      <c r="A110" s="38"/>
      <c r="B110" s="39"/>
      <c r="C110" s="204" t="s">
        <v>179</v>
      </c>
      <c r="D110" s="204" t="s">
        <v>119</v>
      </c>
      <c r="E110" s="205" t="s">
        <v>180</v>
      </c>
      <c r="F110" s="206" t="s">
        <v>181</v>
      </c>
      <c r="G110" s="207" t="s">
        <v>122</v>
      </c>
      <c r="H110" s="208">
        <v>41</v>
      </c>
      <c r="I110" s="209"/>
      <c r="J110" s="210">
        <f>ROUND(I110*H110,2)</f>
        <v>0</v>
      </c>
      <c r="K110" s="206" t="s">
        <v>123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0.00042000000000000002</v>
      </c>
      <c r="R110" s="213">
        <f>Q110*H110</f>
        <v>0.017219999999999999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124</v>
      </c>
      <c r="AT110" s="215" t="s">
        <v>119</v>
      </c>
      <c r="AU110" s="215" t="s">
        <v>79</v>
      </c>
      <c r="AY110" s="17" t="s">
        <v>116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124</v>
      </c>
      <c r="BM110" s="215" t="s">
        <v>182</v>
      </c>
    </row>
    <row r="111" s="2" customFormat="1">
      <c r="A111" s="38"/>
      <c r="B111" s="39"/>
      <c r="C111" s="40"/>
      <c r="D111" s="217" t="s">
        <v>126</v>
      </c>
      <c r="E111" s="40"/>
      <c r="F111" s="218" t="s">
        <v>183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126</v>
      </c>
      <c r="AU111" s="17" t="s">
        <v>79</v>
      </c>
    </row>
    <row r="112" s="2" customFormat="1" ht="24.15" customHeight="1">
      <c r="A112" s="38"/>
      <c r="B112" s="39"/>
      <c r="C112" s="204" t="s">
        <v>184</v>
      </c>
      <c r="D112" s="204" t="s">
        <v>119</v>
      </c>
      <c r="E112" s="205" t="s">
        <v>185</v>
      </c>
      <c r="F112" s="206" t="s">
        <v>186</v>
      </c>
      <c r="G112" s="207" t="s">
        <v>122</v>
      </c>
      <c r="H112" s="208">
        <v>129</v>
      </c>
      <c r="I112" s="209"/>
      <c r="J112" s="210">
        <f>ROUND(I112*H112,2)</f>
        <v>0</v>
      </c>
      <c r="K112" s="206" t="s">
        <v>123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0.00051000000000000004</v>
      </c>
      <c r="R112" s="213">
        <f>Q112*H112</f>
        <v>0.065790000000000001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124</v>
      </c>
      <c r="AT112" s="215" t="s">
        <v>119</v>
      </c>
      <c r="AU112" s="215" t="s">
        <v>79</v>
      </c>
      <c r="AY112" s="17" t="s">
        <v>116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124</v>
      </c>
      <c r="BM112" s="215" t="s">
        <v>187</v>
      </c>
    </row>
    <row r="113" s="2" customFormat="1">
      <c r="A113" s="38"/>
      <c r="B113" s="39"/>
      <c r="C113" s="40"/>
      <c r="D113" s="217" t="s">
        <v>126</v>
      </c>
      <c r="E113" s="40"/>
      <c r="F113" s="218" t="s">
        <v>188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126</v>
      </c>
      <c r="AU113" s="17" t="s">
        <v>79</v>
      </c>
    </row>
    <row r="114" s="2" customFormat="1" ht="24.15" customHeight="1">
      <c r="A114" s="38"/>
      <c r="B114" s="39"/>
      <c r="C114" s="204" t="s">
        <v>189</v>
      </c>
      <c r="D114" s="204" t="s">
        <v>119</v>
      </c>
      <c r="E114" s="205" t="s">
        <v>190</v>
      </c>
      <c r="F114" s="206" t="s">
        <v>191</v>
      </c>
      <c r="G114" s="207" t="s">
        <v>122</v>
      </c>
      <c r="H114" s="208">
        <v>19</v>
      </c>
      <c r="I114" s="209"/>
      <c r="J114" s="210">
        <f>ROUND(I114*H114,2)</f>
        <v>0</v>
      </c>
      <c r="K114" s="206" t="s">
        <v>123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0.00062</v>
      </c>
      <c r="R114" s="213">
        <f>Q114*H114</f>
        <v>0.011780000000000001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124</v>
      </c>
      <c r="AT114" s="215" t="s">
        <v>119</v>
      </c>
      <c r="AU114" s="215" t="s">
        <v>79</v>
      </c>
      <c r="AY114" s="17" t="s">
        <v>116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124</v>
      </c>
      <c r="BM114" s="215" t="s">
        <v>192</v>
      </c>
    </row>
    <row r="115" s="2" customFormat="1">
      <c r="A115" s="38"/>
      <c r="B115" s="39"/>
      <c r="C115" s="40"/>
      <c r="D115" s="217" t="s">
        <v>126</v>
      </c>
      <c r="E115" s="40"/>
      <c r="F115" s="218" t="s">
        <v>193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126</v>
      </c>
      <c r="AU115" s="17" t="s">
        <v>79</v>
      </c>
    </row>
    <row r="116" s="2" customFormat="1" ht="24.15" customHeight="1">
      <c r="A116" s="38"/>
      <c r="B116" s="39"/>
      <c r="C116" s="204" t="s">
        <v>194</v>
      </c>
      <c r="D116" s="204" t="s">
        <v>119</v>
      </c>
      <c r="E116" s="205" t="s">
        <v>195</v>
      </c>
      <c r="F116" s="206" t="s">
        <v>196</v>
      </c>
      <c r="G116" s="207" t="s">
        <v>122</v>
      </c>
      <c r="H116" s="208">
        <v>12</v>
      </c>
      <c r="I116" s="209"/>
      <c r="J116" s="210">
        <f>ROUND(I116*H116,2)</f>
        <v>0</v>
      </c>
      <c r="K116" s="206" t="s">
        <v>123</v>
      </c>
      <c r="L116" s="44"/>
      <c r="M116" s="211" t="s">
        <v>19</v>
      </c>
      <c r="N116" s="212" t="s">
        <v>40</v>
      </c>
      <c r="O116" s="84"/>
      <c r="P116" s="213">
        <f>O116*H116</f>
        <v>0</v>
      </c>
      <c r="Q116" s="213">
        <v>0.00095</v>
      </c>
      <c r="R116" s="213">
        <f>Q116*H116</f>
        <v>0.0114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124</v>
      </c>
      <c r="AT116" s="215" t="s">
        <v>119</v>
      </c>
      <c r="AU116" s="215" t="s">
        <v>79</v>
      </c>
      <c r="AY116" s="17" t="s">
        <v>116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124</v>
      </c>
      <c r="BM116" s="215" t="s">
        <v>197</v>
      </c>
    </row>
    <row r="117" s="2" customFormat="1">
      <c r="A117" s="38"/>
      <c r="B117" s="39"/>
      <c r="C117" s="40"/>
      <c r="D117" s="217" t="s">
        <v>126</v>
      </c>
      <c r="E117" s="40"/>
      <c r="F117" s="218" t="s">
        <v>198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126</v>
      </c>
      <c r="AU117" s="17" t="s">
        <v>79</v>
      </c>
    </row>
    <row r="118" s="2" customFormat="1" ht="24.15" customHeight="1">
      <c r="A118" s="38"/>
      <c r="B118" s="39"/>
      <c r="C118" s="204" t="s">
        <v>199</v>
      </c>
      <c r="D118" s="204" t="s">
        <v>119</v>
      </c>
      <c r="E118" s="205" t="s">
        <v>200</v>
      </c>
      <c r="F118" s="206" t="s">
        <v>201</v>
      </c>
      <c r="G118" s="207" t="s">
        <v>122</v>
      </c>
      <c r="H118" s="208">
        <v>8</v>
      </c>
      <c r="I118" s="209"/>
      <c r="J118" s="210">
        <f>ROUND(I118*H118,2)</f>
        <v>0</v>
      </c>
      <c r="K118" s="206" t="s">
        <v>123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0.0011900000000000001</v>
      </c>
      <c r="R118" s="213">
        <f>Q118*H118</f>
        <v>0.0095200000000000007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124</v>
      </c>
      <c r="AT118" s="215" t="s">
        <v>119</v>
      </c>
      <c r="AU118" s="215" t="s">
        <v>79</v>
      </c>
      <c r="AY118" s="17" t="s">
        <v>116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124</v>
      </c>
      <c r="BM118" s="215" t="s">
        <v>202</v>
      </c>
    </row>
    <row r="119" s="2" customFormat="1">
      <c r="A119" s="38"/>
      <c r="B119" s="39"/>
      <c r="C119" s="40"/>
      <c r="D119" s="217" t="s">
        <v>126</v>
      </c>
      <c r="E119" s="40"/>
      <c r="F119" s="218" t="s">
        <v>203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126</v>
      </c>
      <c r="AU119" s="17" t="s">
        <v>79</v>
      </c>
    </row>
    <row r="120" s="2" customFormat="1" ht="24.15" customHeight="1">
      <c r="A120" s="38"/>
      <c r="B120" s="39"/>
      <c r="C120" s="204" t="s">
        <v>8</v>
      </c>
      <c r="D120" s="204" t="s">
        <v>119</v>
      </c>
      <c r="E120" s="205" t="s">
        <v>204</v>
      </c>
      <c r="F120" s="206" t="s">
        <v>205</v>
      </c>
      <c r="G120" s="207" t="s">
        <v>122</v>
      </c>
      <c r="H120" s="208">
        <v>110</v>
      </c>
      <c r="I120" s="209"/>
      <c r="J120" s="210">
        <f>ROUND(I120*H120,2)</f>
        <v>0</v>
      </c>
      <c r="K120" s="206" t="s">
        <v>123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0.0015</v>
      </c>
      <c r="R120" s="213">
        <f>Q120*H120</f>
        <v>0.16500000000000001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124</v>
      </c>
      <c r="AT120" s="215" t="s">
        <v>119</v>
      </c>
      <c r="AU120" s="215" t="s">
        <v>79</v>
      </c>
      <c r="AY120" s="17" t="s">
        <v>116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124</v>
      </c>
      <c r="BM120" s="215" t="s">
        <v>206</v>
      </c>
    </row>
    <row r="121" s="2" customFormat="1">
      <c r="A121" s="38"/>
      <c r="B121" s="39"/>
      <c r="C121" s="40"/>
      <c r="D121" s="217" t="s">
        <v>126</v>
      </c>
      <c r="E121" s="40"/>
      <c r="F121" s="218" t="s">
        <v>207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126</v>
      </c>
      <c r="AU121" s="17" t="s">
        <v>79</v>
      </c>
    </row>
    <row r="122" s="2" customFormat="1" ht="24.15" customHeight="1">
      <c r="A122" s="38"/>
      <c r="B122" s="39"/>
      <c r="C122" s="204" t="s">
        <v>124</v>
      </c>
      <c r="D122" s="204" t="s">
        <v>119</v>
      </c>
      <c r="E122" s="205" t="s">
        <v>208</v>
      </c>
      <c r="F122" s="206" t="s">
        <v>209</v>
      </c>
      <c r="G122" s="207" t="s">
        <v>122</v>
      </c>
      <c r="H122" s="208">
        <v>319</v>
      </c>
      <c r="I122" s="209"/>
      <c r="J122" s="210">
        <f>ROUND(I122*H122,2)</f>
        <v>0</v>
      </c>
      <c r="K122" s="206" t="s">
        <v>123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124</v>
      </c>
      <c r="AT122" s="215" t="s">
        <v>119</v>
      </c>
      <c r="AU122" s="215" t="s">
        <v>79</v>
      </c>
      <c r="AY122" s="17" t="s">
        <v>116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124</v>
      </c>
      <c r="BM122" s="215" t="s">
        <v>210</v>
      </c>
    </row>
    <row r="123" s="2" customFormat="1">
      <c r="A123" s="38"/>
      <c r="B123" s="39"/>
      <c r="C123" s="40"/>
      <c r="D123" s="217" t="s">
        <v>126</v>
      </c>
      <c r="E123" s="40"/>
      <c r="F123" s="218" t="s">
        <v>211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126</v>
      </c>
      <c r="AU123" s="17" t="s">
        <v>79</v>
      </c>
    </row>
    <row r="124" s="2" customFormat="1" ht="33" customHeight="1">
      <c r="A124" s="38"/>
      <c r="B124" s="39"/>
      <c r="C124" s="204" t="s">
        <v>212</v>
      </c>
      <c r="D124" s="204" t="s">
        <v>119</v>
      </c>
      <c r="E124" s="205" t="s">
        <v>213</v>
      </c>
      <c r="F124" s="206" t="s">
        <v>214</v>
      </c>
      <c r="G124" s="207" t="s">
        <v>122</v>
      </c>
      <c r="H124" s="208">
        <v>201</v>
      </c>
      <c r="I124" s="209"/>
      <c r="J124" s="210">
        <f>ROUND(I124*H124,2)</f>
        <v>0</v>
      </c>
      <c r="K124" s="206" t="s">
        <v>123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0.00020000000000000001</v>
      </c>
      <c r="R124" s="213">
        <f>Q124*H124</f>
        <v>0.0402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124</v>
      </c>
      <c r="AT124" s="215" t="s">
        <v>119</v>
      </c>
      <c r="AU124" s="215" t="s">
        <v>79</v>
      </c>
      <c r="AY124" s="17" t="s">
        <v>116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124</v>
      </c>
      <c r="BM124" s="215" t="s">
        <v>215</v>
      </c>
    </row>
    <row r="125" s="2" customFormat="1">
      <c r="A125" s="38"/>
      <c r="B125" s="39"/>
      <c r="C125" s="40"/>
      <c r="D125" s="217" t="s">
        <v>126</v>
      </c>
      <c r="E125" s="40"/>
      <c r="F125" s="218" t="s">
        <v>216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126</v>
      </c>
      <c r="AU125" s="17" t="s">
        <v>79</v>
      </c>
    </row>
    <row r="126" s="2" customFormat="1" ht="33" customHeight="1">
      <c r="A126" s="38"/>
      <c r="B126" s="39"/>
      <c r="C126" s="204" t="s">
        <v>217</v>
      </c>
      <c r="D126" s="204" t="s">
        <v>119</v>
      </c>
      <c r="E126" s="205" t="s">
        <v>218</v>
      </c>
      <c r="F126" s="206" t="s">
        <v>219</v>
      </c>
      <c r="G126" s="207" t="s">
        <v>122</v>
      </c>
      <c r="H126" s="208">
        <v>51</v>
      </c>
      <c r="I126" s="209"/>
      <c r="J126" s="210">
        <f>ROUND(I126*H126,2)</f>
        <v>0</v>
      </c>
      <c r="K126" s="206" t="s">
        <v>123</v>
      </c>
      <c r="L126" s="44"/>
      <c r="M126" s="211" t="s">
        <v>19</v>
      </c>
      <c r="N126" s="212" t="s">
        <v>40</v>
      </c>
      <c r="O126" s="84"/>
      <c r="P126" s="213">
        <f>O126*H126</f>
        <v>0</v>
      </c>
      <c r="Q126" s="213">
        <v>0.00024000000000000001</v>
      </c>
      <c r="R126" s="213">
        <f>Q126*H126</f>
        <v>0.012240000000000001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124</v>
      </c>
      <c r="AT126" s="215" t="s">
        <v>119</v>
      </c>
      <c r="AU126" s="215" t="s">
        <v>79</v>
      </c>
      <c r="AY126" s="17" t="s">
        <v>116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77</v>
      </c>
      <c r="BK126" s="216">
        <f>ROUND(I126*H126,2)</f>
        <v>0</v>
      </c>
      <c r="BL126" s="17" t="s">
        <v>124</v>
      </c>
      <c r="BM126" s="215" t="s">
        <v>220</v>
      </c>
    </row>
    <row r="127" s="2" customFormat="1">
      <c r="A127" s="38"/>
      <c r="B127" s="39"/>
      <c r="C127" s="40"/>
      <c r="D127" s="217" t="s">
        <v>126</v>
      </c>
      <c r="E127" s="40"/>
      <c r="F127" s="218" t="s">
        <v>221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126</v>
      </c>
      <c r="AU127" s="17" t="s">
        <v>79</v>
      </c>
    </row>
    <row r="128" s="2" customFormat="1" ht="24.15" customHeight="1">
      <c r="A128" s="38"/>
      <c r="B128" s="39"/>
      <c r="C128" s="204" t="s">
        <v>222</v>
      </c>
      <c r="D128" s="204" t="s">
        <v>119</v>
      </c>
      <c r="E128" s="205" t="s">
        <v>223</v>
      </c>
      <c r="F128" s="206" t="s">
        <v>224</v>
      </c>
      <c r="G128" s="207" t="s">
        <v>138</v>
      </c>
      <c r="H128" s="208">
        <v>0.33300000000000002</v>
      </c>
      <c r="I128" s="209"/>
      <c r="J128" s="210">
        <f>ROUND(I128*H128,2)</f>
        <v>0</v>
      </c>
      <c r="K128" s="206" t="s">
        <v>123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124</v>
      </c>
      <c r="AT128" s="215" t="s">
        <v>119</v>
      </c>
      <c r="AU128" s="215" t="s">
        <v>79</v>
      </c>
      <c r="AY128" s="17" t="s">
        <v>116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124</v>
      </c>
      <c r="BM128" s="215" t="s">
        <v>225</v>
      </c>
    </row>
    <row r="129" s="2" customFormat="1">
      <c r="A129" s="38"/>
      <c r="B129" s="39"/>
      <c r="C129" s="40"/>
      <c r="D129" s="217" t="s">
        <v>126</v>
      </c>
      <c r="E129" s="40"/>
      <c r="F129" s="218" t="s">
        <v>226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126</v>
      </c>
      <c r="AU129" s="17" t="s">
        <v>79</v>
      </c>
    </row>
    <row r="130" s="12" customFormat="1" ht="22.8" customHeight="1">
      <c r="A130" s="12"/>
      <c r="B130" s="188"/>
      <c r="C130" s="189"/>
      <c r="D130" s="190" t="s">
        <v>68</v>
      </c>
      <c r="E130" s="202" t="s">
        <v>227</v>
      </c>
      <c r="F130" s="202" t="s">
        <v>228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SUM(P131:P153)</f>
        <v>0</v>
      </c>
      <c r="Q130" s="196"/>
      <c r="R130" s="197">
        <f>SUM(R131:R153)</f>
        <v>0.029209999999999993</v>
      </c>
      <c r="S130" s="196"/>
      <c r="T130" s="198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79</v>
      </c>
      <c r="AT130" s="200" t="s">
        <v>68</v>
      </c>
      <c r="AU130" s="200" t="s">
        <v>77</v>
      </c>
      <c r="AY130" s="199" t="s">
        <v>116</v>
      </c>
      <c r="BK130" s="201">
        <f>SUM(BK131:BK153)</f>
        <v>0</v>
      </c>
    </row>
    <row r="131" s="2" customFormat="1" ht="16.5" customHeight="1">
      <c r="A131" s="38"/>
      <c r="B131" s="39"/>
      <c r="C131" s="204" t="s">
        <v>229</v>
      </c>
      <c r="D131" s="204" t="s">
        <v>119</v>
      </c>
      <c r="E131" s="205" t="s">
        <v>230</v>
      </c>
      <c r="F131" s="206" t="s">
        <v>231</v>
      </c>
      <c r="G131" s="207" t="s">
        <v>146</v>
      </c>
      <c r="H131" s="208">
        <v>1</v>
      </c>
      <c r="I131" s="209"/>
      <c r="J131" s="210">
        <f>ROUND(I131*H131,2)</f>
        <v>0</v>
      </c>
      <c r="K131" s="206" t="s">
        <v>123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0.00062</v>
      </c>
      <c r="R131" s="213">
        <f>Q131*H131</f>
        <v>0.00062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124</v>
      </c>
      <c r="AT131" s="215" t="s">
        <v>119</v>
      </c>
      <c r="AU131" s="215" t="s">
        <v>79</v>
      </c>
      <c r="AY131" s="17" t="s">
        <v>116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124</v>
      </c>
      <c r="BM131" s="215" t="s">
        <v>232</v>
      </c>
    </row>
    <row r="132" s="2" customFormat="1">
      <c r="A132" s="38"/>
      <c r="B132" s="39"/>
      <c r="C132" s="40"/>
      <c r="D132" s="217" t="s">
        <v>126</v>
      </c>
      <c r="E132" s="40"/>
      <c r="F132" s="218" t="s">
        <v>233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126</v>
      </c>
      <c r="AU132" s="17" t="s">
        <v>79</v>
      </c>
    </row>
    <row r="133" s="2" customFormat="1" ht="24.15" customHeight="1">
      <c r="A133" s="38"/>
      <c r="B133" s="39"/>
      <c r="C133" s="204" t="s">
        <v>7</v>
      </c>
      <c r="D133" s="204" t="s">
        <v>119</v>
      </c>
      <c r="E133" s="205" t="s">
        <v>234</v>
      </c>
      <c r="F133" s="206" t="s">
        <v>235</v>
      </c>
      <c r="G133" s="207" t="s">
        <v>146</v>
      </c>
      <c r="H133" s="208">
        <v>15</v>
      </c>
      <c r="I133" s="209"/>
      <c r="J133" s="210">
        <f>ROUND(I133*H133,2)</f>
        <v>0</v>
      </c>
      <c r="K133" s="206" t="s">
        <v>123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0.00011</v>
      </c>
      <c r="R133" s="213">
        <f>Q133*H133</f>
        <v>0.00165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124</v>
      </c>
      <c r="AT133" s="215" t="s">
        <v>119</v>
      </c>
      <c r="AU133" s="215" t="s">
        <v>79</v>
      </c>
      <c r="AY133" s="17" t="s">
        <v>116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124</v>
      </c>
      <c r="BM133" s="215" t="s">
        <v>236</v>
      </c>
    </row>
    <row r="134" s="2" customFormat="1">
      <c r="A134" s="38"/>
      <c r="B134" s="39"/>
      <c r="C134" s="40"/>
      <c r="D134" s="217" t="s">
        <v>126</v>
      </c>
      <c r="E134" s="40"/>
      <c r="F134" s="218" t="s">
        <v>237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126</v>
      </c>
      <c r="AU134" s="17" t="s">
        <v>79</v>
      </c>
    </row>
    <row r="135" s="2" customFormat="1" ht="21.75" customHeight="1">
      <c r="A135" s="38"/>
      <c r="B135" s="39"/>
      <c r="C135" s="204" t="s">
        <v>238</v>
      </c>
      <c r="D135" s="204" t="s">
        <v>119</v>
      </c>
      <c r="E135" s="205" t="s">
        <v>239</v>
      </c>
      <c r="F135" s="206" t="s">
        <v>240</v>
      </c>
      <c r="G135" s="207" t="s">
        <v>146</v>
      </c>
      <c r="H135" s="208">
        <v>5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0.00011</v>
      </c>
      <c r="R135" s="213">
        <f>Q135*H135</f>
        <v>0.00055000000000000003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124</v>
      </c>
      <c r="AT135" s="215" t="s">
        <v>119</v>
      </c>
      <c r="AU135" s="215" t="s">
        <v>79</v>
      </c>
      <c r="AY135" s="17" t="s">
        <v>116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124</v>
      </c>
      <c r="BM135" s="215" t="s">
        <v>241</v>
      </c>
    </row>
    <row r="136" s="2" customFormat="1" ht="16.5" customHeight="1">
      <c r="A136" s="38"/>
      <c r="B136" s="39"/>
      <c r="C136" s="204" t="s">
        <v>242</v>
      </c>
      <c r="D136" s="204" t="s">
        <v>119</v>
      </c>
      <c r="E136" s="205" t="s">
        <v>243</v>
      </c>
      <c r="F136" s="206" t="s">
        <v>244</v>
      </c>
      <c r="G136" s="207" t="s">
        <v>146</v>
      </c>
      <c r="H136" s="208">
        <v>1</v>
      </c>
      <c r="I136" s="209"/>
      <c r="J136" s="210">
        <f>ROUND(I136*H136,2)</f>
        <v>0</v>
      </c>
      <c r="K136" s="206" t="s">
        <v>123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0.00084000000000000003</v>
      </c>
      <c r="R136" s="213">
        <f>Q136*H136</f>
        <v>0.00084000000000000003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124</v>
      </c>
      <c r="AT136" s="215" t="s">
        <v>119</v>
      </c>
      <c r="AU136" s="215" t="s">
        <v>79</v>
      </c>
      <c r="AY136" s="17" t="s">
        <v>116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124</v>
      </c>
      <c r="BM136" s="215" t="s">
        <v>245</v>
      </c>
    </row>
    <row r="137" s="2" customFormat="1">
      <c r="A137" s="38"/>
      <c r="B137" s="39"/>
      <c r="C137" s="40"/>
      <c r="D137" s="217" t="s">
        <v>126</v>
      </c>
      <c r="E137" s="40"/>
      <c r="F137" s="218" t="s">
        <v>246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126</v>
      </c>
      <c r="AU137" s="17" t="s">
        <v>79</v>
      </c>
    </row>
    <row r="138" s="2" customFormat="1" ht="21.75" customHeight="1">
      <c r="A138" s="38"/>
      <c r="B138" s="39"/>
      <c r="C138" s="204" t="s">
        <v>247</v>
      </c>
      <c r="D138" s="204" t="s">
        <v>119</v>
      </c>
      <c r="E138" s="205" t="s">
        <v>248</v>
      </c>
      <c r="F138" s="206" t="s">
        <v>249</v>
      </c>
      <c r="G138" s="207" t="s">
        <v>146</v>
      </c>
      <c r="H138" s="208">
        <v>15</v>
      </c>
      <c r="I138" s="209"/>
      <c r="J138" s="210">
        <f>ROUND(I138*H138,2)</f>
        <v>0</v>
      </c>
      <c r="K138" s="206" t="s">
        <v>123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0.00069999999999999999</v>
      </c>
      <c r="R138" s="213">
        <f>Q138*H138</f>
        <v>0.010500000000000001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124</v>
      </c>
      <c r="AT138" s="215" t="s">
        <v>119</v>
      </c>
      <c r="AU138" s="215" t="s">
        <v>79</v>
      </c>
      <c r="AY138" s="17" t="s">
        <v>116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124</v>
      </c>
      <c r="BM138" s="215" t="s">
        <v>250</v>
      </c>
    </row>
    <row r="139" s="2" customFormat="1">
      <c r="A139" s="38"/>
      <c r="B139" s="39"/>
      <c r="C139" s="40"/>
      <c r="D139" s="217" t="s">
        <v>126</v>
      </c>
      <c r="E139" s="40"/>
      <c r="F139" s="218" t="s">
        <v>251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126</v>
      </c>
      <c r="AU139" s="17" t="s">
        <v>79</v>
      </c>
    </row>
    <row r="140" s="2" customFormat="1" ht="16.5" customHeight="1">
      <c r="A140" s="38"/>
      <c r="B140" s="39"/>
      <c r="C140" s="204" t="s">
        <v>252</v>
      </c>
      <c r="D140" s="204" t="s">
        <v>119</v>
      </c>
      <c r="E140" s="205" t="s">
        <v>253</v>
      </c>
      <c r="F140" s="206" t="s">
        <v>254</v>
      </c>
      <c r="G140" s="207" t="s">
        <v>146</v>
      </c>
      <c r="H140" s="208">
        <v>5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40</v>
      </c>
      <c r="O140" s="84"/>
      <c r="P140" s="213">
        <f>O140*H140</f>
        <v>0</v>
      </c>
      <c r="Q140" s="213">
        <v>0.0011999999999999999</v>
      </c>
      <c r="R140" s="213">
        <f>Q140*H140</f>
        <v>0.0059999999999999993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124</v>
      </c>
      <c r="AT140" s="215" t="s">
        <v>119</v>
      </c>
      <c r="AU140" s="215" t="s">
        <v>79</v>
      </c>
      <c r="AY140" s="17" t="s">
        <v>116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124</v>
      </c>
      <c r="BM140" s="215" t="s">
        <v>255</v>
      </c>
    </row>
    <row r="141" s="2" customFormat="1" ht="16.5" customHeight="1">
      <c r="A141" s="38"/>
      <c r="B141" s="39"/>
      <c r="C141" s="204" t="s">
        <v>256</v>
      </c>
      <c r="D141" s="204" t="s">
        <v>119</v>
      </c>
      <c r="E141" s="205" t="s">
        <v>257</v>
      </c>
      <c r="F141" s="206" t="s">
        <v>258</v>
      </c>
      <c r="G141" s="207" t="s">
        <v>146</v>
      </c>
      <c r="H141" s="208">
        <v>5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0.00050000000000000001</v>
      </c>
      <c r="R141" s="213">
        <f>Q141*H141</f>
        <v>0.0025000000000000001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124</v>
      </c>
      <c r="AT141" s="215" t="s">
        <v>119</v>
      </c>
      <c r="AU141" s="215" t="s">
        <v>79</v>
      </c>
      <c r="AY141" s="17" t="s">
        <v>116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124</v>
      </c>
      <c r="BM141" s="215" t="s">
        <v>259</v>
      </c>
    </row>
    <row r="142" s="2" customFormat="1" ht="16.5" customHeight="1">
      <c r="A142" s="38"/>
      <c r="B142" s="39"/>
      <c r="C142" s="204" t="s">
        <v>260</v>
      </c>
      <c r="D142" s="204" t="s">
        <v>119</v>
      </c>
      <c r="E142" s="205" t="s">
        <v>261</v>
      </c>
      <c r="F142" s="206" t="s">
        <v>262</v>
      </c>
      <c r="G142" s="207" t="s">
        <v>146</v>
      </c>
      <c r="H142" s="208">
        <v>6</v>
      </c>
      <c r="I142" s="209"/>
      <c r="J142" s="210">
        <f>ROUND(I142*H142,2)</f>
        <v>0</v>
      </c>
      <c r="K142" s="206" t="s">
        <v>123</v>
      </c>
      <c r="L142" s="44"/>
      <c r="M142" s="211" t="s">
        <v>19</v>
      </c>
      <c r="N142" s="212" t="s">
        <v>40</v>
      </c>
      <c r="O142" s="84"/>
      <c r="P142" s="213">
        <f>O142*H142</f>
        <v>0</v>
      </c>
      <c r="Q142" s="213">
        <v>0.00022000000000000001</v>
      </c>
      <c r="R142" s="213">
        <f>Q142*H142</f>
        <v>0.00132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124</v>
      </c>
      <c r="AT142" s="215" t="s">
        <v>119</v>
      </c>
      <c r="AU142" s="215" t="s">
        <v>79</v>
      </c>
      <c r="AY142" s="17" t="s">
        <v>116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124</v>
      </c>
      <c r="BM142" s="215" t="s">
        <v>263</v>
      </c>
    </row>
    <row r="143" s="2" customFormat="1">
      <c r="A143" s="38"/>
      <c r="B143" s="39"/>
      <c r="C143" s="40"/>
      <c r="D143" s="217" t="s">
        <v>126</v>
      </c>
      <c r="E143" s="40"/>
      <c r="F143" s="218" t="s">
        <v>264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126</v>
      </c>
      <c r="AU143" s="17" t="s">
        <v>79</v>
      </c>
    </row>
    <row r="144" s="2" customFormat="1" ht="16.5" customHeight="1">
      <c r="A144" s="38"/>
      <c r="B144" s="39"/>
      <c r="C144" s="204" t="s">
        <v>265</v>
      </c>
      <c r="D144" s="204" t="s">
        <v>119</v>
      </c>
      <c r="E144" s="205" t="s">
        <v>266</v>
      </c>
      <c r="F144" s="206" t="s">
        <v>267</v>
      </c>
      <c r="G144" s="207" t="s">
        <v>146</v>
      </c>
      <c r="H144" s="208">
        <v>2</v>
      </c>
      <c r="I144" s="209"/>
      <c r="J144" s="210">
        <f>ROUND(I144*H144,2)</f>
        <v>0</v>
      </c>
      <c r="K144" s="206" t="s">
        <v>123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0.00034000000000000002</v>
      </c>
      <c r="R144" s="213">
        <f>Q144*H144</f>
        <v>0.00068000000000000005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124</v>
      </c>
      <c r="AT144" s="215" t="s">
        <v>119</v>
      </c>
      <c r="AU144" s="215" t="s">
        <v>79</v>
      </c>
      <c r="AY144" s="17" t="s">
        <v>116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124</v>
      </c>
      <c r="BM144" s="215" t="s">
        <v>268</v>
      </c>
    </row>
    <row r="145" s="2" customFormat="1">
      <c r="A145" s="38"/>
      <c r="B145" s="39"/>
      <c r="C145" s="40"/>
      <c r="D145" s="217" t="s">
        <v>126</v>
      </c>
      <c r="E145" s="40"/>
      <c r="F145" s="218" t="s">
        <v>269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126</v>
      </c>
      <c r="AU145" s="17" t="s">
        <v>79</v>
      </c>
    </row>
    <row r="146" s="2" customFormat="1" ht="16.5" customHeight="1">
      <c r="A146" s="38"/>
      <c r="B146" s="39"/>
      <c r="C146" s="204" t="s">
        <v>270</v>
      </c>
      <c r="D146" s="204" t="s">
        <v>119</v>
      </c>
      <c r="E146" s="205" t="s">
        <v>271</v>
      </c>
      <c r="F146" s="206" t="s">
        <v>272</v>
      </c>
      <c r="G146" s="207" t="s">
        <v>146</v>
      </c>
      <c r="H146" s="208">
        <v>2</v>
      </c>
      <c r="I146" s="209"/>
      <c r="J146" s="210">
        <f>ROUND(I146*H146,2)</f>
        <v>0</v>
      </c>
      <c r="K146" s="206" t="s">
        <v>123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0.00050000000000000001</v>
      </c>
      <c r="R146" s="213">
        <f>Q146*H146</f>
        <v>0.001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124</v>
      </c>
      <c r="AT146" s="215" t="s">
        <v>119</v>
      </c>
      <c r="AU146" s="215" t="s">
        <v>79</v>
      </c>
      <c r="AY146" s="17" t="s">
        <v>116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124</v>
      </c>
      <c r="BM146" s="215" t="s">
        <v>273</v>
      </c>
    </row>
    <row r="147" s="2" customFormat="1">
      <c r="A147" s="38"/>
      <c r="B147" s="39"/>
      <c r="C147" s="40"/>
      <c r="D147" s="217" t="s">
        <v>126</v>
      </c>
      <c r="E147" s="40"/>
      <c r="F147" s="218" t="s">
        <v>274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126</v>
      </c>
      <c r="AU147" s="17" t="s">
        <v>79</v>
      </c>
    </row>
    <row r="148" s="2" customFormat="1" ht="16.5" customHeight="1">
      <c r="A148" s="38"/>
      <c r="B148" s="39"/>
      <c r="C148" s="204" t="s">
        <v>275</v>
      </c>
      <c r="D148" s="204" t="s">
        <v>119</v>
      </c>
      <c r="E148" s="205" t="s">
        <v>276</v>
      </c>
      <c r="F148" s="206" t="s">
        <v>277</v>
      </c>
      <c r="G148" s="207" t="s">
        <v>146</v>
      </c>
      <c r="H148" s="208">
        <v>3</v>
      </c>
      <c r="I148" s="209"/>
      <c r="J148" s="210">
        <f>ROUND(I148*H148,2)</f>
        <v>0</v>
      </c>
      <c r="K148" s="206" t="s">
        <v>123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0.00069999999999999999</v>
      </c>
      <c r="R148" s="213">
        <f>Q148*H148</f>
        <v>0.0020999999999999999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124</v>
      </c>
      <c r="AT148" s="215" t="s">
        <v>119</v>
      </c>
      <c r="AU148" s="215" t="s">
        <v>79</v>
      </c>
      <c r="AY148" s="17" t="s">
        <v>116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124</v>
      </c>
      <c r="BM148" s="215" t="s">
        <v>278</v>
      </c>
    </row>
    <row r="149" s="2" customFormat="1">
      <c r="A149" s="38"/>
      <c r="B149" s="39"/>
      <c r="C149" s="40"/>
      <c r="D149" s="217" t="s">
        <v>126</v>
      </c>
      <c r="E149" s="40"/>
      <c r="F149" s="218" t="s">
        <v>279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126</v>
      </c>
      <c r="AU149" s="17" t="s">
        <v>79</v>
      </c>
    </row>
    <row r="150" s="2" customFormat="1" ht="24.15" customHeight="1">
      <c r="A150" s="38"/>
      <c r="B150" s="39"/>
      <c r="C150" s="204" t="s">
        <v>280</v>
      </c>
      <c r="D150" s="204" t="s">
        <v>119</v>
      </c>
      <c r="E150" s="205" t="s">
        <v>281</v>
      </c>
      <c r="F150" s="206" t="s">
        <v>282</v>
      </c>
      <c r="G150" s="207" t="s">
        <v>146</v>
      </c>
      <c r="H150" s="208">
        <v>1</v>
      </c>
      <c r="I150" s="209"/>
      <c r="J150" s="210">
        <f>ROUND(I150*H150,2)</f>
        <v>0</v>
      </c>
      <c r="K150" s="206" t="s">
        <v>123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0.0014499999999999999</v>
      </c>
      <c r="R150" s="213">
        <f>Q150*H150</f>
        <v>0.0014499999999999999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124</v>
      </c>
      <c r="AT150" s="215" t="s">
        <v>119</v>
      </c>
      <c r="AU150" s="215" t="s">
        <v>79</v>
      </c>
      <c r="AY150" s="17" t="s">
        <v>116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124</v>
      </c>
      <c r="BM150" s="215" t="s">
        <v>283</v>
      </c>
    </row>
    <row r="151" s="2" customFormat="1">
      <c r="A151" s="38"/>
      <c r="B151" s="39"/>
      <c r="C151" s="40"/>
      <c r="D151" s="217" t="s">
        <v>126</v>
      </c>
      <c r="E151" s="40"/>
      <c r="F151" s="218" t="s">
        <v>284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126</v>
      </c>
      <c r="AU151" s="17" t="s">
        <v>79</v>
      </c>
    </row>
    <row r="152" s="2" customFormat="1" ht="24.15" customHeight="1">
      <c r="A152" s="38"/>
      <c r="B152" s="39"/>
      <c r="C152" s="204" t="s">
        <v>131</v>
      </c>
      <c r="D152" s="204" t="s">
        <v>119</v>
      </c>
      <c r="E152" s="205" t="s">
        <v>285</v>
      </c>
      <c r="F152" s="206" t="s">
        <v>286</v>
      </c>
      <c r="G152" s="207" t="s">
        <v>138</v>
      </c>
      <c r="H152" s="208">
        <v>0.029000000000000001</v>
      </c>
      <c r="I152" s="209"/>
      <c r="J152" s="210">
        <f>ROUND(I152*H152,2)</f>
        <v>0</v>
      </c>
      <c r="K152" s="206" t="s">
        <v>123</v>
      </c>
      <c r="L152" s="44"/>
      <c r="M152" s="211" t="s">
        <v>19</v>
      </c>
      <c r="N152" s="212" t="s">
        <v>40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124</v>
      </c>
      <c r="AT152" s="215" t="s">
        <v>119</v>
      </c>
      <c r="AU152" s="215" t="s">
        <v>79</v>
      </c>
      <c r="AY152" s="17" t="s">
        <v>116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124</v>
      </c>
      <c r="BM152" s="215" t="s">
        <v>287</v>
      </c>
    </row>
    <row r="153" s="2" customFormat="1">
      <c r="A153" s="38"/>
      <c r="B153" s="39"/>
      <c r="C153" s="40"/>
      <c r="D153" s="217" t="s">
        <v>126</v>
      </c>
      <c r="E153" s="40"/>
      <c r="F153" s="218" t="s">
        <v>288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126</v>
      </c>
      <c r="AU153" s="17" t="s">
        <v>79</v>
      </c>
    </row>
    <row r="154" s="12" customFormat="1" ht="22.8" customHeight="1">
      <c r="A154" s="12"/>
      <c r="B154" s="188"/>
      <c r="C154" s="189"/>
      <c r="D154" s="190" t="s">
        <v>68</v>
      </c>
      <c r="E154" s="202" t="s">
        <v>289</v>
      </c>
      <c r="F154" s="202" t="s">
        <v>290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SUM(P155:P179)</f>
        <v>0</v>
      </c>
      <c r="Q154" s="196"/>
      <c r="R154" s="197">
        <f>SUM(R155:R179)</f>
        <v>0.51190000000000002</v>
      </c>
      <c r="S154" s="196"/>
      <c r="T154" s="198">
        <f>SUM(T155:T179)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79</v>
      </c>
      <c r="AT154" s="200" t="s">
        <v>68</v>
      </c>
      <c r="AU154" s="200" t="s">
        <v>77</v>
      </c>
      <c r="AY154" s="199" t="s">
        <v>116</v>
      </c>
      <c r="BK154" s="201">
        <f>SUM(BK155:BK179)</f>
        <v>0</v>
      </c>
    </row>
    <row r="155" s="2" customFormat="1" ht="24.15" customHeight="1">
      <c r="A155" s="38"/>
      <c r="B155" s="39"/>
      <c r="C155" s="204" t="s">
        <v>291</v>
      </c>
      <c r="D155" s="204" t="s">
        <v>119</v>
      </c>
      <c r="E155" s="205" t="s">
        <v>292</v>
      </c>
      <c r="F155" s="206" t="s">
        <v>293</v>
      </c>
      <c r="G155" s="207" t="s">
        <v>146</v>
      </c>
      <c r="H155" s="208">
        <v>1</v>
      </c>
      <c r="I155" s="209"/>
      <c r="J155" s="210">
        <f>ROUND(I155*H155,2)</f>
        <v>0</v>
      </c>
      <c r="K155" s="206" t="s">
        <v>123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0.016549999999999999</v>
      </c>
      <c r="R155" s="213">
        <f>Q155*H155</f>
        <v>0.016549999999999999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124</v>
      </c>
      <c r="AT155" s="215" t="s">
        <v>119</v>
      </c>
      <c r="AU155" s="215" t="s">
        <v>79</v>
      </c>
      <c r="AY155" s="17" t="s">
        <v>116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124</v>
      </c>
      <c r="BM155" s="215" t="s">
        <v>294</v>
      </c>
    </row>
    <row r="156" s="2" customFormat="1">
      <c r="A156" s="38"/>
      <c r="B156" s="39"/>
      <c r="C156" s="40"/>
      <c r="D156" s="217" t="s">
        <v>126</v>
      </c>
      <c r="E156" s="40"/>
      <c r="F156" s="218" t="s">
        <v>295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126</v>
      </c>
      <c r="AU156" s="17" t="s">
        <v>79</v>
      </c>
    </row>
    <row r="157" s="2" customFormat="1" ht="24.15" customHeight="1">
      <c r="A157" s="38"/>
      <c r="B157" s="39"/>
      <c r="C157" s="204" t="s">
        <v>296</v>
      </c>
      <c r="D157" s="204" t="s">
        <v>119</v>
      </c>
      <c r="E157" s="205" t="s">
        <v>297</v>
      </c>
      <c r="F157" s="206" t="s">
        <v>298</v>
      </c>
      <c r="G157" s="207" t="s">
        <v>146</v>
      </c>
      <c r="H157" s="208">
        <v>2</v>
      </c>
      <c r="I157" s="209"/>
      <c r="J157" s="210">
        <f>ROUND(I157*H157,2)</f>
        <v>0</v>
      </c>
      <c r="K157" s="206" t="s">
        <v>123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0.01942</v>
      </c>
      <c r="R157" s="213">
        <f>Q157*H157</f>
        <v>0.03884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124</v>
      </c>
      <c r="AT157" s="215" t="s">
        <v>119</v>
      </c>
      <c r="AU157" s="215" t="s">
        <v>79</v>
      </c>
      <c r="AY157" s="17" t="s">
        <v>116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124</v>
      </c>
      <c r="BM157" s="215" t="s">
        <v>299</v>
      </c>
    </row>
    <row r="158" s="2" customFormat="1">
      <c r="A158" s="38"/>
      <c r="B158" s="39"/>
      <c r="C158" s="40"/>
      <c r="D158" s="217" t="s">
        <v>126</v>
      </c>
      <c r="E158" s="40"/>
      <c r="F158" s="218" t="s">
        <v>300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126</v>
      </c>
      <c r="AU158" s="17" t="s">
        <v>79</v>
      </c>
    </row>
    <row r="159" s="2" customFormat="1" ht="24.15" customHeight="1">
      <c r="A159" s="38"/>
      <c r="B159" s="39"/>
      <c r="C159" s="204" t="s">
        <v>301</v>
      </c>
      <c r="D159" s="204" t="s">
        <v>119</v>
      </c>
      <c r="E159" s="205" t="s">
        <v>302</v>
      </c>
      <c r="F159" s="206" t="s">
        <v>303</v>
      </c>
      <c r="G159" s="207" t="s">
        <v>146</v>
      </c>
      <c r="H159" s="208">
        <v>1</v>
      </c>
      <c r="I159" s="209"/>
      <c r="J159" s="210">
        <f>ROUND(I159*H159,2)</f>
        <v>0</v>
      </c>
      <c r="K159" s="206" t="s">
        <v>123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0.028029999999999999</v>
      </c>
      <c r="R159" s="213">
        <f>Q159*H159</f>
        <v>0.028029999999999999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124</v>
      </c>
      <c r="AT159" s="215" t="s">
        <v>119</v>
      </c>
      <c r="AU159" s="215" t="s">
        <v>79</v>
      </c>
      <c r="AY159" s="17" t="s">
        <v>116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124</v>
      </c>
      <c r="BM159" s="215" t="s">
        <v>304</v>
      </c>
    </row>
    <row r="160" s="2" customFormat="1">
      <c r="A160" s="38"/>
      <c r="B160" s="39"/>
      <c r="C160" s="40"/>
      <c r="D160" s="217" t="s">
        <v>126</v>
      </c>
      <c r="E160" s="40"/>
      <c r="F160" s="218" t="s">
        <v>305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126</v>
      </c>
      <c r="AU160" s="17" t="s">
        <v>79</v>
      </c>
    </row>
    <row r="161" s="2" customFormat="1" ht="24.15" customHeight="1">
      <c r="A161" s="38"/>
      <c r="B161" s="39"/>
      <c r="C161" s="204" t="s">
        <v>306</v>
      </c>
      <c r="D161" s="204" t="s">
        <v>119</v>
      </c>
      <c r="E161" s="205" t="s">
        <v>307</v>
      </c>
      <c r="F161" s="206" t="s">
        <v>308</v>
      </c>
      <c r="G161" s="207" t="s">
        <v>146</v>
      </c>
      <c r="H161" s="208">
        <v>3</v>
      </c>
      <c r="I161" s="209"/>
      <c r="J161" s="210">
        <f>ROUND(I161*H161,2)</f>
        <v>0</v>
      </c>
      <c r="K161" s="206" t="s">
        <v>123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0.0332</v>
      </c>
      <c r="R161" s="213">
        <f>Q161*H161</f>
        <v>0.099599999999999994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124</v>
      </c>
      <c r="AT161" s="215" t="s">
        <v>119</v>
      </c>
      <c r="AU161" s="215" t="s">
        <v>79</v>
      </c>
      <c r="AY161" s="17" t="s">
        <v>116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124</v>
      </c>
      <c r="BM161" s="215" t="s">
        <v>309</v>
      </c>
    </row>
    <row r="162" s="2" customFormat="1">
      <c r="A162" s="38"/>
      <c r="B162" s="39"/>
      <c r="C162" s="40"/>
      <c r="D162" s="217" t="s">
        <v>126</v>
      </c>
      <c r="E162" s="40"/>
      <c r="F162" s="218" t="s">
        <v>310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126</v>
      </c>
      <c r="AU162" s="17" t="s">
        <v>79</v>
      </c>
    </row>
    <row r="163" s="2" customFormat="1" ht="24.15" customHeight="1">
      <c r="A163" s="38"/>
      <c r="B163" s="39"/>
      <c r="C163" s="204" t="s">
        <v>311</v>
      </c>
      <c r="D163" s="204" t="s">
        <v>119</v>
      </c>
      <c r="E163" s="205" t="s">
        <v>312</v>
      </c>
      <c r="F163" s="206" t="s">
        <v>313</v>
      </c>
      <c r="G163" s="207" t="s">
        <v>146</v>
      </c>
      <c r="H163" s="208">
        <v>1</v>
      </c>
      <c r="I163" s="209"/>
      <c r="J163" s="210">
        <f>ROUND(I163*H163,2)</f>
        <v>0</v>
      </c>
      <c r="K163" s="206" t="s">
        <v>123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0.042380000000000001</v>
      </c>
      <c r="R163" s="213">
        <f>Q163*H163</f>
        <v>0.042380000000000001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124</v>
      </c>
      <c r="AT163" s="215" t="s">
        <v>119</v>
      </c>
      <c r="AU163" s="215" t="s">
        <v>79</v>
      </c>
      <c r="AY163" s="17" t="s">
        <v>116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124</v>
      </c>
      <c r="BM163" s="215" t="s">
        <v>314</v>
      </c>
    </row>
    <row r="164" s="2" customFormat="1">
      <c r="A164" s="38"/>
      <c r="B164" s="39"/>
      <c r="C164" s="40"/>
      <c r="D164" s="217" t="s">
        <v>126</v>
      </c>
      <c r="E164" s="40"/>
      <c r="F164" s="218" t="s">
        <v>315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79</v>
      </c>
    </row>
    <row r="165" s="2" customFormat="1" ht="24.15" customHeight="1">
      <c r="A165" s="38"/>
      <c r="B165" s="39"/>
      <c r="C165" s="204" t="s">
        <v>316</v>
      </c>
      <c r="D165" s="204" t="s">
        <v>119</v>
      </c>
      <c r="E165" s="205" t="s">
        <v>317</v>
      </c>
      <c r="F165" s="206" t="s">
        <v>318</v>
      </c>
      <c r="G165" s="207" t="s">
        <v>146</v>
      </c>
      <c r="H165" s="208">
        <v>1</v>
      </c>
      <c r="I165" s="209"/>
      <c r="J165" s="210">
        <f>ROUND(I165*H165,2)</f>
        <v>0</v>
      </c>
      <c r="K165" s="206" t="s">
        <v>123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0.021760000000000002</v>
      </c>
      <c r="R165" s="213">
        <f>Q165*H165</f>
        <v>0.021760000000000002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124</v>
      </c>
      <c r="AT165" s="215" t="s">
        <v>119</v>
      </c>
      <c r="AU165" s="215" t="s">
        <v>79</v>
      </c>
      <c r="AY165" s="17" t="s">
        <v>116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124</v>
      </c>
      <c r="BM165" s="215" t="s">
        <v>319</v>
      </c>
    </row>
    <row r="166" s="2" customFormat="1">
      <c r="A166" s="38"/>
      <c r="B166" s="39"/>
      <c r="C166" s="40"/>
      <c r="D166" s="217" t="s">
        <v>126</v>
      </c>
      <c r="E166" s="40"/>
      <c r="F166" s="218" t="s">
        <v>320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126</v>
      </c>
      <c r="AU166" s="17" t="s">
        <v>79</v>
      </c>
    </row>
    <row r="167" s="2" customFormat="1" ht="24.15" customHeight="1">
      <c r="A167" s="38"/>
      <c r="B167" s="39"/>
      <c r="C167" s="204" t="s">
        <v>321</v>
      </c>
      <c r="D167" s="204" t="s">
        <v>119</v>
      </c>
      <c r="E167" s="205" t="s">
        <v>322</v>
      </c>
      <c r="F167" s="206" t="s">
        <v>323</v>
      </c>
      <c r="G167" s="207" t="s">
        <v>146</v>
      </c>
      <c r="H167" s="208">
        <v>1</v>
      </c>
      <c r="I167" s="209"/>
      <c r="J167" s="210">
        <f>ROUND(I167*H167,2)</f>
        <v>0</v>
      </c>
      <c r="K167" s="206" t="s">
        <v>123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0.025020000000000001</v>
      </c>
      <c r="R167" s="213">
        <f>Q167*H167</f>
        <v>0.025020000000000001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124</v>
      </c>
      <c r="AT167" s="215" t="s">
        <v>119</v>
      </c>
      <c r="AU167" s="215" t="s">
        <v>79</v>
      </c>
      <c r="AY167" s="17" t="s">
        <v>116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124</v>
      </c>
      <c r="BM167" s="215" t="s">
        <v>324</v>
      </c>
    </row>
    <row r="168" s="2" customFormat="1">
      <c r="A168" s="38"/>
      <c r="B168" s="39"/>
      <c r="C168" s="40"/>
      <c r="D168" s="217" t="s">
        <v>126</v>
      </c>
      <c r="E168" s="40"/>
      <c r="F168" s="218" t="s">
        <v>325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126</v>
      </c>
      <c r="AU168" s="17" t="s">
        <v>79</v>
      </c>
    </row>
    <row r="169" s="2" customFormat="1" ht="24.15" customHeight="1">
      <c r="A169" s="38"/>
      <c r="B169" s="39"/>
      <c r="C169" s="204" t="s">
        <v>326</v>
      </c>
      <c r="D169" s="204" t="s">
        <v>119</v>
      </c>
      <c r="E169" s="205" t="s">
        <v>327</v>
      </c>
      <c r="F169" s="206" t="s">
        <v>328</v>
      </c>
      <c r="G169" s="207" t="s">
        <v>146</v>
      </c>
      <c r="H169" s="208">
        <v>1</v>
      </c>
      <c r="I169" s="209"/>
      <c r="J169" s="210">
        <f>ROUND(I169*H169,2)</f>
        <v>0</v>
      </c>
      <c r="K169" s="206" t="s">
        <v>123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0.02828</v>
      </c>
      <c r="R169" s="213">
        <f>Q169*H169</f>
        <v>0.02828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124</v>
      </c>
      <c r="AT169" s="215" t="s">
        <v>119</v>
      </c>
      <c r="AU169" s="215" t="s">
        <v>79</v>
      </c>
      <c r="AY169" s="17" t="s">
        <v>116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124</v>
      </c>
      <c r="BM169" s="215" t="s">
        <v>329</v>
      </c>
    </row>
    <row r="170" s="2" customFormat="1">
      <c r="A170" s="38"/>
      <c r="B170" s="39"/>
      <c r="C170" s="40"/>
      <c r="D170" s="217" t="s">
        <v>126</v>
      </c>
      <c r="E170" s="40"/>
      <c r="F170" s="218" t="s">
        <v>330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126</v>
      </c>
      <c r="AU170" s="17" t="s">
        <v>79</v>
      </c>
    </row>
    <row r="171" s="2" customFormat="1" ht="24.15" customHeight="1">
      <c r="A171" s="38"/>
      <c r="B171" s="39"/>
      <c r="C171" s="204" t="s">
        <v>331</v>
      </c>
      <c r="D171" s="204" t="s">
        <v>119</v>
      </c>
      <c r="E171" s="205" t="s">
        <v>332</v>
      </c>
      <c r="F171" s="206" t="s">
        <v>333</v>
      </c>
      <c r="G171" s="207" t="s">
        <v>146</v>
      </c>
      <c r="H171" s="208">
        <v>3</v>
      </c>
      <c r="I171" s="209"/>
      <c r="J171" s="210">
        <f>ROUND(I171*H171,2)</f>
        <v>0</v>
      </c>
      <c r="K171" s="206" t="s">
        <v>123</v>
      </c>
      <c r="L171" s="44"/>
      <c r="M171" s="211" t="s">
        <v>19</v>
      </c>
      <c r="N171" s="212" t="s">
        <v>40</v>
      </c>
      <c r="O171" s="84"/>
      <c r="P171" s="213">
        <f>O171*H171</f>
        <v>0</v>
      </c>
      <c r="Q171" s="213">
        <v>0.037199999999999997</v>
      </c>
      <c r="R171" s="213">
        <f>Q171*H171</f>
        <v>0.11159999999999999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124</v>
      </c>
      <c r="AT171" s="215" t="s">
        <v>119</v>
      </c>
      <c r="AU171" s="215" t="s">
        <v>79</v>
      </c>
      <c r="AY171" s="17" t="s">
        <v>116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124</v>
      </c>
      <c r="BM171" s="215" t="s">
        <v>334</v>
      </c>
    </row>
    <row r="172" s="2" customFormat="1">
      <c r="A172" s="38"/>
      <c r="B172" s="39"/>
      <c r="C172" s="40"/>
      <c r="D172" s="217" t="s">
        <v>126</v>
      </c>
      <c r="E172" s="40"/>
      <c r="F172" s="218" t="s">
        <v>335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126</v>
      </c>
      <c r="AU172" s="17" t="s">
        <v>79</v>
      </c>
    </row>
    <row r="173" s="2" customFormat="1" ht="24.15" customHeight="1">
      <c r="A173" s="38"/>
      <c r="B173" s="39"/>
      <c r="C173" s="204" t="s">
        <v>336</v>
      </c>
      <c r="D173" s="204" t="s">
        <v>119</v>
      </c>
      <c r="E173" s="205" t="s">
        <v>337</v>
      </c>
      <c r="F173" s="206" t="s">
        <v>338</v>
      </c>
      <c r="G173" s="207" t="s">
        <v>146</v>
      </c>
      <c r="H173" s="208">
        <v>1</v>
      </c>
      <c r="I173" s="209"/>
      <c r="J173" s="210">
        <f>ROUND(I173*H173,2)</f>
        <v>0</v>
      </c>
      <c r="K173" s="206" t="s">
        <v>123</v>
      </c>
      <c r="L173" s="44"/>
      <c r="M173" s="211" t="s">
        <v>19</v>
      </c>
      <c r="N173" s="212" t="s">
        <v>40</v>
      </c>
      <c r="O173" s="84"/>
      <c r="P173" s="213">
        <f>O173*H173</f>
        <v>0</v>
      </c>
      <c r="Q173" s="213">
        <v>0.047840000000000001</v>
      </c>
      <c r="R173" s="213">
        <f>Q173*H173</f>
        <v>0.047840000000000001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124</v>
      </c>
      <c r="AT173" s="215" t="s">
        <v>119</v>
      </c>
      <c r="AU173" s="215" t="s">
        <v>79</v>
      </c>
      <c r="AY173" s="17" t="s">
        <v>116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124</v>
      </c>
      <c r="BM173" s="215" t="s">
        <v>339</v>
      </c>
    </row>
    <row r="174" s="2" customFormat="1">
      <c r="A174" s="38"/>
      <c r="B174" s="39"/>
      <c r="C174" s="40"/>
      <c r="D174" s="217" t="s">
        <v>126</v>
      </c>
      <c r="E174" s="40"/>
      <c r="F174" s="218" t="s">
        <v>340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126</v>
      </c>
      <c r="AU174" s="17" t="s">
        <v>79</v>
      </c>
    </row>
    <row r="175" s="2" customFormat="1" ht="16.5" customHeight="1">
      <c r="A175" s="38"/>
      <c r="B175" s="39"/>
      <c r="C175" s="204" t="s">
        <v>341</v>
      </c>
      <c r="D175" s="204" t="s">
        <v>119</v>
      </c>
      <c r="E175" s="205" t="s">
        <v>342</v>
      </c>
      <c r="F175" s="206" t="s">
        <v>343</v>
      </c>
      <c r="G175" s="207" t="s">
        <v>146</v>
      </c>
      <c r="H175" s="208">
        <v>5</v>
      </c>
      <c r="I175" s="209"/>
      <c r="J175" s="210">
        <f>ROUND(I175*H175,2)</f>
        <v>0</v>
      </c>
      <c r="K175" s="206" t="s">
        <v>123</v>
      </c>
      <c r="L175" s="44"/>
      <c r="M175" s="211" t="s">
        <v>19</v>
      </c>
      <c r="N175" s="212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124</v>
      </c>
      <c r="AT175" s="215" t="s">
        <v>119</v>
      </c>
      <c r="AU175" s="215" t="s">
        <v>79</v>
      </c>
      <c r="AY175" s="17" t="s">
        <v>116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124</v>
      </c>
      <c r="BM175" s="215" t="s">
        <v>344</v>
      </c>
    </row>
    <row r="176" s="2" customFormat="1">
      <c r="A176" s="38"/>
      <c r="B176" s="39"/>
      <c r="C176" s="40"/>
      <c r="D176" s="217" t="s">
        <v>126</v>
      </c>
      <c r="E176" s="40"/>
      <c r="F176" s="218" t="s">
        <v>345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126</v>
      </c>
      <c r="AU176" s="17" t="s">
        <v>79</v>
      </c>
    </row>
    <row r="177" s="2" customFormat="1" ht="16.5" customHeight="1">
      <c r="A177" s="38"/>
      <c r="B177" s="39"/>
      <c r="C177" s="222" t="s">
        <v>346</v>
      </c>
      <c r="D177" s="222" t="s">
        <v>128</v>
      </c>
      <c r="E177" s="223" t="s">
        <v>347</v>
      </c>
      <c r="F177" s="224" t="s">
        <v>348</v>
      </c>
      <c r="G177" s="225" t="s">
        <v>146</v>
      </c>
      <c r="H177" s="226">
        <v>5</v>
      </c>
      <c r="I177" s="227"/>
      <c r="J177" s="228">
        <f>ROUND(I177*H177,2)</f>
        <v>0</v>
      </c>
      <c r="K177" s="224" t="s">
        <v>19</v>
      </c>
      <c r="L177" s="229"/>
      <c r="M177" s="230" t="s">
        <v>19</v>
      </c>
      <c r="N177" s="231" t="s">
        <v>40</v>
      </c>
      <c r="O177" s="84"/>
      <c r="P177" s="213">
        <f>O177*H177</f>
        <v>0</v>
      </c>
      <c r="Q177" s="213">
        <v>0.0104</v>
      </c>
      <c r="R177" s="213">
        <f>Q177*H177</f>
        <v>0.051999999999999998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131</v>
      </c>
      <c r="AT177" s="215" t="s">
        <v>128</v>
      </c>
      <c r="AU177" s="215" t="s">
        <v>79</v>
      </c>
      <c r="AY177" s="17" t="s">
        <v>116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77</v>
      </c>
      <c r="BK177" s="216">
        <f>ROUND(I177*H177,2)</f>
        <v>0</v>
      </c>
      <c r="BL177" s="17" t="s">
        <v>124</v>
      </c>
      <c r="BM177" s="215" t="s">
        <v>349</v>
      </c>
    </row>
    <row r="178" s="2" customFormat="1" ht="24.15" customHeight="1">
      <c r="A178" s="38"/>
      <c r="B178" s="39"/>
      <c r="C178" s="204" t="s">
        <v>350</v>
      </c>
      <c r="D178" s="204" t="s">
        <v>119</v>
      </c>
      <c r="E178" s="205" t="s">
        <v>351</v>
      </c>
      <c r="F178" s="206" t="s">
        <v>352</v>
      </c>
      <c r="G178" s="207" t="s">
        <v>138</v>
      </c>
      <c r="H178" s="208">
        <v>0.51200000000000001</v>
      </c>
      <c r="I178" s="209"/>
      <c r="J178" s="210">
        <f>ROUND(I178*H178,2)</f>
        <v>0</v>
      </c>
      <c r="K178" s="206" t="s">
        <v>123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124</v>
      </c>
      <c r="AT178" s="215" t="s">
        <v>119</v>
      </c>
      <c r="AU178" s="215" t="s">
        <v>79</v>
      </c>
      <c r="AY178" s="17" t="s">
        <v>116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124</v>
      </c>
      <c r="BM178" s="215" t="s">
        <v>353</v>
      </c>
    </row>
    <row r="179" s="2" customFormat="1">
      <c r="A179" s="38"/>
      <c r="B179" s="39"/>
      <c r="C179" s="40"/>
      <c r="D179" s="217" t="s">
        <v>126</v>
      </c>
      <c r="E179" s="40"/>
      <c r="F179" s="218" t="s">
        <v>354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126</v>
      </c>
      <c r="AU179" s="17" t="s">
        <v>79</v>
      </c>
    </row>
    <row r="180" s="12" customFormat="1" ht="25.92" customHeight="1">
      <c r="A180" s="12"/>
      <c r="B180" s="188"/>
      <c r="C180" s="189"/>
      <c r="D180" s="190" t="s">
        <v>68</v>
      </c>
      <c r="E180" s="191" t="s">
        <v>355</v>
      </c>
      <c r="F180" s="191" t="s">
        <v>356</v>
      </c>
      <c r="G180" s="189"/>
      <c r="H180" s="189"/>
      <c r="I180" s="192"/>
      <c r="J180" s="193">
        <f>BK180</f>
        <v>0</v>
      </c>
      <c r="K180" s="189"/>
      <c r="L180" s="194"/>
      <c r="M180" s="195"/>
      <c r="N180" s="196"/>
      <c r="O180" s="196"/>
      <c r="P180" s="197">
        <f>SUM(P181:P183)</f>
        <v>0</v>
      </c>
      <c r="Q180" s="196"/>
      <c r="R180" s="197">
        <f>SUM(R181:R183)</f>
        <v>0</v>
      </c>
      <c r="S180" s="196"/>
      <c r="T180" s="198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9" t="s">
        <v>143</v>
      </c>
      <c r="AT180" s="200" t="s">
        <v>68</v>
      </c>
      <c r="AU180" s="200" t="s">
        <v>69</v>
      </c>
      <c r="AY180" s="199" t="s">
        <v>116</v>
      </c>
      <c r="BK180" s="201">
        <f>SUM(BK181:BK183)</f>
        <v>0</v>
      </c>
    </row>
    <row r="181" s="2" customFormat="1" ht="21.75" customHeight="1">
      <c r="A181" s="38"/>
      <c r="B181" s="39"/>
      <c r="C181" s="204" t="s">
        <v>357</v>
      </c>
      <c r="D181" s="204" t="s">
        <v>119</v>
      </c>
      <c r="E181" s="205" t="s">
        <v>358</v>
      </c>
      <c r="F181" s="206" t="s">
        <v>359</v>
      </c>
      <c r="G181" s="207" t="s">
        <v>360</v>
      </c>
      <c r="H181" s="208">
        <v>72</v>
      </c>
      <c r="I181" s="209"/>
      <c r="J181" s="210">
        <f>ROUND(I181*H181,2)</f>
        <v>0</v>
      </c>
      <c r="K181" s="206" t="s">
        <v>19</v>
      </c>
      <c r="L181" s="44"/>
      <c r="M181" s="211" t="s">
        <v>19</v>
      </c>
      <c r="N181" s="212" t="s">
        <v>40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361</v>
      </c>
      <c r="AT181" s="215" t="s">
        <v>119</v>
      </c>
      <c r="AU181" s="215" t="s">
        <v>77</v>
      </c>
      <c r="AY181" s="17" t="s">
        <v>116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77</v>
      </c>
      <c r="BK181" s="216">
        <f>ROUND(I181*H181,2)</f>
        <v>0</v>
      </c>
      <c r="BL181" s="17" t="s">
        <v>361</v>
      </c>
      <c r="BM181" s="215" t="s">
        <v>362</v>
      </c>
    </row>
    <row r="182" s="2" customFormat="1" ht="21.75" customHeight="1">
      <c r="A182" s="38"/>
      <c r="B182" s="39"/>
      <c r="C182" s="204" t="s">
        <v>363</v>
      </c>
      <c r="D182" s="204" t="s">
        <v>119</v>
      </c>
      <c r="E182" s="205" t="s">
        <v>364</v>
      </c>
      <c r="F182" s="206" t="s">
        <v>365</v>
      </c>
      <c r="G182" s="207" t="s">
        <v>360</v>
      </c>
      <c r="H182" s="208">
        <v>24</v>
      </c>
      <c r="I182" s="209"/>
      <c r="J182" s="210">
        <f>ROUND(I182*H182,2)</f>
        <v>0</v>
      </c>
      <c r="K182" s="206" t="s">
        <v>123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361</v>
      </c>
      <c r="AT182" s="215" t="s">
        <v>119</v>
      </c>
      <c r="AU182" s="215" t="s">
        <v>77</v>
      </c>
      <c r="AY182" s="17" t="s">
        <v>116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361</v>
      </c>
      <c r="BM182" s="215" t="s">
        <v>366</v>
      </c>
    </row>
    <row r="183" s="2" customFormat="1">
      <c r="A183" s="38"/>
      <c r="B183" s="39"/>
      <c r="C183" s="40"/>
      <c r="D183" s="217" t="s">
        <v>126</v>
      </c>
      <c r="E183" s="40"/>
      <c r="F183" s="218" t="s">
        <v>367</v>
      </c>
      <c r="G183" s="40"/>
      <c r="H183" s="40"/>
      <c r="I183" s="219"/>
      <c r="J183" s="40"/>
      <c r="K183" s="40"/>
      <c r="L183" s="44"/>
      <c r="M183" s="243"/>
      <c r="N183" s="244"/>
      <c r="O183" s="245"/>
      <c r="P183" s="245"/>
      <c r="Q183" s="245"/>
      <c r="R183" s="245"/>
      <c r="S183" s="245"/>
      <c r="T183" s="246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126</v>
      </c>
      <c r="AU183" s="17" t="s">
        <v>77</v>
      </c>
    </row>
    <row r="184" s="2" customFormat="1" ht="6.96" customHeight="1">
      <c r="A184" s="38"/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rnuPM0oRjk1HguZ83qjbg9n2e9VBA7yjzHy9F0wBY7onflEGWxwtiRe+95DdQsxDWng2tm4qS/myc9W8TpN/8g==" hashValue="Belch2qJEnaXiydfGvYWhPYY2jCMxuaYIiZsn/QIn24xj0XB5grD/0PU05V/Qc25z0Zf8/Baun8Ca3pgMgE+Gg==" algorithmName="SHA-512" password="CC35"/>
  <autoFilter ref="C86:K18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713463311"/>
    <hyperlink ref="F95" r:id="rId2" display="https://podminky.urs.cz/item/CS_URS_2023_01/998713101"/>
    <hyperlink ref="F98" r:id="rId3" display="https://podminky.urs.cz/item/CS_URS_2023_01/727112002"/>
    <hyperlink ref="F100" r:id="rId4" display="https://podminky.urs.cz/item/CS_URS_2023_01/727112041"/>
    <hyperlink ref="F102" r:id="rId5" display="https://podminky.urs.cz/item/CS_URS_2023_01/727112042"/>
    <hyperlink ref="F106" r:id="rId6" display="https://podminky.urs.cz/item/CS_URS_2023_01/732421405"/>
    <hyperlink ref="F108" r:id="rId7" display="https://podminky.urs.cz/item/CS_URS_2023_01/998732101"/>
    <hyperlink ref="F111" r:id="rId8" display="https://podminky.urs.cz/item/CS_URS_2023_01/733122221"/>
    <hyperlink ref="F113" r:id="rId9" display="https://podminky.urs.cz/item/CS_URS_2023_01/733122222"/>
    <hyperlink ref="F115" r:id="rId10" display="https://podminky.urs.cz/item/CS_URS_2023_01/733122223"/>
    <hyperlink ref="F117" r:id="rId11" display="https://podminky.urs.cz/item/CS_URS_2023_01/733122224"/>
    <hyperlink ref="F119" r:id="rId12" display="https://podminky.urs.cz/item/CS_URS_2023_01/733122225"/>
    <hyperlink ref="F121" r:id="rId13" display="https://podminky.urs.cz/item/CS_URS_2023_01/733122226"/>
    <hyperlink ref="F123" r:id="rId14" display="https://podminky.urs.cz/item/CS_URS_2023_01/733190107"/>
    <hyperlink ref="F125" r:id="rId15" display="https://podminky.urs.cz/item/CS_URS_2023_01/733811251"/>
    <hyperlink ref="F127" r:id="rId16" display="https://podminky.urs.cz/item/CS_URS_2023_01/733811252"/>
    <hyperlink ref="F129" r:id="rId17" display="https://podminky.urs.cz/item/CS_URS_2023_01/998733101"/>
    <hyperlink ref="F132" r:id="rId18" display="https://podminky.urs.cz/item/CS_URS_2023_01/734220102"/>
    <hyperlink ref="F134" r:id="rId19" display="https://podminky.urs.cz/item/CS_URS_2023_01/734221686"/>
    <hyperlink ref="F137" r:id="rId20" display="https://podminky.urs.cz/item/CS_URS_2023_01/734242415"/>
    <hyperlink ref="F139" r:id="rId21" display="https://podminky.urs.cz/item/CS_URS_2023_01/734261402"/>
    <hyperlink ref="F143" r:id="rId22" display="https://podminky.urs.cz/item/CS_URS_2023_01/734291123"/>
    <hyperlink ref="F145" r:id="rId23" display="https://podminky.urs.cz/item/CS_URS_2023_01/734292714"/>
    <hyperlink ref="F147" r:id="rId24" display="https://podminky.urs.cz/item/CS_URS_2023_01/734292715"/>
    <hyperlink ref="F149" r:id="rId25" display="https://podminky.urs.cz/item/CS_URS_2023_01/734292716"/>
    <hyperlink ref="F151" r:id="rId26" display="https://podminky.urs.cz/item/CS_URS_2023_01/734295021"/>
    <hyperlink ref="F153" r:id="rId27" display="https://podminky.urs.cz/item/CS_URS_2023_01/998734101"/>
    <hyperlink ref="F156" r:id="rId28" display="https://podminky.urs.cz/item/CS_URS_2023_01/735152472"/>
    <hyperlink ref="F158" r:id="rId29" display="https://podminky.urs.cz/item/CS_URS_2023_01/735152473"/>
    <hyperlink ref="F160" r:id="rId30" display="https://podminky.urs.cz/item/CS_URS_2023_01/735152476"/>
    <hyperlink ref="F162" r:id="rId31" display="https://podminky.urs.cz/item/CS_URS_2023_01/735152478"/>
    <hyperlink ref="F164" r:id="rId32" display="https://podminky.urs.cz/item/CS_URS_2023_01/735152480"/>
    <hyperlink ref="F166" r:id="rId33" display="https://podminky.urs.cz/item/CS_URS_2023_01/735152573"/>
    <hyperlink ref="F168" r:id="rId34" display="https://podminky.urs.cz/item/CS_URS_2023_01/735152574"/>
    <hyperlink ref="F170" r:id="rId35" display="https://podminky.urs.cz/item/CS_URS_2023_01/735152575"/>
    <hyperlink ref="F172" r:id="rId36" display="https://podminky.urs.cz/item/CS_URS_2023_01/735152578"/>
    <hyperlink ref="F174" r:id="rId37" display="https://podminky.urs.cz/item/CS_URS_2023_01/735152580"/>
    <hyperlink ref="F176" r:id="rId38" display="https://podminky.urs.cz/item/CS_URS_2023_01/735164511"/>
    <hyperlink ref="F179" r:id="rId39" display="https://podminky.urs.cz/item/CS_URS_2023_01/998735101"/>
    <hyperlink ref="F183" r:id="rId40" display="https://podminky.urs.cz/item/CS_URS_2023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 xml:space="preserve">PAVILON „A – STAVEBNÍ ÚPRAVY A PŘÍSTAVBA – URGENTNÍ PŘÍJEM V AREÁLU  SDRUŽENÉHO ZDRAVOTNICKÉHO ZAŘÍZENÍ KRNOV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368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369</v>
      </c>
      <c r="G12" s="38"/>
      <c r="H12" s="38"/>
      <c r="I12" s="132" t="s">
        <v>23</v>
      </c>
      <c r="J12" s="137" t="str">
        <f>'Rekapitulace stavby'!AN8</f>
        <v>26. 1. 2023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ROUND((SUM(BE92:BE296)),  2)</f>
        <v>0</v>
      </c>
      <c r="G33" s="38"/>
      <c r="H33" s="38"/>
      <c r="I33" s="148">
        <v>0.20999999999999999</v>
      </c>
      <c r="J33" s="147">
        <f>ROUND(((SUM(BE92:BE296))*I33),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ROUND((SUM(BF92:BF296)),  2)</f>
        <v>0</v>
      </c>
      <c r="G34" s="38"/>
      <c r="H34" s="38"/>
      <c r="I34" s="148">
        <v>0.14999999999999999</v>
      </c>
      <c r="J34" s="147">
        <f>ROUND(((SUM(BF92:BF296))*I34),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ROUND((SUM(BG92:BG296)),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ROUND((SUM(BH92:BH296)),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ROUND((SUM(BI92:BI296)),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 xml:space="preserve">PAVILON „A – STAVEBNÍ ÚPRAVY A PŘÍSTAVBA – URGENTNÍ PŘÍJEM V AREÁLU  SDRUŽENÉHO ZDRAVOTNICKÉHO ZAŘÍZENÍ KRNOV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D.1.4.1 - Zdravotechnické instalace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Krnov</v>
      </c>
      <c r="G52" s="40"/>
      <c r="H52" s="40"/>
      <c r="I52" s="32" t="s">
        <v>23</v>
      </c>
      <c r="J52" s="72" t="str">
        <f>IF(J12="","",J12)</f>
        <v>26. 1. 2023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370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371</v>
      </c>
      <c r="E61" s="174"/>
      <c r="F61" s="174"/>
      <c r="G61" s="174"/>
      <c r="H61" s="174"/>
      <c r="I61" s="174"/>
      <c r="J61" s="175">
        <f>J94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372</v>
      </c>
      <c r="E62" s="174"/>
      <c r="F62" s="174"/>
      <c r="G62" s="174"/>
      <c r="H62" s="174"/>
      <c r="I62" s="174"/>
      <c r="J62" s="175">
        <f>J97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373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374</v>
      </c>
      <c r="E64" s="174"/>
      <c r="F64" s="174"/>
      <c r="G64" s="174"/>
      <c r="H64" s="174"/>
      <c r="I64" s="174"/>
      <c r="J64" s="175">
        <f>J110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93</v>
      </c>
      <c r="E65" s="168"/>
      <c r="F65" s="168"/>
      <c r="G65" s="168"/>
      <c r="H65" s="168"/>
      <c r="I65" s="168"/>
      <c r="J65" s="169">
        <f>J123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94</v>
      </c>
      <c r="E66" s="174"/>
      <c r="F66" s="174"/>
      <c r="G66" s="174"/>
      <c r="H66" s="174"/>
      <c r="I66" s="174"/>
      <c r="J66" s="175">
        <f>J124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375</v>
      </c>
      <c r="E67" s="174"/>
      <c r="F67" s="174"/>
      <c r="G67" s="174"/>
      <c r="H67" s="174"/>
      <c r="I67" s="174"/>
      <c r="J67" s="175">
        <f>J130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376</v>
      </c>
      <c r="E68" s="174"/>
      <c r="F68" s="174"/>
      <c r="G68" s="174"/>
      <c r="H68" s="174"/>
      <c r="I68" s="174"/>
      <c r="J68" s="175">
        <f>J169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377</v>
      </c>
      <c r="E69" s="174"/>
      <c r="F69" s="174"/>
      <c r="G69" s="174"/>
      <c r="H69" s="174"/>
      <c r="I69" s="174"/>
      <c r="J69" s="175">
        <f>J238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378</v>
      </c>
      <c r="E70" s="174"/>
      <c r="F70" s="174"/>
      <c r="G70" s="174"/>
      <c r="H70" s="174"/>
      <c r="I70" s="174"/>
      <c r="J70" s="175">
        <f>J274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95</v>
      </c>
      <c r="E71" s="174"/>
      <c r="F71" s="174"/>
      <c r="G71" s="174"/>
      <c r="H71" s="174"/>
      <c r="I71" s="174"/>
      <c r="J71" s="175">
        <f>J283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100</v>
      </c>
      <c r="E72" s="168"/>
      <c r="F72" s="168"/>
      <c r="G72" s="168"/>
      <c r="H72" s="168"/>
      <c r="I72" s="168"/>
      <c r="J72" s="169">
        <f>J288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101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6.25" customHeight="1">
      <c r="A82" s="38"/>
      <c r="B82" s="39"/>
      <c r="C82" s="40"/>
      <c r="D82" s="40"/>
      <c r="E82" s="160" t="str">
        <f>E7</f>
        <v xml:space="preserve">PAVILON „A – STAVEBNÍ ÚPRAVY A PŘÍSTAVBA – URGENTNÍ PŘÍJEM V AREÁLU  SDRUŽENÉHO ZDRAVOTNICKÉHO ZAŘÍZENÍ KRNOV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87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D.1.4.1 - Zdravotechnické instalace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Krnov</v>
      </c>
      <c r="G86" s="40"/>
      <c r="H86" s="40"/>
      <c r="I86" s="32" t="s">
        <v>23</v>
      </c>
      <c r="J86" s="72" t="str">
        <f>IF(J12="","",J12)</f>
        <v>26. 1. 2023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 xml:space="preserve"> </v>
      </c>
      <c r="G88" s="40"/>
      <c r="H88" s="40"/>
      <c r="I88" s="32" t="s">
        <v>30</v>
      </c>
      <c r="J88" s="36" t="str">
        <f>E21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28</v>
      </c>
      <c r="D89" s="40"/>
      <c r="E89" s="40"/>
      <c r="F89" s="27" t="str">
        <f>IF(E18="","",E18)</f>
        <v>Vyplň údaj</v>
      </c>
      <c r="G89" s="40"/>
      <c r="H89" s="40"/>
      <c r="I89" s="32" t="s">
        <v>32</v>
      </c>
      <c r="J89" s="36" t="str">
        <f>E24</f>
        <v xml:space="preserve"> 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7"/>
      <c r="B91" s="178"/>
      <c r="C91" s="179" t="s">
        <v>102</v>
      </c>
      <c r="D91" s="180" t="s">
        <v>54</v>
      </c>
      <c r="E91" s="180" t="s">
        <v>50</v>
      </c>
      <c r="F91" s="180" t="s">
        <v>51</v>
      </c>
      <c r="G91" s="180" t="s">
        <v>103</v>
      </c>
      <c r="H91" s="180" t="s">
        <v>104</v>
      </c>
      <c r="I91" s="180" t="s">
        <v>105</v>
      </c>
      <c r="J91" s="180" t="s">
        <v>91</v>
      </c>
      <c r="K91" s="181" t="s">
        <v>106</v>
      </c>
      <c r="L91" s="182"/>
      <c r="M91" s="92" t="s">
        <v>19</v>
      </c>
      <c r="N91" s="93" t="s">
        <v>39</v>
      </c>
      <c r="O91" s="93" t="s">
        <v>107</v>
      </c>
      <c r="P91" s="93" t="s">
        <v>108</v>
      </c>
      <c r="Q91" s="93" t="s">
        <v>109</v>
      </c>
      <c r="R91" s="93" t="s">
        <v>110</v>
      </c>
      <c r="S91" s="93" t="s">
        <v>111</v>
      </c>
      <c r="T91" s="94" t="s">
        <v>112</v>
      </c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</row>
    <row r="92" s="2" customFormat="1" ht="22.8" customHeight="1">
      <c r="A92" s="38"/>
      <c r="B92" s="39"/>
      <c r="C92" s="99" t="s">
        <v>113</v>
      </c>
      <c r="D92" s="40"/>
      <c r="E92" s="40"/>
      <c r="F92" s="40"/>
      <c r="G92" s="40"/>
      <c r="H92" s="40"/>
      <c r="I92" s="40"/>
      <c r="J92" s="183">
        <f>BK92</f>
        <v>0</v>
      </c>
      <c r="K92" s="40"/>
      <c r="L92" s="44"/>
      <c r="M92" s="95"/>
      <c r="N92" s="184"/>
      <c r="O92" s="96"/>
      <c r="P92" s="185">
        <f>P93+P123+P288</f>
        <v>0</v>
      </c>
      <c r="Q92" s="96"/>
      <c r="R92" s="185">
        <f>R93+R123+R288</f>
        <v>2.5788000000000002</v>
      </c>
      <c r="S92" s="96"/>
      <c r="T92" s="186">
        <f>T93+T123+T288</f>
        <v>2.08432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68</v>
      </c>
      <c r="AU92" s="17" t="s">
        <v>92</v>
      </c>
      <c r="BK92" s="187">
        <f>BK93+BK123+BK288</f>
        <v>0</v>
      </c>
    </row>
    <row r="93" s="12" customFormat="1" ht="25.92" customHeight="1">
      <c r="A93" s="12"/>
      <c r="B93" s="188"/>
      <c r="C93" s="189"/>
      <c r="D93" s="190" t="s">
        <v>68</v>
      </c>
      <c r="E93" s="191" t="s">
        <v>379</v>
      </c>
      <c r="F93" s="191" t="s">
        <v>380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P94+P97+P101+P110</f>
        <v>0</v>
      </c>
      <c r="Q93" s="196"/>
      <c r="R93" s="197">
        <f>R94+R97+R101+R110</f>
        <v>0.78000000000000003</v>
      </c>
      <c r="S93" s="196"/>
      <c r="T93" s="198">
        <f>T94+T97+T101+T110</f>
        <v>1.7010000000000001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77</v>
      </c>
      <c r="AT93" s="200" t="s">
        <v>68</v>
      </c>
      <c r="AU93" s="200" t="s">
        <v>69</v>
      </c>
      <c r="AY93" s="199" t="s">
        <v>116</v>
      </c>
      <c r="BK93" s="201">
        <f>BK94+BK97+BK101+BK110</f>
        <v>0</v>
      </c>
    </row>
    <row r="94" s="12" customFormat="1" ht="22.8" customHeight="1">
      <c r="A94" s="12"/>
      <c r="B94" s="188"/>
      <c r="C94" s="189"/>
      <c r="D94" s="190" t="s">
        <v>68</v>
      </c>
      <c r="E94" s="202" t="s">
        <v>154</v>
      </c>
      <c r="F94" s="202" t="s">
        <v>381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SUM(P95:P96)</f>
        <v>0</v>
      </c>
      <c r="Q94" s="196"/>
      <c r="R94" s="197">
        <f>SUM(R95:R96)</f>
        <v>0.78000000000000003</v>
      </c>
      <c r="S94" s="196"/>
      <c r="T94" s="198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77</v>
      </c>
      <c r="AT94" s="200" t="s">
        <v>68</v>
      </c>
      <c r="AU94" s="200" t="s">
        <v>77</v>
      </c>
      <c r="AY94" s="199" t="s">
        <v>116</v>
      </c>
      <c r="BK94" s="201">
        <f>SUM(BK95:BK96)</f>
        <v>0</v>
      </c>
    </row>
    <row r="95" s="2" customFormat="1" ht="16.5" customHeight="1">
      <c r="A95" s="38"/>
      <c r="B95" s="39"/>
      <c r="C95" s="204" t="s">
        <v>77</v>
      </c>
      <c r="D95" s="204" t="s">
        <v>119</v>
      </c>
      <c r="E95" s="205" t="s">
        <v>382</v>
      </c>
      <c r="F95" s="206" t="s">
        <v>383</v>
      </c>
      <c r="G95" s="207" t="s">
        <v>384</v>
      </c>
      <c r="H95" s="208">
        <v>19.5</v>
      </c>
      <c r="I95" s="209"/>
      <c r="J95" s="210">
        <f>ROUND(I95*H95,2)</f>
        <v>0</v>
      </c>
      <c r="K95" s="206" t="s">
        <v>123</v>
      </c>
      <c r="L95" s="44"/>
      <c r="M95" s="211" t="s">
        <v>19</v>
      </c>
      <c r="N95" s="212" t="s">
        <v>40</v>
      </c>
      <c r="O95" s="84"/>
      <c r="P95" s="213">
        <f>O95*H95</f>
        <v>0</v>
      </c>
      <c r="Q95" s="213">
        <v>0.040000000000000001</v>
      </c>
      <c r="R95" s="213">
        <f>Q95*H95</f>
        <v>0.78000000000000003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143</v>
      </c>
      <c r="AT95" s="215" t="s">
        <v>119</v>
      </c>
      <c r="AU95" s="215" t="s">
        <v>79</v>
      </c>
      <c r="AY95" s="17" t="s">
        <v>116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143</v>
      </c>
      <c r="BM95" s="215" t="s">
        <v>385</v>
      </c>
    </row>
    <row r="96" s="2" customFormat="1">
      <c r="A96" s="38"/>
      <c r="B96" s="39"/>
      <c r="C96" s="40"/>
      <c r="D96" s="217" t="s">
        <v>126</v>
      </c>
      <c r="E96" s="40"/>
      <c r="F96" s="218" t="s">
        <v>386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126</v>
      </c>
      <c r="AU96" s="17" t="s">
        <v>79</v>
      </c>
    </row>
    <row r="97" s="12" customFormat="1" ht="22.8" customHeight="1">
      <c r="A97" s="12"/>
      <c r="B97" s="188"/>
      <c r="C97" s="189"/>
      <c r="D97" s="190" t="s">
        <v>68</v>
      </c>
      <c r="E97" s="202" t="s">
        <v>166</v>
      </c>
      <c r="F97" s="202" t="s">
        <v>387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SUM(P98:P100)</f>
        <v>0</v>
      </c>
      <c r="Q97" s="196"/>
      <c r="R97" s="197">
        <f>SUM(R98:R100)</f>
        <v>0</v>
      </c>
      <c r="S97" s="196"/>
      <c r="T97" s="198">
        <f>SUM(T98:T100)</f>
        <v>0.80000000000000004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77</v>
      </c>
      <c r="AT97" s="200" t="s">
        <v>68</v>
      </c>
      <c r="AU97" s="200" t="s">
        <v>77</v>
      </c>
      <c r="AY97" s="199" t="s">
        <v>116</v>
      </c>
      <c r="BK97" s="201">
        <f>SUM(BK98:BK100)</f>
        <v>0</v>
      </c>
    </row>
    <row r="98" s="2" customFormat="1" ht="16.5" customHeight="1">
      <c r="A98" s="38"/>
      <c r="B98" s="39"/>
      <c r="C98" s="204" t="s">
        <v>79</v>
      </c>
      <c r="D98" s="204" t="s">
        <v>119</v>
      </c>
      <c r="E98" s="205" t="s">
        <v>388</v>
      </c>
      <c r="F98" s="206" t="s">
        <v>389</v>
      </c>
      <c r="G98" s="207" t="s">
        <v>390</v>
      </c>
      <c r="H98" s="208">
        <v>2.5</v>
      </c>
      <c r="I98" s="209"/>
      <c r="J98" s="210">
        <f>ROUND(I98*H98,2)</f>
        <v>0</v>
      </c>
      <c r="K98" s="206" t="s">
        <v>123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0.32000000000000001</v>
      </c>
      <c r="T98" s="214">
        <f>S98*H98</f>
        <v>0.80000000000000004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143</v>
      </c>
      <c r="AT98" s="215" t="s">
        <v>119</v>
      </c>
      <c r="AU98" s="215" t="s">
        <v>79</v>
      </c>
      <c r="AY98" s="17" t="s">
        <v>116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143</v>
      </c>
      <c r="BM98" s="215" t="s">
        <v>391</v>
      </c>
    </row>
    <row r="99" s="2" customFormat="1">
      <c r="A99" s="38"/>
      <c r="B99" s="39"/>
      <c r="C99" s="40"/>
      <c r="D99" s="217" t="s">
        <v>126</v>
      </c>
      <c r="E99" s="40"/>
      <c r="F99" s="218" t="s">
        <v>392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126</v>
      </c>
      <c r="AU99" s="17" t="s">
        <v>79</v>
      </c>
    </row>
    <row r="100" s="13" customFormat="1">
      <c r="A100" s="13"/>
      <c r="B100" s="232"/>
      <c r="C100" s="233"/>
      <c r="D100" s="234" t="s">
        <v>133</v>
      </c>
      <c r="E100" s="247" t="s">
        <v>19</v>
      </c>
      <c r="F100" s="235" t="s">
        <v>393</v>
      </c>
      <c r="G100" s="233"/>
      <c r="H100" s="236">
        <v>2.5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133</v>
      </c>
      <c r="AU100" s="242" t="s">
        <v>79</v>
      </c>
      <c r="AV100" s="13" t="s">
        <v>79</v>
      </c>
      <c r="AW100" s="13" t="s">
        <v>31</v>
      </c>
      <c r="AX100" s="13" t="s">
        <v>77</v>
      </c>
      <c r="AY100" s="242" t="s">
        <v>116</v>
      </c>
    </row>
    <row r="101" s="12" customFormat="1" ht="22.8" customHeight="1">
      <c r="A101" s="12"/>
      <c r="B101" s="188"/>
      <c r="C101" s="189"/>
      <c r="D101" s="190" t="s">
        <v>68</v>
      </c>
      <c r="E101" s="202" t="s">
        <v>172</v>
      </c>
      <c r="F101" s="202" t="s">
        <v>394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SUM(P102:P109)</f>
        <v>0</v>
      </c>
      <c r="Q101" s="196"/>
      <c r="R101" s="197">
        <f>SUM(R102:R109)</f>
        <v>0</v>
      </c>
      <c r="S101" s="196"/>
      <c r="T101" s="198">
        <f>SUM(T102:T109)</f>
        <v>0.90100000000000002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77</v>
      </c>
      <c r="AY101" s="199" t="s">
        <v>116</v>
      </c>
      <c r="BK101" s="201">
        <f>SUM(BK102:BK109)</f>
        <v>0</v>
      </c>
    </row>
    <row r="102" s="2" customFormat="1" ht="24.15" customHeight="1">
      <c r="A102" s="38"/>
      <c r="B102" s="39"/>
      <c r="C102" s="204" t="s">
        <v>135</v>
      </c>
      <c r="D102" s="204" t="s">
        <v>119</v>
      </c>
      <c r="E102" s="205" t="s">
        <v>395</v>
      </c>
      <c r="F102" s="206" t="s">
        <v>396</v>
      </c>
      <c r="G102" s="207" t="s">
        <v>146</v>
      </c>
      <c r="H102" s="208">
        <v>5</v>
      </c>
      <c r="I102" s="209"/>
      <c r="J102" s="210">
        <f>ROUND(I102*H102,2)</f>
        <v>0</v>
      </c>
      <c r="K102" s="206" t="s">
        <v>123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0.0080000000000000002</v>
      </c>
      <c r="T102" s="214">
        <f>S102*H102</f>
        <v>0.040000000000000001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143</v>
      </c>
      <c r="AT102" s="215" t="s">
        <v>119</v>
      </c>
      <c r="AU102" s="215" t="s">
        <v>79</v>
      </c>
      <c r="AY102" s="17" t="s">
        <v>116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143</v>
      </c>
      <c r="BM102" s="215" t="s">
        <v>397</v>
      </c>
    </row>
    <row r="103" s="2" customFormat="1">
      <c r="A103" s="38"/>
      <c r="B103" s="39"/>
      <c r="C103" s="40"/>
      <c r="D103" s="217" t="s">
        <v>126</v>
      </c>
      <c r="E103" s="40"/>
      <c r="F103" s="218" t="s">
        <v>398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126</v>
      </c>
      <c r="AU103" s="17" t="s">
        <v>79</v>
      </c>
    </row>
    <row r="104" s="2" customFormat="1" ht="21.75" customHeight="1">
      <c r="A104" s="38"/>
      <c r="B104" s="39"/>
      <c r="C104" s="204" t="s">
        <v>143</v>
      </c>
      <c r="D104" s="204" t="s">
        <v>119</v>
      </c>
      <c r="E104" s="205" t="s">
        <v>399</v>
      </c>
      <c r="F104" s="206" t="s">
        <v>400</v>
      </c>
      <c r="G104" s="207" t="s">
        <v>122</v>
      </c>
      <c r="H104" s="208">
        <v>23</v>
      </c>
      <c r="I104" s="209"/>
      <c r="J104" s="210">
        <f>ROUND(I104*H104,2)</f>
        <v>0</v>
      </c>
      <c r="K104" s="206" t="s">
        <v>123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0.0089999999999999993</v>
      </c>
      <c r="T104" s="214">
        <f>S104*H104</f>
        <v>0.20699999999999999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143</v>
      </c>
      <c r="AT104" s="215" t="s">
        <v>119</v>
      </c>
      <c r="AU104" s="215" t="s">
        <v>79</v>
      </c>
      <c r="AY104" s="17" t="s">
        <v>116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143</v>
      </c>
      <c r="BM104" s="215" t="s">
        <v>401</v>
      </c>
    </row>
    <row r="105" s="2" customFormat="1">
      <c r="A105" s="38"/>
      <c r="B105" s="39"/>
      <c r="C105" s="40"/>
      <c r="D105" s="217" t="s">
        <v>126</v>
      </c>
      <c r="E105" s="40"/>
      <c r="F105" s="218" t="s">
        <v>402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126</v>
      </c>
      <c r="AU105" s="17" t="s">
        <v>79</v>
      </c>
    </row>
    <row r="106" s="2" customFormat="1" ht="21.75" customHeight="1">
      <c r="A106" s="38"/>
      <c r="B106" s="39"/>
      <c r="C106" s="204" t="s">
        <v>149</v>
      </c>
      <c r="D106" s="204" t="s">
        <v>119</v>
      </c>
      <c r="E106" s="205" t="s">
        <v>403</v>
      </c>
      <c r="F106" s="206" t="s">
        <v>404</v>
      </c>
      <c r="G106" s="207" t="s">
        <v>122</v>
      </c>
      <c r="H106" s="208">
        <v>26</v>
      </c>
      <c r="I106" s="209"/>
      <c r="J106" s="210">
        <f>ROUND(I106*H106,2)</f>
        <v>0</v>
      </c>
      <c r="K106" s="206" t="s">
        <v>123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0.019</v>
      </c>
      <c r="T106" s="214">
        <f>S106*H106</f>
        <v>0.49399999999999999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143</v>
      </c>
      <c r="AT106" s="215" t="s">
        <v>119</v>
      </c>
      <c r="AU106" s="215" t="s">
        <v>79</v>
      </c>
      <c r="AY106" s="17" t="s">
        <v>116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143</v>
      </c>
      <c r="BM106" s="215" t="s">
        <v>405</v>
      </c>
    </row>
    <row r="107" s="2" customFormat="1">
      <c r="A107" s="38"/>
      <c r="B107" s="39"/>
      <c r="C107" s="40"/>
      <c r="D107" s="217" t="s">
        <v>126</v>
      </c>
      <c r="E107" s="40"/>
      <c r="F107" s="218" t="s">
        <v>406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126</v>
      </c>
      <c r="AU107" s="17" t="s">
        <v>79</v>
      </c>
    </row>
    <row r="108" s="2" customFormat="1" ht="24.15" customHeight="1">
      <c r="A108" s="38"/>
      <c r="B108" s="39"/>
      <c r="C108" s="204" t="s">
        <v>154</v>
      </c>
      <c r="D108" s="204" t="s">
        <v>119</v>
      </c>
      <c r="E108" s="205" t="s">
        <v>407</v>
      </c>
      <c r="F108" s="206" t="s">
        <v>408</v>
      </c>
      <c r="G108" s="207" t="s">
        <v>122</v>
      </c>
      <c r="H108" s="208">
        <v>4</v>
      </c>
      <c r="I108" s="209"/>
      <c r="J108" s="210">
        <f>ROUND(I108*H108,2)</f>
        <v>0</v>
      </c>
      <c r="K108" s="206" t="s">
        <v>123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0.040000000000000001</v>
      </c>
      <c r="T108" s="214">
        <f>S108*H108</f>
        <v>0.16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143</v>
      </c>
      <c r="AT108" s="215" t="s">
        <v>119</v>
      </c>
      <c r="AU108" s="215" t="s">
        <v>79</v>
      </c>
      <c r="AY108" s="17" t="s">
        <v>116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143</v>
      </c>
      <c r="BM108" s="215" t="s">
        <v>409</v>
      </c>
    </row>
    <row r="109" s="2" customFormat="1">
      <c r="A109" s="38"/>
      <c r="B109" s="39"/>
      <c r="C109" s="40"/>
      <c r="D109" s="217" t="s">
        <v>126</v>
      </c>
      <c r="E109" s="40"/>
      <c r="F109" s="218" t="s">
        <v>410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126</v>
      </c>
      <c r="AU109" s="17" t="s">
        <v>79</v>
      </c>
    </row>
    <row r="110" s="12" customFormat="1" ht="22.8" customHeight="1">
      <c r="A110" s="12"/>
      <c r="B110" s="188"/>
      <c r="C110" s="189"/>
      <c r="D110" s="190" t="s">
        <v>68</v>
      </c>
      <c r="E110" s="202" t="s">
        <v>411</v>
      </c>
      <c r="F110" s="202" t="s">
        <v>412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SUM(P111:P122)</f>
        <v>0</v>
      </c>
      <c r="Q110" s="196"/>
      <c r="R110" s="197">
        <f>SUM(R111:R122)</f>
        <v>0</v>
      </c>
      <c r="S110" s="196"/>
      <c r="T110" s="198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77</v>
      </c>
      <c r="AT110" s="200" t="s">
        <v>68</v>
      </c>
      <c r="AU110" s="200" t="s">
        <v>77</v>
      </c>
      <c r="AY110" s="199" t="s">
        <v>116</v>
      </c>
      <c r="BK110" s="201">
        <f>SUM(BK111:BK122)</f>
        <v>0</v>
      </c>
    </row>
    <row r="111" s="2" customFormat="1" ht="24.15" customHeight="1">
      <c r="A111" s="38"/>
      <c r="B111" s="39"/>
      <c r="C111" s="204" t="s">
        <v>161</v>
      </c>
      <c r="D111" s="204" t="s">
        <v>119</v>
      </c>
      <c r="E111" s="205" t="s">
        <v>413</v>
      </c>
      <c r="F111" s="206" t="s">
        <v>414</v>
      </c>
      <c r="G111" s="207" t="s">
        <v>138</v>
      </c>
      <c r="H111" s="208">
        <v>2.0840000000000001</v>
      </c>
      <c r="I111" s="209"/>
      <c r="J111" s="210">
        <f>ROUND(I111*H111,2)</f>
        <v>0</v>
      </c>
      <c r="K111" s="206" t="s">
        <v>123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143</v>
      </c>
      <c r="AT111" s="215" t="s">
        <v>119</v>
      </c>
      <c r="AU111" s="215" t="s">
        <v>79</v>
      </c>
      <c r="AY111" s="17" t="s">
        <v>116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143</v>
      </c>
      <c r="BM111" s="215" t="s">
        <v>415</v>
      </c>
    </row>
    <row r="112" s="2" customFormat="1">
      <c r="A112" s="38"/>
      <c r="B112" s="39"/>
      <c r="C112" s="40"/>
      <c r="D112" s="217" t="s">
        <v>126</v>
      </c>
      <c r="E112" s="40"/>
      <c r="F112" s="218" t="s">
        <v>416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126</v>
      </c>
      <c r="AU112" s="17" t="s">
        <v>79</v>
      </c>
    </row>
    <row r="113" s="2" customFormat="1" ht="21.75" customHeight="1">
      <c r="A113" s="38"/>
      <c r="B113" s="39"/>
      <c r="C113" s="204" t="s">
        <v>166</v>
      </c>
      <c r="D113" s="204" t="s">
        <v>119</v>
      </c>
      <c r="E113" s="205" t="s">
        <v>417</v>
      </c>
      <c r="F113" s="206" t="s">
        <v>418</v>
      </c>
      <c r="G113" s="207" t="s">
        <v>138</v>
      </c>
      <c r="H113" s="208">
        <v>2.0840000000000001</v>
      </c>
      <c r="I113" s="209"/>
      <c r="J113" s="210">
        <f>ROUND(I113*H113,2)</f>
        <v>0</v>
      </c>
      <c r="K113" s="206" t="s">
        <v>123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143</v>
      </c>
      <c r="AT113" s="215" t="s">
        <v>119</v>
      </c>
      <c r="AU113" s="215" t="s">
        <v>79</v>
      </c>
      <c r="AY113" s="17" t="s">
        <v>116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143</v>
      </c>
      <c r="BM113" s="215" t="s">
        <v>419</v>
      </c>
    </row>
    <row r="114" s="2" customFormat="1">
      <c r="A114" s="38"/>
      <c r="B114" s="39"/>
      <c r="C114" s="40"/>
      <c r="D114" s="217" t="s">
        <v>126</v>
      </c>
      <c r="E114" s="40"/>
      <c r="F114" s="218" t="s">
        <v>420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126</v>
      </c>
      <c r="AU114" s="17" t="s">
        <v>79</v>
      </c>
    </row>
    <row r="115" s="2" customFormat="1" ht="24.15" customHeight="1">
      <c r="A115" s="38"/>
      <c r="B115" s="39"/>
      <c r="C115" s="204" t="s">
        <v>172</v>
      </c>
      <c r="D115" s="204" t="s">
        <v>119</v>
      </c>
      <c r="E115" s="205" t="s">
        <v>421</v>
      </c>
      <c r="F115" s="206" t="s">
        <v>422</v>
      </c>
      <c r="G115" s="207" t="s">
        <v>138</v>
      </c>
      <c r="H115" s="208">
        <v>39.595999999999997</v>
      </c>
      <c r="I115" s="209"/>
      <c r="J115" s="210">
        <f>ROUND(I115*H115,2)</f>
        <v>0</v>
      </c>
      <c r="K115" s="206" t="s">
        <v>123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143</v>
      </c>
      <c r="AT115" s="215" t="s">
        <v>119</v>
      </c>
      <c r="AU115" s="215" t="s">
        <v>79</v>
      </c>
      <c r="AY115" s="17" t="s">
        <v>116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143</v>
      </c>
      <c r="BM115" s="215" t="s">
        <v>423</v>
      </c>
    </row>
    <row r="116" s="2" customFormat="1">
      <c r="A116" s="38"/>
      <c r="B116" s="39"/>
      <c r="C116" s="40"/>
      <c r="D116" s="217" t="s">
        <v>126</v>
      </c>
      <c r="E116" s="40"/>
      <c r="F116" s="218" t="s">
        <v>424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126</v>
      </c>
      <c r="AU116" s="17" t="s">
        <v>79</v>
      </c>
    </row>
    <row r="117" s="13" customFormat="1">
      <c r="A117" s="13"/>
      <c r="B117" s="232"/>
      <c r="C117" s="233"/>
      <c r="D117" s="234" t="s">
        <v>133</v>
      </c>
      <c r="E117" s="247" t="s">
        <v>19</v>
      </c>
      <c r="F117" s="235" t="s">
        <v>425</v>
      </c>
      <c r="G117" s="233"/>
      <c r="H117" s="236">
        <v>2.0840000000000001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133</v>
      </c>
      <c r="AU117" s="242" t="s">
        <v>79</v>
      </c>
      <c r="AV117" s="13" t="s">
        <v>79</v>
      </c>
      <c r="AW117" s="13" t="s">
        <v>31</v>
      </c>
      <c r="AX117" s="13" t="s">
        <v>69</v>
      </c>
      <c r="AY117" s="242" t="s">
        <v>116</v>
      </c>
    </row>
    <row r="118" s="14" customFormat="1">
      <c r="A118" s="14"/>
      <c r="B118" s="248"/>
      <c r="C118" s="249"/>
      <c r="D118" s="234" t="s">
        <v>133</v>
      </c>
      <c r="E118" s="250" t="s">
        <v>19</v>
      </c>
      <c r="F118" s="251" t="s">
        <v>426</v>
      </c>
      <c r="G118" s="249"/>
      <c r="H118" s="252">
        <v>2.0840000000000001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133</v>
      </c>
      <c r="AU118" s="258" t="s">
        <v>79</v>
      </c>
      <c r="AV118" s="14" t="s">
        <v>143</v>
      </c>
      <c r="AW118" s="14" t="s">
        <v>31</v>
      </c>
      <c r="AX118" s="14" t="s">
        <v>77</v>
      </c>
      <c r="AY118" s="258" t="s">
        <v>116</v>
      </c>
    </row>
    <row r="119" s="13" customFormat="1">
      <c r="A119" s="13"/>
      <c r="B119" s="232"/>
      <c r="C119" s="233"/>
      <c r="D119" s="234" t="s">
        <v>133</v>
      </c>
      <c r="E119" s="233"/>
      <c r="F119" s="235" t="s">
        <v>427</v>
      </c>
      <c r="G119" s="233"/>
      <c r="H119" s="236">
        <v>39.595999999999997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133</v>
      </c>
      <c r="AU119" s="242" t="s">
        <v>79</v>
      </c>
      <c r="AV119" s="13" t="s">
        <v>79</v>
      </c>
      <c r="AW119" s="13" t="s">
        <v>4</v>
      </c>
      <c r="AX119" s="13" t="s">
        <v>77</v>
      </c>
      <c r="AY119" s="242" t="s">
        <v>116</v>
      </c>
    </row>
    <row r="120" s="2" customFormat="1" ht="24.15" customHeight="1">
      <c r="A120" s="38"/>
      <c r="B120" s="39"/>
      <c r="C120" s="204" t="s">
        <v>179</v>
      </c>
      <c r="D120" s="204" t="s">
        <v>119</v>
      </c>
      <c r="E120" s="205" t="s">
        <v>428</v>
      </c>
      <c r="F120" s="206" t="s">
        <v>429</v>
      </c>
      <c r="G120" s="207" t="s">
        <v>138</v>
      </c>
      <c r="H120" s="208">
        <v>3.855</v>
      </c>
      <c r="I120" s="209"/>
      <c r="J120" s="210">
        <f>ROUND(I120*H120,2)</f>
        <v>0</v>
      </c>
      <c r="K120" s="206" t="s">
        <v>123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143</v>
      </c>
      <c r="AT120" s="215" t="s">
        <v>119</v>
      </c>
      <c r="AU120" s="215" t="s">
        <v>79</v>
      </c>
      <c r="AY120" s="17" t="s">
        <v>116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143</v>
      </c>
      <c r="BM120" s="215" t="s">
        <v>430</v>
      </c>
    </row>
    <row r="121" s="2" customFormat="1">
      <c r="A121" s="38"/>
      <c r="B121" s="39"/>
      <c r="C121" s="40"/>
      <c r="D121" s="217" t="s">
        <v>126</v>
      </c>
      <c r="E121" s="40"/>
      <c r="F121" s="218" t="s">
        <v>431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126</v>
      </c>
      <c r="AU121" s="17" t="s">
        <v>79</v>
      </c>
    </row>
    <row r="122" s="13" customFormat="1">
      <c r="A122" s="13"/>
      <c r="B122" s="232"/>
      <c r="C122" s="233"/>
      <c r="D122" s="234" t="s">
        <v>133</v>
      </c>
      <c r="E122" s="233"/>
      <c r="F122" s="235" t="s">
        <v>432</v>
      </c>
      <c r="G122" s="233"/>
      <c r="H122" s="236">
        <v>3.855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133</v>
      </c>
      <c r="AU122" s="242" t="s">
        <v>79</v>
      </c>
      <c r="AV122" s="13" t="s">
        <v>79</v>
      </c>
      <c r="AW122" s="13" t="s">
        <v>4</v>
      </c>
      <c r="AX122" s="13" t="s">
        <v>77</v>
      </c>
      <c r="AY122" s="242" t="s">
        <v>116</v>
      </c>
    </row>
    <row r="123" s="12" customFormat="1" ht="25.92" customHeight="1">
      <c r="A123" s="12"/>
      <c r="B123" s="188"/>
      <c r="C123" s="189"/>
      <c r="D123" s="190" t="s">
        <v>68</v>
      </c>
      <c r="E123" s="191" t="s">
        <v>114</v>
      </c>
      <c r="F123" s="191" t="s">
        <v>115</v>
      </c>
      <c r="G123" s="189"/>
      <c r="H123" s="189"/>
      <c r="I123" s="192"/>
      <c r="J123" s="193">
        <f>BK123</f>
        <v>0</v>
      </c>
      <c r="K123" s="189"/>
      <c r="L123" s="194"/>
      <c r="M123" s="195"/>
      <c r="N123" s="196"/>
      <c r="O123" s="196"/>
      <c r="P123" s="197">
        <f>P124+P130+P169+P238+P274+P283</f>
        <v>0</v>
      </c>
      <c r="Q123" s="196"/>
      <c r="R123" s="197">
        <f>R124+R130+R169+R238+R274+R283</f>
        <v>1.7988</v>
      </c>
      <c r="S123" s="196"/>
      <c r="T123" s="198">
        <f>T124+T130+T169+T238+T274+T283</f>
        <v>0.38331999999999999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79</v>
      </c>
      <c r="AT123" s="200" t="s">
        <v>68</v>
      </c>
      <c r="AU123" s="200" t="s">
        <v>69</v>
      </c>
      <c r="AY123" s="199" t="s">
        <v>116</v>
      </c>
      <c r="BK123" s="201">
        <f>BK124+BK130+BK169+BK238+BK274+BK283</f>
        <v>0</v>
      </c>
    </row>
    <row r="124" s="12" customFormat="1" ht="22.8" customHeight="1">
      <c r="A124" s="12"/>
      <c r="B124" s="188"/>
      <c r="C124" s="189"/>
      <c r="D124" s="190" t="s">
        <v>68</v>
      </c>
      <c r="E124" s="202" t="s">
        <v>117</v>
      </c>
      <c r="F124" s="202" t="s">
        <v>118</v>
      </c>
      <c r="G124" s="189"/>
      <c r="H124" s="189"/>
      <c r="I124" s="192"/>
      <c r="J124" s="203">
        <f>BK124</f>
        <v>0</v>
      </c>
      <c r="K124" s="189"/>
      <c r="L124" s="194"/>
      <c r="M124" s="195"/>
      <c r="N124" s="196"/>
      <c r="O124" s="196"/>
      <c r="P124" s="197">
        <f>SUM(P125:P129)</f>
        <v>0</v>
      </c>
      <c r="Q124" s="196"/>
      <c r="R124" s="197">
        <f>SUM(R125:R129)</f>
        <v>0.055630000000000006</v>
      </c>
      <c r="S124" s="196"/>
      <c r="T124" s="198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9" t="s">
        <v>79</v>
      </c>
      <c r="AT124" s="200" t="s">
        <v>68</v>
      </c>
      <c r="AU124" s="200" t="s">
        <v>77</v>
      </c>
      <c r="AY124" s="199" t="s">
        <v>116</v>
      </c>
      <c r="BK124" s="201">
        <f>SUM(BK125:BK129)</f>
        <v>0</v>
      </c>
    </row>
    <row r="125" s="2" customFormat="1" ht="37.8" customHeight="1">
      <c r="A125" s="38"/>
      <c r="B125" s="39"/>
      <c r="C125" s="204" t="s">
        <v>184</v>
      </c>
      <c r="D125" s="204" t="s">
        <v>119</v>
      </c>
      <c r="E125" s="205" t="s">
        <v>433</v>
      </c>
      <c r="F125" s="206" t="s">
        <v>434</v>
      </c>
      <c r="G125" s="207" t="s">
        <v>122</v>
      </c>
      <c r="H125" s="208">
        <v>73</v>
      </c>
      <c r="I125" s="209"/>
      <c r="J125" s="210">
        <f>ROUND(I125*H125,2)</f>
        <v>0</v>
      </c>
      <c r="K125" s="206" t="s">
        <v>123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0.00019000000000000001</v>
      </c>
      <c r="R125" s="213">
        <f>Q125*H125</f>
        <v>0.01387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124</v>
      </c>
      <c r="AT125" s="215" t="s">
        <v>119</v>
      </c>
      <c r="AU125" s="215" t="s">
        <v>79</v>
      </c>
      <c r="AY125" s="17" t="s">
        <v>116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124</v>
      </c>
      <c r="BM125" s="215" t="s">
        <v>435</v>
      </c>
    </row>
    <row r="126" s="2" customFormat="1">
      <c r="A126" s="38"/>
      <c r="B126" s="39"/>
      <c r="C126" s="40"/>
      <c r="D126" s="217" t="s">
        <v>126</v>
      </c>
      <c r="E126" s="40"/>
      <c r="F126" s="218" t="s">
        <v>436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126</v>
      </c>
      <c r="AU126" s="17" t="s">
        <v>79</v>
      </c>
    </row>
    <row r="127" s="2" customFormat="1" ht="16.5" customHeight="1">
      <c r="A127" s="38"/>
      <c r="B127" s="39"/>
      <c r="C127" s="222" t="s">
        <v>189</v>
      </c>
      <c r="D127" s="222" t="s">
        <v>128</v>
      </c>
      <c r="E127" s="223" t="s">
        <v>437</v>
      </c>
      <c r="F127" s="224" t="s">
        <v>438</v>
      </c>
      <c r="G127" s="225" t="s">
        <v>122</v>
      </c>
      <c r="H127" s="226">
        <v>49</v>
      </c>
      <c r="I127" s="227"/>
      <c r="J127" s="228">
        <f>ROUND(I127*H127,2)</f>
        <v>0</v>
      </c>
      <c r="K127" s="224" t="s">
        <v>123</v>
      </c>
      <c r="L127" s="229"/>
      <c r="M127" s="230" t="s">
        <v>19</v>
      </c>
      <c r="N127" s="231" t="s">
        <v>40</v>
      </c>
      <c r="O127" s="84"/>
      <c r="P127" s="213">
        <f>O127*H127</f>
        <v>0</v>
      </c>
      <c r="Q127" s="213">
        <v>0.00054000000000000001</v>
      </c>
      <c r="R127" s="213">
        <f>Q127*H127</f>
        <v>0.026460000000000001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131</v>
      </c>
      <c r="AT127" s="215" t="s">
        <v>128</v>
      </c>
      <c r="AU127" s="215" t="s">
        <v>79</v>
      </c>
      <c r="AY127" s="17" t="s">
        <v>116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124</v>
      </c>
      <c r="BM127" s="215" t="s">
        <v>439</v>
      </c>
    </row>
    <row r="128" s="2" customFormat="1" ht="16.5" customHeight="1">
      <c r="A128" s="38"/>
      <c r="B128" s="39"/>
      <c r="C128" s="222" t="s">
        <v>194</v>
      </c>
      <c r="D128" s="222" t="s">
        <v>128</v>
      </c>
      <c r="E128" s="223" t="s">
        <v>440</v>
      </c>
      <c r="F128" s="224" t="s">
        <v>441</v>
      </c>
      <c r="G128" s="225" t="s">
        <v>122</v>
      </c>
      <c r="H128" s="226">
        <v>5</v>
      </c>
      <c r="I128" s="227"/>
      <c r="J128" s="228">
        <f>ROUND(I128*H128,2)</f>
        <v>0</v>
      </c>
      <c r="K128" s="224" t="s">
        <v>123</v>
      </c>
      <c r="L128" s="229"/>
      <c r="M128" s="230" t="s">
        <v>19</v>
      </c>
      <c r="N128" s="231" t="s">
        <v>40</v>
      </c>
      <c r="O128" s="84"/>
      <c r="P128" s="213">
        <f>O128*H128</f>
        <v>0</v>
      </c>
      <c r="Q128" s="213">
        <v>0.00059000000000000003</v>
      </c>
      <c r="R128" s="213">
        <f>Q128*H128</f>
        <v>0.0029500000000000004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131</v>
      </c>
      <c r="AT128" s="215" t="s">
        <v>128</v>
      </c>
      <c r="AU128" s="215" t="s">
        <v>79</v>
      </c>
      <c r="AY128" s="17" t="s">
        <v>116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124</v>
      </c>
      <c r="BM128" s="215" t="s">
        <v>442</v>
      </c>
    </row>
    <row r="129" s="2" customFormat="1" ht="16.5" customHeight="1">
      <c r="A129" s="38"/>
      <c r="B129" s="39"/>
      <c r="C129" s="222" t="s">
        <v>199</v>
      </c>
      <c r="D129" s="222" t="s">
        <v>128</v>
      </c>
      <c r="E129" s="223" t="s">
        <v>129</v>
      </c>
      <c r="F129" s="224" t="s">
        <v>130</v>
      </c>
      <c r="G129" s="225" t="s">
        <v>122</v>
      </c>
      <c r="H129" s="226">
        <v>19</v>
      </c>
      <c r="I129" s="227"/>
      <c r="J129" s="228">
        <f>ROUND(I129*H129,2)</f>
        <v>0</v>
      </c>
      <c r="K129" s="224" t="s">
        <v>123</v>
      </c>
      <c r="L129" s="229"/>
      <c r="M129" s="230" t="s">
        <v>19</v>
      </c>
      <c r="N129" s="231" t="s">
        <v>40</v>
      </c>
      <c r="O129" s="84"/>
      <c r="P129" s="213">
        <f>O129*H129</f>
        <v>0</v>
      </c>
      <c r="Q129" s="213">
        <v>0.00064999999999999997</v>
      </c>
      <c r="R129" s="213">
        <f>Q129*H129</f>
        <v>0.01235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131</v>
      </c>
      <c r="AT129" s="215" t="s">
        <v>128</v>
      </c>
      <c r="AU129" s="215" t="s">
        <v>79</v>
      </c>
      <c r="AY129" s="17" t="s">
        <v>116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124</v>
      </c>
      <c r="BM129" s="215" t="s">
        <v>443</v>
      </c>
    </row>
    <row r="130" s="12" customFormat="1" ht="22.8" customHeight="1">
      <c r="A130" s="12"/>
      <c r="B130" s="188"/>
      <c r="C130" s="189"/>
      <c r="D130" s="190" t="s">
        <v>68</v>
      </c>
      <c r="E130" s="202" t="s">
        <v>444</v>
      </c>
      <c r="F130" s="202" t="s">
        <v>445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SUM(P131:P168)</f>
        <v>0</v>
      </c>
      <c r="Q130" s="196"/>
      <c r="R130" s="197">
        <f>SUM(R131:R168)</f>
        <v>0.83078000000000007</v>
      </c>
      <c r="S130" s="196"/>
      <c r="T130" s="198">
        <f>SUM(T131:T168)</f>
        <v>0.38331999999999999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79</v>
      </c>
      <c r="AT130" s="200" t="s">
        <v>68</v>
      </c>
      <c r="AU130" s="200" t="s">
        <v>77</v>
      </c>
      <c r="AY130" s="199" t="s">
        <v>116</v>
      </c>
      <c r="BK130" s="201">
        <f>SUM(BK131:BK168)</f>
        <v>0</v>
      </c>
    </row>
    <row r="131" s="2" customFormat="1" ht="16.5" customHeight="1">
      <c r="A131" s="38"/>
      <c r="B131" s="39"/>
      <c r="C131" s="204" t="s">
        <v>8</v>
      </c>
      <c r="D131" s="204" t="s">
        <v>119</v>
      </c>
      <c r="E131" s="205" t="s">
        <v>446</v>
      </c>
      <c r="F131" s="206" t="s">
        <v>447</v>
      </c>
      <c r="G131" s="207" t="s">
        <v>146</v>
      </c>
      <c r="H131" s="208">
        <v>3</v>
      </c>
      <c r="I131" s="209"/>
      <c r="J131" s="210">
        <f>ROUND(I131*H131,2)</f>
        <v>0</v>
      </c>
      <c r="K131" s="206" t="s">
        <v>123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0.060040000000000003</v>
      </c>
      <c r="R131" s="213">
        <f>Q131*H131</f>
        <v>0.18012</v>
      </c>
      <c r="S131" s="213">
        <v>0.060040000000000003</v>
      </c>
      <c r="T131" s="214">
        <f>S131*H131</f>
        <v>0.18012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124</v>
      </c>
      <c r="AT131" s="215" t="s">
        <v>119</v>
      </c>
      <c r="AU131" s="215" t="s">
        <v>79</v>
      </c>
      <c r="AY131" s="17" t="s">
        <v>116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124</v>
      </c>
      <c r="BM131" s="215" t="s">
        <v>448</v>
      </c>
    </row>
    <row r="132" s="2" customFormat="1">
      <c r="A132" s="38"/>
      <c r="B132" s="39"/>
      <c r="C132" s="40"/>
      <c r="D132" s="217" t="s">
        <v>126</v>
      </c>
      <c r="E132" s="40"/>
      <c r="F132" s="218" t="s">
        <v>449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126</v>
      </c>
      <c r="AU132" s="17" t="s">
        <v>79</v>
      </c>
    </row>
    <row r="133" s="2" customFormat="1" ht="16.5" customHeight="1">
      <c r="A133" s="38"/>
      <c r="B133" s="39"/>
      <c r="C133" s="204" t="s">
        <v>124</v>
      </c>
      <c r="D133" s="204" t="s">
        <v>119</v>
      </c>
      <c r="E133" s="205" t="s">
        <v>450</v>
      </c>
      <c r="F133" s="206" t="s">
        <v>451</v>
      </c>
      <c r="G133" s="207" t="s">
        <v>146</v>
      </c>
      <c r="H133" s="208">
        <v>5</v>
      </c>
      <c r="I133" s="209"/>
      <c r="J133" s="210">
        <f>ROUND(I133*H133,2)</f>
        <v>0</v>
      </c>
      <c r="K133" s="206" t="s">
        <v>123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0.040640000000000003</v>
      </c>
      <c r="R133" s="213">
        <f>Q133*H133</f>
        <v>0.20320000000000002</v>
      </c>
      <c r="S133" s="213">
        <v>0.040640000000000003</v>
      </c>
      <c r="T133" s="214">
        <f>S133*H133</f>
        <v>0.20320000000000002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124</v>
      </c>
      <c r="AT133" s="215" t="s">
        <v>119</v>
      </c>
      <c r="AU133" s="215" t="s">
        <v>79</v>
      </c>
      <c r="AY133" s="17" t="s">
        <v>116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124</v>
      </c>
      <c r="BM133" s="215" t="s">
        <v>452</v>
      </c>
    </row>
    <row r="134" s="2" customFormat="1">
      <c r="A134" s="38"/>
      <c r="B134" s="39"/>
      <c r="C134" s="40"/>
      <c r="D134" s="217" t="s">
        <v>126</v>
      </c>
      <c r="E134" s="40"/>
      <c r="F134" s="218" t="s">
        <v>453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126</v>
      </c>
      <c r="AU134" s="17" t="s">
        <v>79</v>
      </c>
    </row>
    <row r="135" s="2" customFormat="1" ht="16.5" customHeight="1">
      <c r="A135" s="38"/>
      <c r="B135" s="39"/>
      <c r="C135" s="204" t="s">
        <v>212</v>
      </c>
      <c r="D135" s="204" t="s">
        <v>119</v>
      </c>
      <c r="E135" s="205" t="s">
        <v>454</v>
      </c>
      <c r="F135" s="206" t="s">
        <v>455</v>
      </c>
      <c r="G135" s="207" t="s">
        <v>122</v>
      </c>
      <c r="H135" s="208">
        <v>5</v>
      </c>
      <c r="I135" s="209"/>
      <c r="J135" s="210">
        <f>ROUND(I135*H135,2)</f>
        <v>0</v>
      </c>
      <c r="K135" s="206" t="s">
        <v>123</v>
      </c>
      <c r="L135" s="44"/>
      <c r="M135" s="211" t="s">
        <v>19</v>
      </c>
      <c r="N135" s="212" t="s">
        <v>40</v>
      </c>
      <c r="O135" s="84"/>
      <c r="P135" s="213">
        <f>O135*H135</f>
        <v>0</v>
      </c>
      <c r="Q135" s="213">
        <v>0.00142</v>
      </c>
      <c r="R135" s="213">
        <f>Q135*H135</f>
        <v>0.0071000000000000004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124</v>
      </c>
      <c r="AT135" s="215" t="s">
        <v>119</v>
      </c>
      <c r="AU135" s="215" t="s">
        <v>79</v>
      </c>
      <c r="AY135" s="17" t="s">
        <v>116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124</v>
      </c>
      <c r="BM135" s="215" t="s">
        <v>456</v>
      </c>
    </row>
    <row r="136" s="2" customFormat="1">
      <c r="A136" s="38"/>
      <c r="B136" s="39"/>
      <c r="C136" s="40"/>
      <c r="D136" s="217" t="s">
        <v>126</v>
      </c>
      <c r="E136" s="40"/>
      <c r="F136" s="218" t="s">
        <v>457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126</v>
      </c>
      <c r="AU136" s="17" t="s">
        <v>79</v>
      </c>
    </row>
    <row r="137" s="2" customFormat="1" ht="16.5" customHeight="1">
      <c r="A137" s="38"/>
      <c r="B137" s="39"/>
      <c r="C137" s="204" t="s">
        <v>217</v>
      </c>
      <c r="D137" s="204" t="s">
        <v>119</v>
      </c>
      <c r="E137" s="205" t="s">
        <v>458</v>
      </c>
      <c r="F137" s="206" t="s">
        <v>459</v>
      </c>
      <c r="G137" s="207" t="s">
        <v>122</v>
      </c>
      <c r="H137" s="208">
        <v>22</v>
      </c>
      <c r="I137" s="209"/>
      <c r="J137" s="210">
        <f>ROUND(I137*H137,2)</f>
        <v>0</v>
      </c>
      <c r="K137" s="206" t="s">
        <v>123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0.0074400000000000004</v>
      </c>
      <c r="R137" s="213">
        <f>Q137*H137</f>
        <v>0.16368000000000002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124</v>
      </c>
      <c r="AT137" s="215" t="s">
        <v>119</v>
      </c>
      <c r="AU137" s="215" t="s">
        <v>79</v>
      </c>
      <c r="AY137" s="17" t="s">
        <v>116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124</v>
      </c>
      <c r="BM137" s="215" t="s">
        <v>460</v>
      </c>
    </row>
    <row r="138" s="2" customFormat="1">
      <c r="A138" s="38"/>
      <c r="B138" s="39"/>
      <c r="C138" s="40"/>
      <c r="D138" s="217" t="s">
        <v>126</v>
      </c>
      <c r="E138" s="40"/>
      <c r="F138" s="218" t="s">
        <v>461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126</v>
      </c>
      <c r="AU138" s="17" t="s">
        <v>79</v>
      </c>
    </row>
    <row r="139" s="2" customFormat="1" ht="16.5" customHeight="1">
      <c r="A139" s="38"/>
      <c r="B139" s="39"/>
      <c r="C139" s="204" t="s">
        <v>222</v>
      </c>
      <c r="D139" s="204" t="s">
        <v>119</v>
      </c>
      <c r="E139" s="205" t="s">
        <v>462</v>
      </c>
      <c r="F139" s="206" t="s">
        <v>463</v>
      </c>
      <c r="G139" s="207" t="s">
        <v>122</v>
      </c>
      <c r="H139" s="208">
        <v>15</v>
      </c>
      <c r="I139" s="209"/>
      <c r="J139" s="210">
        <f>ROUND(I139*H139,2)</f>
        <v>0</v>
      </c>
      <c r="K139" s="206" t="s">
        <v>123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0.012319999999999999</v>
      </c>
      <c r="R139" s="213">
        <f>Q139*H139</f>
        <v>0.18479999999999999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124</v>
      </c>
      <c r="AT139" s="215" t="s">
        <v>119</v>
      </c>
      <c r="AU139" s="215" t="s">
        <v>79</v>
      </c>
      <c r="AY139" s="17" t="s">
        <v>116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124</v>
      </c>
      <c r="BM139" s="215" t="s">
        <v>464</v>
      </c>
    </row>
    <row r="140" s="2" customFormat="1">
      <c r="A140" s="38"/>
      <c r="B140" s="39"/>
      <c r="C140" s="40"/>
      <c r="D140" s="217" t="s">
        <v>126</v>
      </c>
      <c r="E140" s="40"/>
      <c r="F140" s="218" t="s">
        <v>465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79</v>
      </c>
    </row>
    <row r="141" s="2" customFormat="1" ht="16.5" customHeight="1">
      <c r="A141" s="38"/>
      <c r="B141" s="39"/>
      <c r="C141" s="204" t="s">
        <v>229</v>
      </c>
      <c r="D141" s="204" t="s">
        <v>119</v>
      </c>
      <c r="E141" s="205" t="s">
        <v>466</v>
      </c>
      <c r="F141" s="206" t="s">
        <v>467</v>
      </c>
      <c r="G141" s="207" t="s">
        <v>122</v>
      </c>
      <c r="H141" s="208">
        <v>5</v>
      </c>
      <c r="I141" s="209"/>
      <c r="J141" s="210">
        <f>ROUND(I141*H141,2)</f>
        <v>0</v>
      </c>
      <c r="K141" s="206" t="s">
        <v>123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0.00059000000000000003</v>
      </c>
      <c r="R141" s="213">
        <f>Q141*H141</f>
        <v>0.0029500000000000004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124</v>
      </c>
      <c r="AT141" s="215" t="s">
        <v>119</v>
      </c>
      <c r="AU141" s="215" t="s">
        <v>79</v>
      </c>
      <c r="AY141" s="17" t="s">
        <v>116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124</v>
      </c>
      <c r="BM141" s="215" t="s">
        <v>468</v>
      </c>
    </row>
    <row r="142" s="2" customFormat="1">
      <c r="A142" s="38"/>
      <c r="B142" s="39"/>
      <c r="C142" s="40"/>
      <c r="D142" s="217" t="s">
        <v>126</v>
      </c>
      <c r="E142" s="40"/>
      <c r="F142" s="218" t="s">
        <v>469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126</v>
      </c>
      <c r="AU142" s="17" t="s">
        <v>79</v>
      </c>
    </row>
    <row r="143" s="2" customFormat="1" ht="16.5" customHeight="1">
      <c r="A143" s="38"/>
      <c r="B143" s="39"/>
      <c r="C143" s="204" t="s">
        <v>7</v>
      </c>
      <c r="D143" s="204" t="s">
        <v>119</v>
      </c>
      <c r="E143" s="205" t="s">
        <v>470</v>
      </c>
      <c r="F143" s="206" t="s">
        <v>471</v>
      </c>
      <c r="G143" s="207" t="s">
        <v>122</v>
      </c>
      <c r="H143" s="208">
        <v>20</v>
      </c>
      <c r="I143" s="209"/>
      <c r="J143" s="210">
        <f>ROUND(I143*H143,2)</f>
        <v>0</v>
      </c>
      <c r="K143" s="206" t="s">
        <v>123</v>
      </c>
      <c r="L143" s="44"/>
      <c r="M143" s="211" t="s">
        <v>19</v>
      </c>
      <c r="N143" s="212" t="s">
        <v>40</v>
      </c>
      <c r="O143" s="84"/>
      <c r="P143" s="213">
        <f>O143*H143</f>
        <v>0</v>
      </c>
      <c r="Q143" s="213">
        <v>0.0020100000000000001</v>
      </c>
      <c r="R143" s="213">
        <f>Q143*H143</f>
        <v>0.0402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124</v>
      </c>
      <c r="AT143" s="215" t="s">
        <v>119</v>
      </c>
      <c r="AU143" s="215" t="s">
        <v>79</v>
      </c>
      <c r="AY143" s="17" t="s">
        <v>116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124</v>
      </c>
      <c r="BM143" s="215" t="s">
        <v>472</v>
      </c>
    </row>
    <row r="144" s="2" customFormat="1">
      <c r="A144" s="38"/>
      <c r="B144" s="39"/>
      <c r="C144" s="40"/>
      <c r="D144" s="217" t="s">
        <v>126</v>
      </c>
      <c r="E144" s="40"/>
      <c r="F144" s="218" t="s">
        <v>473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126</v>
      </c>
      <c r="AU144" s="17" t="s">
        <v>79</v>
      </c>
    </row>
    <row r="145" s="2" customFormat="1" ht="16.5" customHeight="1">
      <c r="A145" s="38"/>
      <c r="B145" s="39"/>
      <c r="C145" s="204" t="s">
        <v>238</v>
      </c>
      <c r="D145" s="204" t="s">
        <v>119</v>
      </c>
      <c r="E145" s="205" t="s">
        <v>474</v>
      </c>
      <c r="F145" s="206" t="s">
        <v>475</v>
      </c>
      <c r="G145" s="207" t="s">
        <v>122</v>
      </c>
      <c r="H145" s="208">
        <v>10</v>
      </c>
      <c r="I145" s="209"/>
      <c r="J145" s="210">
        <f>ROUND(I145*H145,2)</f>
        <v>0</v>
      </c>
      <c r="K145" s="206" t="s">
        <v>123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0.00040999999999999999</v>
      </c>
      <c r="R145" s="213">
        <f>Q145*H145</f>
        <v>0.0040999999999999995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124</v>
      </c>
      <c r="AT145" s="215" t="s">
        <v>119</v>
      </c>
      <c r="AU145" s="215" t="s">
        <v>79</v>
      </c>
      <c r="AY145" s="17" t="s">
        <v>116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124</v>
      </c>
      <c r="BM145" s="215" t="s">
        <v>476</v>
      </c>
    </row>
    <row r="146" s="2" customFormat="1">
      <c r="A146" s="38"/>
      <c r="B146" s="39"/>
      <c r="C146" s="40"/>
      <c r="D146" s="217" t="s">
        <v>126</v>
      </c>
      <c r="E146" s="40"/>
      <c r="F146" s="218" t="s">
        <v>477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126</v>
      </c>
      <c r="AU146" s="17" t="s">
        <v>79</v>
      </c>
    </row>
    <row r="147" s="2" customFormat="1" ht="16.5" customHeight="1">
      <c r="A147" s="38"/>
      <c r="B147" s="39"/>
      <c r="C147" s="204" t="s">
        <v>242</v>
      </c>
      <c r="D147" s="204" t="s">
        <v>119</v>
      </c>
      <c r="E147" s="205" t="s">
        <v>478</v>
      </c>
      <c r="F147" s="206" t="s">
        <v>479</v>
      </c>
      <c r="G147" s="207" t="s">
        <v>122</v>
      </c>
      <c r="H147" s="208">
        <v>13</v>
      </c>
      <c r="I147" s="209"/>
      <c r="J147" s="210">
        <f>ROUND(I147*H147,2)</f>
        <v>0</v>
      </c>
      <c r="K147" s="206" t="s">
        <v>123</v>
      </c>
      <c r="L147" s="44"/>
      <c r="M147" s="211" t="s">
        <v>19</v>
      </c>
      <c r="N147" s="212" t="s">
        <v>40</v>
      </c>
      <c r="O147" s="84"/>
      <c r="P147" s="213">
        <f>O147*H147</f>
        <v>0</v>
      </c>
      <c r="Q147" s="213">
        <v>0.00048000000000000001</v>
      </c>
      <c r="R147" s="213">
        <f>Q147*H147</f>
        <v>0.0062399999999999999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124</v>
      </c>
      <c r="AT147" s="215" t="s">
        <v>119</v>
      </c>
      <c r="AU147" s="215" t="s">
        <v>79</v>
      </c>
      <c r="AY147" s="17" t="s">
        <v>116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124</v>
      </c>
      <c r="BM147" s="215" t="s">
        <v>480</v>
      </c>
    </row>
    <row r="148" s="2" customFormat="1">
      <c r="A148" s="38"/>
      <c r="B148" s="39"/>
      <c r="C148" s="40"/>
      <c r="D148" s="217" t="s">
        <v>126</v>
      </c>
      <c r="E148" s="40"/>
      <c r="F148" s="218" t="s">
        <v>481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126</v>
      </c>
      <c r="AU148" s="17" t="s">
        <v>79</v>
      </c>
    </row>
    <row r="149" s="2" customFormat="1" ht="16.5" customHeight="1">
      <c r="A149" s="38"/>
      <c r="B149" s="39"/>
      <c r="C149" s="204" t="s">
        <v>247</v>
      </c>
      <c r="D149" s="204" t="s">
        <v>119</v>
      </c>
      <c r="E149" s="205" t="s">
        <v>482</v>
      </c>
      <c r="F149" s="206" t="s">
        <v>483</v>
      </c>
      <c r="G149" s="207" t="s">
        <v>146</v>
      </c>
      <c r="H149" s="208">
        <v>7</v>
      </c>
      <c r="I149" s="209"/>
      <c r="J149" s="210">
        <f>ROUND(I149*H149,2)</f>
        <v>0</v>
      </c>
      <c r="K149" s="206" t="s">
        <v>123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124</v>
      </c>
      <c r="AT149" s="215" t="s">
        <v>119</v>
      </c>
      <c r="AU149" s="215" t="s">
        <v>79</v>
      </c>
      <c r="AY149" s="17" t="s">
        <v>116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124</v>
      </c>
      <c r="BM149" s="215" t="s">
        <v>484</v>
      </c>
    </row>
    <row r="150" s="2" customFormat="1">
      <c r="A150" s="38"/>
      <c r="B150" s="39"/>
      <c r="C150" s="40"/>
      <c r="D150" s="217" t="s">
        <v>126</v>
      </c>
      <c r="E150" s="40"/>
      <c r="F150" s="218" t="s">
        <v>485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126</v>
      </c>
      <c r="AU150" s="17" t="s">
        <v>79</v>
      </c>
    </row>
    <row r="151" s="2" customFormat="1" ht="16.5" customHeight="1">
      <c r="A151" s="38"/>
      <c r="B151" s="39"/>
      <c r="C151" s="204" t="s">
        <v>252</v>
      </c>
      <c r="D151" s="204" t="s">
        <v>119</v>
      </c>
      <c r="E151" s="205" t="s">
        <v>486</v>
      </c>
      <c r="F151" s="206" t="s">
        <v>487</v>
      </c>
      <c r="G151" s="207" t="s">
        <v>146</v>
      </c>
      <c r="H151" s="208">
        <v>9</v>
      </c>
      <c r="I151" s="209"/>
      <c r="J151" s="210">
        <f>ROUND(I151*H151,2)</f>
        <v>0</v>
      </c>
      <c r="K151" s="206" t="s">
        <v>123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124</v>
      </c>
      <c r="AT151" s="215" t="s">
        <v>119</v>
      </c>
      <c r="AU151" s="215" t="s">
        <v>79</v>
      </c>
      <c r="AY151" s="17" t="s">
        <v>116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124</v>
      </c>
      <c r="BM151" s="215" t="s">
        <v>488</v>
      </c>
    </row>
    <row r="152" s="2" customFormat="1">
      <c r="A152" s="38"/>
      <c r="B152" s="39"/>
      <c r="C152" s="40"/>
      <c r="D152" s="217" t="s">
        <v>126</v>
      </c>
      <c r="E152" s="40"/>
      <c r="F152" s="218" t="s">
        <v>489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126</v>
      </c>
      <c r="AU152" s="17" t="s">
        <v>79</v>
      </c>
    </row>
    <row r="153" s="2" customFormat="1" ht="16.5" customHeight="1">
      <c r="A153" s="38"/>
      <c r="B153" s="39"/>
      <c r="C153" s="204" t="s">
        <v>256</v>
      </c>
      <c r="D153" s="204" t="s">
        <v>119</v>
      </c>
      <c r="E153" s="205" t="s">
        <v>490</v>
      </c>
      <c r="F153" s="206" t="s">
        <v>491</v>
      </c>
      <c r="G153" s="207" t="s">
        <v>146</v>
      </c>
      <c r="H153" s="208">
        <v>8</v>
      </c>
      <c r="I153" s="209"/>
      <c r="J153" s="210">
        <f>ROUND(I153*H153,2)</f>
        <v>0</v>
      </c>
      <c r="K153" s="206" t="s">
        <v>123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124</v>
      </c>
      <c r="AT153" s="215" t="s">
        <v>119</v>
      </c>
      <c r="AU153" s="215" t="s">
        <v>79</v>
      </c>
      <c r="AY153" s="17" t="s">
        <v>116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124</v>
      </c>
      <c r="BM153" s="215" t="s">
        <v>492</v>
      </c>
    </row>
    <row r="154" s="2" customFormat="1">
      <c r="A154" s="38"/>
      <c r="B154" s="39"/>
      <c r="C154" s="40"/>
      <c r="D154" s="217" t="s">
        <v>126</v>
      </c>
      <c r="E154" s="40"/>
      <c r="F154" s="218" t="s">
        <v>493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126</v>
      </c>
      <c r="AU154" s="17" t="s">
        <v>79</v>
      </c>
    </row>
    <row r="155" s="2" customFormat="1" ht="16.5" customHeight="1">
      <c r="A155" s="38"/>
      <c r="B155" s="39"/>
      <c r="C155" s="204" t="s">
        <v>260</v>
      </c>
      <c r="D155" s="204" t="s">
        <v>119</v>
      </c>
      <c r="E155" s="205" t="s">
        <v>494</v>
      </c>
      <c r="F155" s="206" t="s">
        <v>495</v>
      </c>
      <c r="G155" s="207" t="s">
        <v>146</v>
      </c>
      <c r="H155" s="208">
        <v>1</v>
      </c>
      <c r="I155" s="209"/>
      <c r="J155" s="210">
        <f>ROUND(I155*H155,2)</f>
        <v>0</v>
      </c>
      <c r="K155" s="206" t="s">
        <v>123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0.00148</v>
      </c>
      <c r="R155" s="213">
        <f>Q155*H155</f>
        <v>0.00148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124</v>
      </c>
      <c r="AT155" s="215" t="s">
        <v>119</v>
      </c>
      <c r="AU155" s="215" t="s">
        <v>79</v>
      </c>
      <c r="AY155" s="17" t="s">
        <v>116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124</v>
      </c>
      <c r="BM155" s="215" t="s">
        <v>496</v>
      </c>
    </row>
    <row r="156" s="2" customFormat="1">
      <c r="A156" s="38"/>
      <c r="B156" s="39"/>
      <c r="C156" s="40"/>
      <c r="D156" s="217" t="s">
        <v>126</v>
      </c>
      <c r="E156" s="40"/>
      <c r="F156" s="218" t="s">
        <v>497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126</v>
      </c>
      <c r="AU156" s="17" t="s">
        <v>79</v>
      </c>
    </row>
    <row r="157" s="2" customFormat="1" ht="16.5" customHeight="1">
      <c r="A157" s="38"/>
      <c r="B157" s="39"/>
      <c r="C157" s="204" t="s">
        <v>265</v>
      </c>
      <c r="D157" s="204" t="s">
        <v>119</v>
      </c>
      <c r="E157" s="205" t="s">
        <v>498</v>
      </c>
      <c r="F157" s="206" t="s">
        <v>499</v>
      </c>
      <c r="G157" s="207" t="s">
        <v>146</v>
      </c>
      <c r="H157" s="208">
        <v>5</v>
      </c>
      <c r="I157" s="209"/>
      <c r="J157" s="210">
        <f>ROUND(I157*H157,2)</f>
        <v>0</v>
      </c>
      <c r="K157" s="206" t="s">
        <v>123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0.0059500000000000004</v>
      </c>
      <c r="R157" s="213">
        <f>Q157*H157</f>
        <v>0.029750000000000002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124</v>
      </c>
      <c r="AT157" s="215" t="s">
        <v>119</v>
      </c>
      <c r="AU157" s="215" t="s">
        <v>79</v>
      </c>
      <c r="AY157" s="17" t="s">
        <v>116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124</v>
      </c>
      <c r="BM157" s="215" t="s">
        <v>500</v>
      </c>
    </row>
    <row r="158" s="2" customFormat="1">
      <c r="A158" s="38"/>
      <c r="B158" s="39"/>
      <c r="C158" s="40"/>
      <c r="D158" s="217" t="s">
        <v>126</v>
      </c>
      <c r="E158" s="40"/>
      <c r="F158" s="218" t="s">
        <v>501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126</v>
      </c>
      <c r="AU158" s="17" t="s">
        <v>79</v>
      </c>
    </row>
    <row r="159" s="2" customFormat="1" ht="16.5" customHeight="1">
      <c r="A159" s="38"/>
      <c r="B159" s="39"/>
      <c r="C159" s="204" t="s">
        <v>270</v>
      </c>
      <c r="D159" s="204" t="s">
        <v>119</v>
      </c>
      <c r="E159" s="205" t="s">
        <v>502</v>
      </c>
      <c r="F159" s="206" t="s">
        <v>503</v>
      </c>
      <c r="G159" s="207" t="s">
        <v>146</v>
      </c>
      <c r="H159" s="208">
        <v>4</v>
      </c>
      <c r="I159" s="209"/>
      <c r="J159" s="210">
        <f>ROUND(I159*H159,2)</f>
        <v>0</v>
      </c>
      <c r="K159" s="206" t="s">
        <v>123</v>
      </c>
      <c r="L159" s="44"/>
      <c r="M159" s="211" t="s">
        <v>19</v>
      </c>
      <c r="N159" s="212" t="s">
        <v>40</v>
      </c>
      <c r="O159" s="84"/>
      <c r="P159" s="213">
        <f>O159*H159</f>
        <v>0</v>
      </c>
      <c r="Q159" s="213">
        <v>0.0015</v>
      </c>
      <c r="R159" s="213">
        <f>Q159*H159</f>
        <v>0.0060000000000000001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124</v>
      </c>
      <c r="AT159" s="215" t="s">
        <v>119</v>
      </c>
      <c r="AU159" s="215" t="s">
        <v>79</v>
      </c>
      <c r="AY159" s="17" t="s">
        <v>116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124</v>
      </c>
      <c r="BM159" s="215" t="s">
        <v>504</v>
      </c>
    </row>
    <row r="160" s="2" customFormat="1">
      <c r="A160" s="38"/>
      <c r="B160" s="39"/>
      <c r="C160" s="40"/>
      <c r="D160" s="217" t="s">
        <v>126</v>
      </c>
      <c r="E160" s="40"/>
      <c r="F160" s="218" t="s">
        <v>505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126</v>
      </c>
      <c r="AU160" s="17" t="s">
        <v>79</v>
      </c>
    </row>
    <row r="161" s="2" customFormat="1" ht="16.5" customHeight="1">
      <c r="A161" s="38"/>
      <c r="B161" s="39"/>
      <c r="C161" s="204" t="s">
        <v>275</v>
      </c>
      <c r="D161" s="204" t="s">
        <v>119</v>
      </c>
      <c r="E161" s="205" t="s">
        <v>506</v>
      </c>
      <c r="F161" s="206" t="s">
        <v>507</v>
      </c>
      <c r="G161" s="207" t="s">
        <v>146</v>
      </c>
      <c r="H161" s="208">
        <v>4</v>
      </c>
      <c r="I161" s="209"/>
      <c r="J161" s="210">
        <f>ROUND(I161*H161,2)</f>
        <v>0</v>
      </c>
      <c r="K161" s="206" t="s">
        <v>123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0.00029</v>
      </c>
      <c r="R161" s="213">
        <f>Q161*H161</f>
        <v>0.00116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124</v>
      </c>
      <c r="AT161" s="215" t="s">
        <v>119</v>
      </c>
      <c r="AU161" s="215" t="s">
        <v>79</v>
      </c>
      <c r="AY161" s="17" t="s">
        <v>116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124</v>
      </c>
      <c r="BM161" s="215" t="s">
        <v>508</v>
      </c>
    </row>
    <row r="162" s="2" customFormat="1">
      <c r="A162" s="38"/>
      <c r="B162" s="39"/>
      <c r="C162" s="40"/>
      <c r="D162" s="217" t="s">
        <v>126</v>
      </c>
      <c r="E162" s="40"/>
      <c r="F162" s="218" t="s">
        <v>509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126</v>
      </c>
      <c r="AU162" s="17" t="s">
        <v>79</v>
      </c>
    </row>
    <row r="163" s="2" customFormat="1" ht="16.5" customHeight="1">
      <c r="A163" s="38"/>
      <c r="B163" s="39"/>
      <c r="C163" s="204" t="s">
        <v>280</v>
      </c>
      <c r="D163" s="204" t="s">
        <v>119</v>
      </c>
      <c r="E163" s="205" t="s">
        <v>510</v>
      </c>
      <c r="F163" s="206" t="s">
        <v>511</v>
      </c>
      <c r="G163" s="207" t="s">
        <v>122</v>
      </c>
      <c r="H163" s="208">
        <v>57</v>
      </c>
      <c r="I163" s="209"/>
      <c r="J163" s="210">
        <f>ROUND(I163*H163,2)</f>
        <v>0</v>
      </c>
      <c r="K163" s="206" t="s">
        <v>123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124</v>
      </c>
      <c r="AT163" s="215" t="s">
        <v>119</v>
      </c>
      <c r="AU163" s="215" t="s">
        <v>79</v>
      </c>
      <c r="AY163" s="17" t="s">
        <v>116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124</v>
      </c>
      <c r="BM163" s="215" t="s">
        <v>512</v>
      </c>
    </row>
    <row r="164" s="2" customFormat="1">
      <c r="A164" s="38"/>
      <c r="B164" s="39"/>
      <c r="C164" s="40"/>
      <c r="D164" s="217" t="s">
        <v>126</v>
      </c>
      <c r="E164" s="40"/>
      <c r="F164" s="218" t="s">
        <v>513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79</v>
      </c>
    </row>
    <row r="165" s="2" customFormat="1" ht="16.5" customHeight="1">
      <c r="A165" s="38"/>
      <c r="B165" s="39"/>
      <c r="C165" s="204" t="s">
        <v>131</v>
      </c>
      <c r="D165" s="204" t="s">
        <v>119</v>
      </c>
      <c r="E165" s="205" t="s">
        <v>514</v>
      </c>
      <c r="F165" s="206" t="s">
        <v>515</v>
      </c>
      <c r="G165" s="207" t="s">
        <v>122</v>
      </c>
      <c r="H165" s="208">
        <v>15</v>
      </c>
      <c r="I165" s="209"/>
      <c r="J165" s="210">
        <f>ROUND(I165*H165,2)</f>
        <v>0</v>
      </c>
      <c r="K165" s="206" t="s">
        <v>123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124</v>
      </c>
      <c r="AT165" s="215" t="s">
        <v>119</v>
      </c>
      <c r="AU165" s="215" t="s">
        <v>79</v>
      </c>
      <c r="AY165" s="17" t="s">
        <v>116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124</v>
      </c>
      <c r="BM165" s="215" t="s">
        <v>516</v>
      </c>
    </row>
    <row r="166" s="2" customFormat="1">
      <c r="A166" s="38"/>
      <c r="B166" s="39"/>
      <c r="C166" s="40"/>
      <c r="D166" s="217" t="s">
        <v>126</v>
      </c>
      <c r="E166" s="40"/>
      <c r="F166" s="218" t="s">
        <v>517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126</v>
      </c>
      <c r="AU166" s="17" t="s">
        <v>79</v>
      </c>
    </row>
    <row r="167" s="2" customFormat="1" ht="24.15" customHeight="1">
      <c r="A167" s="38"/>
      <c r="B167" s="39"/>
      <c r="C167" s="204" t="s">
        <v>291</v>
      </c>
      <c r="D167" s="204" t="s">
        <v>119</v>
      </c>
      <c r="E167" s="205" t="s">
        <v>518</v>
      </c>
      <c r="F167" s="206" t="s">
        <v>519</v>
      </c>
      <c r="G167" s="207" t="s">
        <v>138</v>
      </c>
      <c r="H167" s="208">
        <v>0.83099999999999996</v>
      </c>
      <c r="I167" s="209"/>
      <c r="J167" s="210">
        <f>ROUND(I167*H167,2)</f>
        <v>0</v>
      </c>
      <c r="K167" s="206" t="s">
        <v>123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124</v>
      </c>
      <c r="AT167" s="215" t="s">
        <v>119</v>
      </c>
      <c r="AU167" s="215" t="s">
        <v>79</v>
      </c>
      <c r="AY167" s="17" t="s">
        <v>116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124</v>
      </c>
      <c r="BM167" s="215" t="s">
        <v>520</v>
      </c>
    </row>
    <row r="168" s="2" customFormat="1">
      <c r="A168" s="38"/>
      <c r="B168" s="39"/>
      <c r="C168" s="40"/>
      <c r="D168" s="217" t="s">
        <v>126</v>
      </c>
      <c r="E168" s="40"/>
      <c r="F168" s="218" t="s">
        <v>521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126</v>
      </c>
      <c r="AU168" s="17" t="s">
        <v>79</v>
      </c>
    </row>
    <row r="169" s="12" customFormat="1" ht="22.8" customHeight="1">
      <c r="A169" s="12"/>
      <c r="B169" s="188"/>
      <c r="C169" s="189"/>
      <c r="D169" s="190" t="s">
        <v>68</v>
      </c>
      <c r="E169" s="202" t="s">
        <v>522</v>
      </c>
      <c r="F169" s="202" t="s">
        <v>523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SUM(P170:P237)</f>
        <v>0</v>
      </c>
      <c r="Q169" s="196"/>
      <c r="R169" s="197">
        <f>SUM(R170:R237)</f>
        <v>0.38990999999999992</v>
      </c>
      <c r="S169" s="196"/>
      <c r="T169" s="198">
        <f>SUM(T170:T237)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79</v>
      </c>
      <c r="AT169" s="200" t="s">
        <v>68</v>
      </c>
      <c r="AU169" s="200" t="s">
        <v>77</v>
      </c>
      <c r="AY169" s="199" t="s">
        <v>116</v>
      </c>
      <c r="BK169" s="201">
        <f>SUM(BK170:BK237)</f>
        <v>0</v>
      </c>
    </row>
    <row r="170" s="2" customFormat="1" ht="24.15" customHeight="1">
      <c r="A170" s="38"/>
      <c r="B170" s="39"/>
      <c r="C170" s="204" t="s">
        <v>296</v>
      </c>
      <c r="D170" s="204" t="s">
        <v>119</v>
      </c>
      <c r="E170" s="205" t="s">
        <v>524</v>
      </c>
      <c r="F170" s="206" t="s">
        <v>525</v>
      </c>
      <c r="G170" s="207" t="s">
        <v>122</v>
      </c>
      <c r="H170" s="208">
        <v>36</v>
      </c>
      <c r="I170" s="209"/>
      <c r="J170" s="210">
        <f>ROUND(I170*H170,2)</f>
        <v>0</v>
      </c>
      <c r="K170" s="206" t="s">
        <v>123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0.0011199999999999999</v>
      </c>
      <c r="R170" s="213">
        <f>Q170*H170</f>
        <v>0.040319999999999995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124</v>
      </c>
      <c r="AT170" s="215" t="s">
        <v>119</v>
      </c>
      <c r="AU170" s="215" t="s">
        <v>79</v>
      </c>
      <c r="AY170" s="17" t="s">
        <v>116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124</v>
      </c>
      <c r="BM170" s="215" t="s">
        <v>526</v>
      </c>
    </row>
    <row r="171" s="2" customFormat="1">
      <c r="A171" s="38"/>
      <c r="B171" s="39"/>
      <c r="C171" s="40"/>
      <c r="D171" s="217" t="s">
        <v>126</v>
      </c>
      <c r="E171" s="40"/>
      <c r="F171" s="218" t="s">
        <v>527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126</v>
      </c>
      <c r="AU171" s="17" t="s">
        <v>79</v>
      </c>
    </row>
    <row r="172" s="2" customFormat="1" ht="24.15" customHeight="1">
      <c r="A172" s="38"/>
      <c r="B172" s="39"/>
      <c r="C172" s="204" t="s">
        <v>301</v>
      </c>
      <c r="D172" s="204" t="s">
        <v>119</v>
      </c>
      <c r="E172" s="205" t="s">
        <v>528</v>
      </c>
      <c r="F172" s="206" t="s">
        <v>529</v>
      </c>
      <c r="G172" s="207" t="s">
        <v>122</v>
      </c>
      <c r="H172" s="208">
        <v>12</v>
      </c>
      <c r="I172" s="209"/>
      <c r="J172" s="210">
        <f>ROUND(I172*H172,2)</f>
        <v>0</v>
      </c>
      <c r="K172" s="206" t="s">
        <v>123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0.0013699999999999999</v>
      </c>
      <c r="R172" s="213">
        <f>Q172*H172</f>
        <v>0.01644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124</v>
      </c>
      <c r="AT172" s="215" t="s">
        <v>119</v>
      </c>
      <c r="AU172" s="215" t="s">
        <v>79</v>
      </c>
      <c r="AY172" s="17" t="s">
        <v>116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124</v>
      </c>
      <c r="BM172" s="215" t="s">
        <v>530</v>
      </c>
    </row>
    <row r="173" s="2" customFormat="1">
      <c r="A173" s="38"/>
      <c r="B173" s="39"/>
      <c r="C173" s="40"/>
      <c r="D173" s="217" t="s">
        <v>126</v>
      </c>
      <c r="E173" s="40"/>
      <c r="F173" s="218" t="s">
        <v>531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126</v>
      </c>
      <c r="AU173" s="17" t="s">
        <v>79</v>
      </c>
    </row>
    <row r="174" s="2" customFormat="1" ht="21.75" customHeight="1">
      <c r="A174" s="38"/>
      <c r="B174" s="39"/>
      <c r="C174" s="204" t="s">
        <v>306</v>
      </c>
      <c r="D174" s="204" t="s">
        <v>119</v>
      </c>
      <c r="E174" s="205" t="s">
        <v>532</v>
      </c>
      <c r="F174" s="206" t="s">
        <v>533</v>
      </c>
      <c r="G174" s="207" t="s">
        <v>169</v>
      </c>
      <c r="H174" s="208">
        <v>1</v>
      </c>
      <c r="I174" s="209"/>
      <c r="J174" s="210">
        <f>ROUND(I174*H174,2)</f>
        <v>0</v>
      </c>
      <c r="K174" s="206" t="s">
        <v>123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0.0033600000000000001</v>
      </c>
      <c r="R174" s="213">
        <f>Q174*H174</f>
        <v>0.0033600000000000001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124</v>
      </c>
      <c r="AT174" s="215" t="s">
        <v>119</v>
      </c>
      <c r="AU174" s="215" t="s">
        <v>79</v>
      </c>
      <c r="AY174" s="17" t="s">
        <v>116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124</v>
      </c>
      <c r="BM174" s="215" t="s">
        <v>534</v>
      </c>
    </row>
    <row r="175" s="2" customFormat="1">
      <c r="A175" s="38"/>
      <c r="B175" s="39"/>
      <c r="C175" s="40"/>
      <c r="D175" s="217" t="s">
        <v>126</v>
      </c>
      <c r="E175" s="40"/>
      <c r="F175" s="218" t="s">
        <v>535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126</v>
      </c>
      <c r="AU175" s="17" t="s">
        <v>79</v>
      </c>
    </row>
    <row r="176" s="2" customFormat="1" ht="21.75" customHeight="1">
      <c r="A176" s="38"/>
      <c r="B176" s="39"/>
      <c r="C176" s="204" t="s">
        <v>311</v>
      </c>
      <c r="D176" s="204" t="s">
        <v>119</v>
      </c>
      <c r="E176" s="205" t="s">
        <v>536</v>
      </c>
      <c r="F176" s="206" t="s">
        <v>537</v>
      </c>
      <c r="G176" s="207" t="s">
        <v>169</v>
      </c>
      <c r="H176" s="208">
        <v>2</v>
      </c>
      <c r="I176" s="209"/>
      <c r="J176" s="210">
        <f>ROUND(I176*H176,2)</f>
        <v>0</v>
      </c>
      <c r="K176" s="206" t="s">
        <v>123</v>
      </c>
      <c r="L176" s="44"/>
      <c r="M176" s="211" t="s">
        <v>19</v>
      </c>
      <c r="N176" s="212" t="s">
        <v>40</v>
      </c>
      <c r="O176" s="84"/>
      <c r="P176" s="213">
        <f>O176*H176</f>
        <v>0</v>
      </c>
      <c r="Q176" s="213">
        <v>0.0052399999999999999</v>
      </c>
      <c r="R176" s="213">
        <f>Q176*H176</f>
        <v>0.01048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124</v>
      </c>
      <c r="AT176" s="215" t="s">
        <v>119</v>
      </c>
      <c r="AU176" s="215" t="s">
        <v>79</v>
      </c>
      <c r="AY176" s="17" t="s">
        <v>116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124</v>
      </c>
      <c r="BM176" s="215" t="s">
        <v>538</v>
      </c>
    </row>
    <row r="177" s="2" customFormat="1">
      <c r="A177" s="38"/>
      <c r="B177" s="39"/>
      <c r="C177" s="40"/>
      <c r="D177" s="217" t="s">
        <v>126</v>
      </c>
      <c r="E177" s="40"/>
      <c r="F177" s="218" t="s">
        <v>539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126</v>
      </c>
      <c r="AU177" s="17" t="s">
        <v>79</v>
      </c>
    </row>
    <row r="178" s="2" customFormat="1" ht="21.75" customHeight="1">
      <c r="A178" s="38"/>
      <c r="B178" s="39"/>
      <c r="C178" s="204" t="s">
        <v>316</v>
      </c>
      <c r="D178" s="204" t="s">
        <v>119</v>
      </c>
      <c r="E178" s="205" t="s">
        <v>540</v>
      </c>
      <c r="F178" s="206" t="s">
        <v>541</v>
      </c>
      <c r="G178" s="207" t="s">
        <v>169</v>
      </c>
      <c r="H178" s="208">
        <v>1</v>
      </c>
      <c r="I178" s="209"/>
      <c r="J178" s="210">
        <f>ROUND(I178*H178,2)</f>
        <v>0</v>
      </c>
      <c r="K178" s="206" t="s">
        <v>123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0.0064799999999999996</v>
      </c>
      <c r="R178" s="213">
        <f>Q178*H178</f>
        <v>0.0064799999999999996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124</v>
      </c>
      <c r="AT178" s="215" t="s">
        <v>119</v>
      </c>
      <c r="AU178" s="215" t="s">
        <v>79</v>
      </c>
      <c r="AY178" s="17" t="s">
        <v>116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124</v>
      </c>
      <c r="BM178" s="215" t="s">
        <v>542</v>
      </c>
    </row>
    <row r="179" s="2" customFormat="1">
      <c r="A179" s="38"/>
      <c r="B179" s="39"/>
      <c r="C179" s="40"/>
      <c r="D179" s="217" t="s">
        <v>126</v>
      </c>
      <c r="E179" s="40"/>
      <c r="F179" s="218" t="s">
        <v>543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126</v>
      </c>
      <c r="AU179" s="17" t="s">
        <v>79</v>
      </c>
    </row>
    <row r="180" s="2" customFormat="1" ht="21.75" customHeight="1">
      <c r="A180" s="38"/>
      <c r="B180" s="39"/>
      <c r="C180" s="204" t="s">
        <v>321</v>
      </c>
      <c r="D180" s="204" t="s">
        <v>119</v>
      </c>
      <c r="E180" s="205" t="s">
        <v>544</v>
      </c>
      <c r="F180" s="206" t="s">
        <v>545</v>
      </c>
      <c r="G180" s="207" t="s">
        <v>146</v>
      </c>
      <c r="H180" s="208">
        <v>2</v>
      </c>
      <c r="I180" s="209"/>
      <c r="J180" s="210">
        <f>ROUND(I180*H180,2)</f>
        <v>0</v>
      </c>
      <c r="K180" s="206" t="s">
        <v>123</v>
      </c>
      <c r="L180" s="44"/>
      <c r="M180" s="211" t="s">
        <v>19</v>
      </c>
      <c r="N180" s="212" t="s">
        <v>40</v>
      </c>
      <c r="O180" s="84"/>
      <c r="P180" s="213">
        <f>O180*H180</f>
        <v>0</v>
      </c>
      <c r="Q180" s="213">
        <v>0.00042999999999999999</v>
      </c>
      <c r="R180" s="213">
        <f>Q180*H180</f>
        <v>0.00085999999999999998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124</v>
      </c>
      <c r="AT180" s="215" t="s">
        <v>119</v>
      </c>
      <c r="AU180" s="215" t="s">
        <v>79</v>
      </c>
      <c r="AY180" s="17" t="s">
        <v>116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124</v>
      </c>
      <c r="BM180" s="215" t="s">
        <v>546</v>
      </c>
    </row>
    <row r="181" s="2" customFormat="1">
      <c r="A181" s="38"/>
      <c r="B181" s="39"/>
      <c r="C181" s="40"/>
      <c r="D181" s="217" t="s">
        <v>126</v>
      </c>
      <c r="E181" s="40"/>
      <c r="F181" s="218" t="s">
        <v>547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126</v>
      </c>
      <c r="AU181" s="17" t="s">
        <v>79</v>
      </c>
    </row>
    <row r="182" s="2" customFormat="1" ht="21.75" customHeight="1">
      <c r="A182" s="38"/>
      <c r="B182" s="39"/>
      <c r="C182" s="204" t="s">
        <v>326</v>
      </c>
      <c r="D182" s="204" t="s">
        <v>119</v>
      </c>
      <c r="E182" s="205" t="s">
        <v>548</v>
      </c>
      <c r="F182" s="206" t="s">
        <v>549</v>
      </c>
      <c r="G182" s="207" t="s">
        <v>146</v>
      </c>
      <c r="H182" s="208">
        <v>4</v>
      </c>
      <c r="I182" s="209"/>
      <c r="J182" s="210">
        <f>ROUND(I182*H182,2)</f>
        <v>0</v>
      </c>
      <c r="K182" s="206" t="s">
        <v>123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0.0011999999999999999</v>
      </c>
      <c r="R182" s="213">
        <f>Q182*H182</f>
        <v>0.0047999999999999996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124</v>
      </c>
      <c r="AT182" s="215" t="s">
        <v>119</v>
      </c>
      <c r="AU182" s="215" t="s">
        <v>79</v>
      </c>
      <c r="AY182" s="17" t="s">
        <v>116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124</v>
      </c>
      <c r="BM182" s="215" t="s">
        <v>550</v>
      </c>
    </row>
    <row r="183" s="2" customFormat="1">
      <c r="A183" s="38"/>
      <c r="B183" s="39"/>
      <c r="C183" s="40"/>
      <c r="D183" s="217" t="s">
        <v>126</v>
      </c>
      <c r="E183" s="40"/>
      <c r="F183" s="218" t="s">
        <v>551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126</v>
      </c>
      <c r="AU183" s="17" t="s">
        <v>79</v>
      </c>
    </row>
    <row r="184" s="2" customFormat="1" ht="21.75" customHeight="1">
      <c r="A184" s="38"/>
      <c r="B184" s="39"/>
      <c r="C184" s="204" t="s">
        <v>331</v>
      </c>
      <c r="D184" s="204" t="s">
        <v>119</v>
      </c>
      <c r="E184" s="205" t="s">
        <v>552</v>
      </c>
      <c r="F184" s="206" t="s">
        <v>553</v>
      </c>
      <c r="G184" s="207" t="s">
        <v>146</v>
      </c>
      <c r="H184" s="208">
        <v>2</v>
      </c>
      <c r="I184" s="209"/>
      <c r="J184" s="210">
        <f>ROUND(I184*H184,2)</f>
        <v>0</v>
      </c>
      <c r="K184" s="206" t="s">
        <v>123</v>
      </c>
      <c r="L184" s="44"/>
      <c r="M184" s="211" t="s">
        <v>19</v>
      </c>
      <c r="N184" s="212" t="s">
        <v>40</v>
      </c>
      <c r="O184" s="84"/>
      <c r="P184" s="213">
        <f>O184*H184</f>
        <v>0</v>
      </c>
      <c r="Q184" s="213">
        <v>0.00155</v>
      </c>
      <c r="R184" s="213">
        <f>Q184*H184</f>
        <v>0.0030999999999999999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124</v>
      </c>
      <c r="AT184" s="215" t="s">
        <v>119</v>
      </c>
      <c r="AU184" s="215" t="s">
        <v>79</v>
      </c>
      <c r="AY184" s="17" t="s">
        <v>116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124</v>
      </c>
      <c r="BM184" s="215" t="s">
        <v>554</v>
      </c>
    </row>
    <row r="185" s="2" customFormat="1">
      <c r="A185" s="38"/>
      <c r="B185" s="39"/>
      <c r="C185" s="40"/>
      <c r="D185" s="217" t="s">
        <v>126</v>
      </c>
      <c r="E185" s="40"/>
      <c r="F185" s="218" t="s">
        <v>555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126</v>
      </c>
      <c r="AU185" s="17" t="s">
        <v>79</v>
      </c>
    </row>
    <row r="186" s="2" customFormat="1" ht="16.5" customHeight="1">
      <c r="A186" s="38"/>
      <c r="B186" s="39"/>
      <c r="C186" s="204" t="s">
        <v>336</v>
      </c>
      <c r="D186" s="204" t="s">
        <v>119</v>
      </c>
      <c r="E186" s="205" t="s">
        <v>556</v>
      </c>
      <c r="F186" s="206" t="s">
        <v>557</v>
      </c>
      <c r="G186" s="207" t="s">
        <v>122</v>
      </c>
      <c r="H186" s="208">
        <v>116</v>
      </c>
      <c r="I186" s="209"/>
      <c r="J186" s="210">
        <f>ROUND(I186*H186,2)</f>
        <v>0</v>
      </c>
      <c r="K186" s="206" t="s">
        <v>123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0.00072999999999999996</v>
      </c>
      <c r="R186" s="213">
        <f>Q186*H186</f>
        <v>0.084679999999999991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124</v>
      </c>
      <c r="AT186" s="215" t="s">
        <v>119</v>
      </c>
      <c r="AU186" s="215" t="s">
        <v>79</v>
      </c>
      <c r="AY186" s="17" t="s">
        <v>116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124</v>
      </c>
      <c r="BM186" s="215" t="s">
        <v>558</v>
      </c>
    </row>
    <row r="187" s="2" customFormat="1">
      <c r="A187" s="38"/>
      <c r="B187" s="39"/>
      <c r="C187" s="40"/>
      <c r="D187" s="217" t="s">
        <v>126</v>
      </c>
      <c r="E187" s="40"/>
      <c r="F187" s="218" t="s">
        <v>559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126</v>
      </c>
      <c r="AU187" s="17" t="s">
        <v>79</v>
      </c>
    </row>
    <row r="188" s="2" customFormat="1" ht="16.5" customHeight="1">
      <c r="A188" s="38"/>
      <c r="B188" s="39"/>
      <c r="C188" s="204" t="s">
        <v>341</v>
      </c>
      <c r="D188" s="204" t="s">
        <v>119</v>
      </c>
      <c r="E188" s="205" t="s">
        <v>560</v>
      </c>
      <c r="F188" s="206" t="s">
        <v>561</v>
      </c>
      <c r="G188" s="207" t="s">
        <v>122</v>
      </c>
      <c r="H188" s="208">
        <v>18</v>
      </c>
      <c r="I188" s="209"/>
      <c r="J188" s="210">
        <f>ROUND(I188*H188,2)</f>
        <v>0</v>
      </c>
      <c r="K188" s="206" t="s">
        <v>123</v>
      </c>
      <c r="L188" s="44"/>
      <c r="M188" s="211" t="s">
        <v>19</v>
      </c>
      <c r="N188" s="212" t="s">
        <v>40</v>
      </c>
      <c r="O188" s="84"/>
      <c r="P188" s="213">
        <f>O188*H188</f>
        <v>0</v>
      </c>
      <c r="Q188" s="213">
        <v>0.00097999999999999997</v>
      </c>
      <c r="R188" s="213">
        <f>Q188*H188</f>
        <v>0.017639999999999999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124</v>
      </c>
      <c r="AT188" s="215" t="s">
        <v>119</v>
      </c>
      <c r="AU188" s="215" t="s">
        <v>79</v>
      </c>
      <c r="AY188" s="17" t="s">
        <v>116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77</v>
      </c>
      <c r="BK188" s="216">
        <f>ROUND(I188*H188,2)</f>
        <v>0</v>
      </c>
      <c r="BL188" s="17" t="s">
        <v>124</v>
      </c>
      <c r="BM188" s="215" t="s">
        <v>562</v>
      </c>
    </row>
    <row r="189" s="2" customFormat="1">
      <c r="A189" s="38"/>
      <c r="B189" s="39"/>
      <c r="C189" s="40"/>
      <c r="D189" s="217" t="s">
        <v>126</v>
      </c>
      <c r="E189" s="40"/>
      <c r="F189" s="218" t="s">
        <v>563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126</v>
      </c>
      <c r="AU189" s="17" t="s">
        <v>79</v>
      </c>
    </row>
    <row r="190" s="2" customFormat="1" ht="16.5" customHeight="1">
      <c r="A190" s="38"/>
      <c r="B190" s="39"/>
      <c r="C190" s="204" t="s">
        <v>346</v>
      </c>
      <c r="D190" s="204" t="s">
        <v>119</v>
      </c>
      <c r="E190" s="205" t="s">
        <v>564</v>
      </c>
      <c r="F190" s="206" t="s">
        <v>565</v>
      </c>
      <c r="G190" s="207" t="s">
        <v>122</v>
      </c>
      <c r="H190" s="208">
        <v>39</v>
      </c>
      <c r="I190" s="209"/>
      <c r="J190" s="210">
        <f>ROUND(I190*H190,2)</f>
        <v>0</v>
      </c>
      <c r="K190" s="206" t="s">
        <v>123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0.0012999999999999999</v>
      </c>
      <c r="R190" s="213">
        <f>Q190*H190</f>
        <v>0.050699999999999995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124</v>
      </c>
      <c r="AT190" s="215" t="s">
        <v>119</v>
      </c>
      <c r="AU190" s="215" t="s">
        <v>79</v>
      </c>
      <c r="AY190" s="17" t="s">
        <v>116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124</v>
      </c>
      <c r="BM190" s="215" t="s">
        <v>566</v>
      </c>
    </row>
    <row r="191" s="2" customFormat="1">
      <c r="A191" s="38"/>
      <c r="B191" s="39"/>
      <c r="C191" s="40"/>
      <c r="D191" s="217" t="s">
        <v>126</v>
      </c>
      <c r="E191" s="40"/>
      <c r="F191" s="218" t="s">
        <v>567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126</v>
      </c>
      <c r="AU191" s="17" t="s">
        <v>79</v>
      </c>
    </row>
    <row r="192" s="2" customFormat="1" ht="24.15" customHeight="1">
      <c r="A192" s="38"/>
      <c r="B192" s="39"/>
      <c r="C192" s="204" t="s">
        <v>350</v>
      </c>
      <c r="D192" s="204" t="s">
        <v>119</v>
      </c>
      <c r="E192" s="205" t="s">
        <v>568</v>
      </c>
      <c r="F192" s="206" t="s">
        <v>569</v>
      </c>
      <c r="G192" s="207" t="s">
        <v>122</v>
      </c>
      <c r="H192" s="208">
        <v>22</v>
      </c>
      <c r="I192" s="209"/>
      <c r="J192" s="210">
        <f>ROUND(I192*H192,2)</f>
        <v>0</v>
      </c>
      <c r="K192" s="206" t="s">
        <v>123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4.0000000000000003E-05</v>
      </c>
      <c r="R192" s="213">
        <f>Q192*H192</f>
        <v>0.00088000000000000003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124</v>
      </c>
      <c r="AT192" s="215" t="s">
        <v>119</v>
      </c>
      <c r="AU192" s="215" t="s">
        <v>79</v>
      </c>
      <c r="AY192" s="17" t="s">
        <v>116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124</v>
      </c>
      <c r="BM192" s="215" t="s">
        <v>570</v>
      </c>
    </row>
    <row r="193" s="2" customFormat="1">
      <c r="A193" s="38"/>
      <c r="B193" s="39"/>
      <c r="C193" s="40"/>
      <c r="D193" s="217" t="s">
        <v>126</v>
      </c>
      <c r="E193" s="40"/>
      <c r="F193" s="218" t="s">
        <v>571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126</v>
      </c>
      <c r="AU193" s="17" t="s">
        <v>79</v>
      </c>
    </row>
    <row r="194" s="2" customFormat="1" ht="24.15" customHeight="1">
      <c r="A194" s="38"/>
      <c r="B194" s="39"/>
      <c r="C194" s="204" t="s">
        <v>357</v>
      </c>
      <c r="D194" s="204" t="s">
        <v>119</v>
      </c>
      <c r="E194" s="205" t="s">
        <v>572</v>
      </c>
      <c r="F194" s="206" t="s">
        <v>573</v>
      </c>
      <c r="G194" s="207" t="s">
        <v>122</v>
      </c>
      <c r="H194" s="208">
        <v>4</v>
      </c>
      <c r="I194" s="209"/>
      <c r="J194" s="210">
        <f>ROUND(I194*H194,2)</f>
        <v>0</v>
      </c>
      <c r="K194" s="206" t="s">
        <v>123</v>
      </c>
      <c r="L194" s="44"/>
      <c r="M194" s="211" t="s">
        <v>19</v>
      </c>
      <c r="N194" s="212" t="s">
        <v>40</v>
      </c>
      <c r="O194" s="84"/>
      <c r="P194" s="213">
        <f>O194*H194</f>
        <v>0</v>
      </c>
      <c r="Q194" s="213">
        <v>4.0000000000000003E-05</v>
      </c>
      <c r="R194" s="213">
        <f>Q194*H194</f>
        <v>0.00016000000000000001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124</v>
      </c>
      <c r="AT194" s="215" t="s">
        <v>119</v>
      </c>
      <c r="AU194" s="215" t="s">
        <v>79</v>
      </c>
      <c r="AY194" s="17" t="s">
        <v>116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124</v>
      </c>
      <c r="BM194" s="215" t="s">
        <v>574</v>
      </c>
    </row>
    <row r="195" s="2" customFormat="1">
      <c r="A195" s="38"/>
      <c r="B195" s="39"/>
      <c r="C195" s="40"/>
      <c r="D195" s="217" t="s">
        <v>126</v>
      </c>
      <c r="E195" s="40"/>
      <c r="F195" s="218" t="s">
        <v>575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126</v>
      </c>
      <c r="AU195" s="17" t="s">
        <v>79</v>
      </c>
    </row>
    <row r="196" s="2" customFormat="1" ht="24.15" customHeight="1">
      <c r="A196" s="38"/>
      <c r="B196" s="39"/>
      <c r="C196" s="204" t="s">
        <v>363</v>
      </c>
      <c r="D196" s="204" t="s">
        <v>119</v>
      </c>
      <c r="E196" s="205" t="s">
        <v>576</v>
      </c>
      <c r="F196" s="206" t="s">
        <v>577</v>
      </c>
      <c r="G196" s="207" t="s">
        <v>122</v>
      </c>
      <c r="H196" s="208">
        <v>22</v>
      </c>
      <c r="I196" s="209"/>
      <c r="J196" s="210">
        <f>ROUND(I196*H196,2)</f>
        <v>0</v>
      </c>
      <c r="K196" s="206" t="s">
        <v>123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5.0000000000000002E-05</v>
      </c>
      <c r="R196" s="213">
        <f>Q196*H196</f>
        <v>0.0011000000000000001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124</v>
      </c>
      <c r="AT196" s="215" t="s">
        <v>119</v>
      </c>
      <c r="AU196" s="215" t="s">
        <v>79</v>
      </c>
      <c r="AY196" s="17" t="s">
        <v>116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124</v>
      </c>
      <c r="BM196" s="215" t="s">
        <v>578</v>
      </c>
    </row>
    <row r="197" s="2" customFormat="1">
      <c r="A197" s="38"/>
      <c r="B197" s="39"/>
      <c r="C197" s="40"/>
      <c r="D197" s="217" t="s">
        <v>126</v>
      </c>
      <c r="E197" s="40"/>
      <c r="F197" s="218" t="s">
        <v>579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126</v>
      </c>
      <c r="AU197" s="17" t="s">
        <v>79</v>
      </c>
    </row>
    <row r="198" s="2" customFormat="1" ht="33" customHeight="1">
      <c r="A198" s="38"/>
      <c r="B198" s="39"/>
      <c r="C198" s="204" t="s">
        <v>580</v>
      </c>
      <c r="D198" s="204" t="s">
        <v>119</v>
      </c>
      <c r="E198" s="205" t="s">
        <v>581</v>
      </c>
      <c r="F198" s="206" t="s">
        <v>582</v>
      </c>
      <c r="G198" s="207" t="s">
        <v>122</v>
      </c>
      <c r="H198" s="208">
        <v>4</v>
      </c>
      <c r="I198" s="209"/>
      <c r="J198" s="210">
        <f>ROUND(I198*H198,2)</f>
        <v>0</v>
      </c>
      <c r="K198" s="206" t="s">
        <v>123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6.9999999999999994E-05</v>
      </c>
      <c r="R198" s="213">
        <f>Q198*H198</f>
        <v>0.00027999999999999998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124</v>
      </c>
      <c r="AT198" s="215" t="s">
        <v>119</v>
      </c>
      <c r="AU198" s="215" t="s">
        <v>79</v>
      </c>
      <c r="AY198" s="17" t="s">
        <v>116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124</v>
      </c>
      <c r="BM198" s="215" t="s">
        <v>583</v>
      </c>
    </row>
    <row r="199" s="2" customFormat="1">
      <c r="A199" s="38"/>
      <c r="B199" s="39"/>
      <c r="C199" s="40"/>
      <c r="D199" s="217" t="s">
        <v>126</v>
      </c>
      <c r="E199" s="40"/>
      <c r="F199" s="218" t="s">
        <v>584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126</v>
      </c>
      <c r="AU199" s="17" t="s">
        <v>79</v>
      </c>
    </row>
    <row r="200" s="2" customFormat="1" ht="24.15" customHeight="1">
      <c r="A200" s="38"/>
      <c r="B200" s="39"/>
      <c r="C200" s="204" t="s">
        <v>585</v>
      </c>
      <c r="D200" s="204" t="s">
        <v>119</v>
      </c>
      <c r="E200" s="205" t="s">
        <v>586</v>
      </c>
      <c r="F200" s="206" t="s">
        <v>587</v>
      </c>
      <c r="G200" s="207" t="s">
        <v>122</v>
      </c>
      <c r="H200" s="208">
        <v>23</v>
      </c>
      <c r="I200" s="209"/>
      <c r="J200" s="210">
        <f>ROUND(I200*H200,2)</f>
        <v>0</v>
      </c>
      <c r="K200" s="206" t="s">
        <v>123</v>
      </c>
      <c r="L200" s="44"/>
      <c r="M200" s="211" t="s">
        <v>19</v>
      </c>
      <c r="N200" s="212" t="s">
        <v>40</v>
      </c>
      <c r="O200" s="84"/>
      <c r="P200" s="213">
        <f>O200*H200</f>
        <v>0</v>
      </c>
      <c r="Q200" s="213">
        <v>6.9999999999999994E-05</v>
      </c>
      <c r="R200" s="213">
        <f>Q200*H200</f>
        <v>0.0016099999999999999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124</v>
      </c>
      <c r="AT200" s="215" t="s">
        <v>119</v>
      </c>
      <c r="AU200" s="215" t="s">
        <v>79</v>
      </c>
      <c r="AY200" s="17" t="s">
        <v>116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124</v>
      </c>
      <c r="BM200" s="215" t="s">
        <v>588</v>
      </c>
    </row>
    <row r="201" s="2" customFormat="1">
      <c r="A201" s="38"/>
      <c r="B201" s="39"/>
      <c r="C201" s="40"/>
      <c r="D201" s="217" t="s">
        <v>126</v>
      </c>
      <c r="E201" s="40"/>
      <c r="F201" s="218" t="s">
        <v>589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126</v>
      </c>
      <c r="AU201" s="17" t="s">
        <v>79</v>
      </c>
    </row>
    <row r="202" s="2" customFormat="1" ht="33" customHeight="1">
      <c r="A202" s="38"/>
      <c r="B202" s="39"/>
      <c r="C202" s="204" t="s">
        <v>590</v>
      </c>
      <c r="D202" s="204" t="s">
        <v>119</v>
      </c>
      <c r="E202" s="205" t="s">
        <v>591</v>
      </c>
      <c r="F202" s="206" t="s">
        <v>592</v>
      </c>
      <c r="G202" s="207" t="s">
        <v>122</v>
      </c>
      <c r="H202" s="208">
        <v>25</v>
      </c>
      <c r="I202" s="209"/>
      <c r="J202" s="210">
        <f>ROUND(I202*H202,2)</f>
        <v>0</v>
      </c>
      <c r="K202" s="206" t="s">
        <v>123</v>
      </c>
      <c r="L202" s="44"/>
      <c r="M202" s="211" t="s">
        <v>19</v>
      </c>
      <c r="N202" s="212" t="s">
        <v>40</v>
      </c>
      <c r="O202" s="84"/>
      <c r="P202" s="213">
        <f>O202*H202</f>
        <v>0</v>
      </c>
      <c r="Q202" s="213">
        <v>9.0000000000000006E-05</v>
      </c>
      <c r="R202" s="213">
        <f>Q202*H202</f>
        <v>0.0022500000000000003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124</v>
      </c>
      <c r="AT202" s="215" t="s">
        <v>119</v>
      </c>
      <c r="AU202" s="215" t="s">
        <v>79</v>
      </c>
      <c r="AY202" s="17" t="s">
        <v>116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124</v>
      </c>
      <c r="BM202" s="215" t="s">
        <v>593</v>
      </c>
    </row>
    <row r="203" s="2" customFormat="1">
      <c r="A203" s="38"/>
      <c r="B203" s="39"/>
      <c r="C203" s="40"/>
      <c r="D203" s="217" t="s">
        <v>126</v>
      </c>
      <c r="E203" s="40"/>
      <c r="F203" s="218" t="s">
        <v>594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126</v>
      </c>
      <c r="AU203" s="17" t="s">
        <v>79</v>
      </c>
    </row>
    <row r="204" s="2" customFormat="1" ht="16.5" customHeight="1">
      <c r="A204" s="38"/>
      <c r="B204" s="39"/>
      <c r="C204" s="204" t="s">
        <v>595</v>
      </c>
      <c r="D204" s="204" t="s">
        <v>119</v>
      </c>
      <c r="E204" s="205" t="s">
        <v>596</v>
      </c>
      <c r="F204" s="206" t="s">
        <v>597</v>
      </c>
      <c r="G204" s="207" t="s">
        <v>122</v>
      </c>
      <c r="H204" s="208">
        <v>72</v>
      </c>
      <c r="I204" s="209"/>
      <c r="J204" s="210">
        <f>ROUND(I204*H204,2)</f>
        <v>0</v>
      </c>
      <c r="K204" s="206" t="s">
        <v>123</v>
      </c>
      <c r="L204" s="44"/>
      <c r="M204" s="211" t="s">
        <v>19</v>
      </c>
      <c r="N204" s="212" t="s">
        <v>40</v>
      </c>
      <c r="O204" s="84"/>
      <c r="P204" s="213">
        <f>O204*H204</f>
        <v>0</v>
      </c>
      <c r="Q204" s="213">
        <v>0.00019000000000000001</v>
      </c>
      <c r="R204" s="213">
        <f>Q204*H204</f>
        <v>0.013680000000000001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124</v>
      </c>
      <c r="AT204" s="215" t="s">
        <v>119</v>
      </c>
      <c r="AU204" s="215" t="s">
        <v>79</v>
      </c>
      <c r="AY204" s="17" t="s">
        <v>116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124</v>
      </c>
      <c r="BM204" s="215" t="s">
        <v>598</v>
      </c>
    </row>
    <row r="205" s="2" customFormat="1">
      <c r="A205" s="38"/>
      <c r="B205" s="39"/>
      <c r="C205" s="40"/>
      <c r="D205" s="217" t="s">
        <v>126</v>
      </c>
      <c r="E205" s="40"/>
      <c r="F205" s="218" t="s">
        <v>599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126</v>
      </c>
      <c r="AU205" s="17" t="s">
        <v>79</v>
      </c>
    </row>
    <row r="206" s="2" customFormat="1" ht="16.5" customHeight="1">
      <c r="A206" s="38"/>
      <c r="B206" s="39"/>
      <c r="C206" s="204" t="s">
        <v>600</v>
      </c>
      <c r="D206" s="204" t="s">
        <v>119</v>
      </c>
      <c r="E206" s="205" t="s">
        <v>601</v>
      </c>
      <c r="F206" s="206" t="s">
        <v>602</v>
      </c>
      <c r="G206" s="207" t="s">
        <v>122</v>
      </c>
      <c r="H206" s="208">
        <v>10</v>
      </c>
      <c r="I206" s="209"/>
      <c r="J206" s="210">
        <f>ROUND(I206*H206,2)</f>
        <v>0</v>
      </c>
      <c r="K206" s="206" t="s">
        <v>123</v>
      </c>
      <c r="L206" s="44"/>
      <c r="M206" s="211" t="s">
        <v>19</v>
      </c>
      <c r="N206" s="212" t="s">
        <v>40</v>
      </c>
      <c r="O206" s="84"/>
      <c r="P206" s="213">
        <f>O206*H206</f>
        <v>0</v>
      </c>
      <c r="Q206" s="213">
        <v>0.00025000000000000001</v>
      </c>
      <c r="R206" s="213">
        <f>Q206*H206</f>
        <v>0.0025000000000000001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124</v>
      </c>
      <c r="AT206" s="215" t="s">
        <v>119</v>
      </c>
      <c r="AU206" s="215" t="s">
        <v>79</v>
      </c>
      <c r="AY206" s="17" t="s">
        <v>116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124</v>
      </c>
      <c r="BM206" s="215" t="s">
        <v>603</v>
      </c>
    </row>
    <row r="207" s="2" customFormat="1">
      <c r="A207" s="38"/>
      <c r="B207" s="39"/>
      <c r="C207" s="40"/>
      <c r="D207" s="217" t="s">
        <v>126</v>
      </c>
      <c r="E207" s="40"/>
      <c r="F207" s="218" t="s">
        <v>604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126</v>
      </c>
      <c r="AU207" s="17" t="s">
        <v>79</v>
      </c>
    </row>
    <row r="208" s="2" customFormat="1" ht="16.5" customHeight="1">
      <c r="A208" s="38"/>
      <c r="B208" s="39"/>
      <c r="C208" s="204" t="s">
        <v>605</v>
      </c>
      <c r="D208" s="204" t="s">
        <v>119</v>
      </c>
      <c r="E208" s="205" t="s">
        <v>606</v>
      </c>
      <c r="F208" s="206" t="s">
        <v>607</v>
      </c>
      <c r="G208" s="207" t="s">
        <v>122</v>
      </c>
      <c r="H208" s="208">
        <v>39</v>
      </c>
      <c r="I208" s="209"/>
      <c r="J208" s="210">
        <f>ROUND(I208*H208,2)</f>
        <v>0</v>
      </c>
      <c r="K208" s="206" t="s">
        <v>123</v>
      </c>
      <c r="L208" s="44"/>
      <c r="M208" s="211" t="s">
        <v>19</v>
      </c>
      <c r="N208" s="212" t="s">
        <v>40</v>
      </c>
      <c r="O208" s="84"/>
      <c r="P208" s="213">
        <f>O208*H208</f>
        <v>0</v>
      </c>
      <c r="Q208" s="213">
        <v>0.00025999999999999998</v>
      </c>
      <c r="R208" s="213">
        <f>Q208*H208</f>
        <v>0.01014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124</v>
      </c>
      <c r="AT208" s="215" t="s">
        <v>119</v>
      </c>
      <c r="AU208" s="215" t="s">
        <v>79</v>
      </c>
      <c r="AY208" s="17" t="s">
        <v>116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124</v>
      </c>
      <c r="BM208" s="215" t="s">
        <v>608</v>
      </c>
    </row>
    <row r="209" s="2" customFormat="1">
      <c r="A209" s="38"/>
      <c r="B209" s="39"/>
      <c r="C209" s="40"/>
      <c r="D209" s="217" t="s">
        <v>126</v>
      </c>
      <c r="E209" s="40"/>
      <c r="F209" s="218" t="s">
        <v>609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126</v>
      </c>
      <c r="AU209" s="17" t="s">
        <v>79</v>
      </c>
    </row>
    <row r="210" s="2" customFormat="1" ht="16.5" customHeight="1">
      <c r="A210" s="38"/>
      <c r="B210" s="39"/>
      <c r="C210" s="204" t="s">
        <v>610</v>
      </c>
      <c r="D210" s="204" t="s">
        <v>119</v>
      </c>
      <c r="E210" s="205" t="s">
        <v>611</v>
      </c>
      <c r="F210" s="206" t="s">
        <v>612</v>
      </c>
      <c r="G210" s="207" t="s">
        <v>146</v>
      </c>
      <c r="H210" s="208">
        <v>47</v>
      </c>
      <c r="I210" s="209"/>
      <c r="J210" s="210">
        <f>ROUND(I210*H210,2)</f>
        <v>0</v>
      </c>
      <c r="K210" s="206" t="s">
        <v>123</v>
      </c>
      <c r="L210" s="44"/>
      <c r="M210" s="211" t="s">
        <v>19</v>
      </c>
      <c r="N210" s="212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124</v>
      </c>
      <c r="AT210" s="215" t="s">
        <v>119</v>
      </c>
      <c r="AU210" s="215" t="s">
        <v>79</v>
      </c>
      <c r="AY210" s="17" t="s">
        <v>116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124</v>
      </c>
      <c r="BM210" s="215" t="s">
        <v>613</v>
      </c>
    </row>
    <row r="211" s="2" customFormat="1">
      <c r="A211" s="38"/>
      <c r="B211" s="39"/>
      <c r="C211" s="40"/>
      <c r="D211" s="217" t="s">
        <v>126</v>
      </c>
      <c r="E211" s="40"/>
      <c r="F211" s="218" t="s">
        <v>614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126</v>
      </c>
      <c r="AU211" s="17" t="s">
        <v>79</v>
      </c>
    </row>
    <row r="212" s="2" customFormat="1" ht="16.5" customHeight="1">
      <c r="A212" s="38"/>
      <c r="B212" s="39"/>
      <c r="C212" s="204" t="s">
        <v>615</v>
      </c>
      <c r="D212" s="204" t="s">
        <v>119</v>
      </c>
      <c r="E212" s="205" t="s">
        <v>616</v>
      </c>
      <c r="F212" s="206" t="s">
        <v>617</v>
      </c>
      <c r="G212" s="207" t="s">
        <v>146</v>
      </c>
      <c r="H212" s="208">
        <v>27</v>
      </c>
      <c r="I212" s="209"/>
      <c r="J212" s="210">
        <f>ROUND(I212*H212,2)</f>
        <v>0</v>
      </c>
      <c r="K212" s="206" t="s">
        <v>123</v>
      </c>
      <c r="L212" s="44"/>
      <c r="M212" s="211" t="s">
        <v>19</v>
      </c>
      <c r="N212" s="212" t="s">
        <v>40</v>
      </c>
      <c r="O212" s="84"/>
      <c r="P212" s="213">
        <f>O212*H212</f>
        <v>0</v>
      </c>
      <c r="Q212" s="213">
        <v>0.00012999999999999999</v>
      </c>
      <c r="R212" s="213">
        <f>Q212*H212</f>
        <v>0.0035099999999999997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124</v>
      </c>
      <c r="AT212" s="215" t="s">
        <v>119</v>
      </c>
      <c r="AU212" s="215" t="s">
        <v>79</v>
      </c>
      <c r="AY212" s="17" t="s">
        <v>116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124</v>
      </c>
      <c r="BM212" s="215" t="s">
        <v>618</v>
      </c>
    </row>
    <row r="213" s="2" customFormat="1">
      <c r="A213" s="38"/>
      <c r="B213" s="39"/>
      <c r="C213" s="40"/>
      <c r="D213" s="217" t="s">
        <v>126</v>
      </c>
      <c r="E213" s="40"/>
      <c r="F213" s="218" t="s">
        <v>619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126</v>
      </c>
      <c r="AU213" s="17" t="s">
        <v>79</v>
      </c>
    </row>
    <row r="214" s="2" customFormat="1" ht="16.5" customHeight="1">
      <c r="A214" s="38"/>
      <c r="B214" s="39"/>
      <c r="C214" s="204" t="s">
        <v>620</v>
      </c>
      <c r="D214" s="204" t="s">
        <v>119</v>
      </c>
      <c r="E214" s="205" t="s">
        <v>621</v>
      </c>
      <c r="F214" s="206" t="s">
        <v>622</v>
      </c>
      <c r="G214" s="207" t="s">
        <v>623</v>
      </c>
      <c r="H214" s="208">
        <v>9</v>
      </c>
      <c r="I214" s="209"/>
      <c r="J214" s="210">
        <f>ROUND(I214*H214,2)</f>
        <v>0</v>
      </c>
      <c r="K214" s="206" t="s">
        <v>123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0.00025000000000000001</v>
      </c>
      <c r="R214" s="213">
        <f>Q214*H214</f>
        <v>0.0022500000000000003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124</v>
      </c>
      <c r="AT214" s="215" t="s">
        <v>119</v>
      </c>
      <c r="AU214" s="215" t="s">
        <v>79</v>
      </c>
      <c r="AY214" s="17" t="s">
        <v>116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124</v>
      </c>
      <c r="BM214" s="215" t="s">
        <v>624</v>
      </c>
    </row>
    <row r="215" s="2" customFormat="1">
      <c r="A215" s="38"/>
      <c r="B215" s="39"/>
      <c r="C215" s="40"/>
      <c r="D215" s="217" t="s">
        <v>126</v>
      </c>
      <c r="E215" s="40"/>
      <c r="F215" s="218" t="s">
        <v>625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126</v>
      </c>
      <c r="AU215" s="17" t="s">
        <v>79</v>
      </c>
    </row>
    <row r="216" s="2" customFormat="1" ht="16.5" customHeight="1">
      <c r="A216" s="38"/>
      <c r="B216" s="39"/>
      <c r="C216" s="204" t="s">
        <v>626</v>
      </c>
      <c r="D216" s="204" t="s">
        <v>119</v>
      </c>
      <c r="E216" s="205" t="s">
        <v>627</v>
      </c>
      <c r="F216" s="206" t="s">
        <v>628</v>
      </c>
      <c r="G216" s="207" t="s">
        <v>146</v>
      </c>
      <c r="H216" s="208">
        <v>2</v>
      </c>
      <c r="I216" s="209"/>
      <c r="J216" s="210">
        <f>ROUND(I216*H216,2)</f>
        <v>0</v>
      </c>
      <c r="K216" s="206" t="s">
        <v>123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0.00051999999999999995</v>
      </c>
      <c r="R216" s="213">
        <f>Q216*H216</f>
        <v>0.0010399999999999999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124</v>
      </c>
      <c r="AT216" s="215" t="s">
        <v>119</v>
      </c>
      <c r="AU216" s="215" t="s">
        <v>79</v>
      </c>
      <c r="AY216" s="17" t="s">
        <v>116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124</v>
      </c>
      <c r="BM216" s="215" t="s">
        <v>629</v>
      </c>
    </row>
    <row r="217" s="2" customFormat="1">
      <c r="A217" s="38"/>
      <c r="B217" s="39"/>
      <c r="C217" s="40"/>
      <c r="D217" s="217" t="s">
        <v>126</v>
      </c>
      <c r="E217" s="40"/>
      <c r="F217" s="218" t="s">
        <v>630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126</v>
      </c>
      <c r="AU217" s="17" t="s">
        <v>79</v>
      </c>
    </row>
    <row r="218" s="2" customFormat="1" ht="16.5" customHeight="1">
      <c r="A218" s="38"/>
      <c r="B218" s="39"/>
      <c r="C218" s="204" t="s">
        <v>631</v>
      </c>
      <c r="D218" s="204" t="s">
        <v>119</v>
      </c>
      <c r="E218" s="205" t="s">
        <v>632</v>
      </c>
      <c r="F218" s="206" t="s">
        <v>633</v>
      </c>
      <c r="G218" s="207" t="s">
        <v>146</v>
      </c>
      <c r="H218" s="208">
        <v>9</v>
      </c>
      <c r="I218" s="209"/>
      <c r="J218" s="210">
        <f>ROUND(I218*H218,2)</f>
        <v>0</v>
      </c>
      <c r="K218" s="206" t="s">
        <v>123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0.00021000000000000001</v>
      </c>
      <c r="R218" s="213">
        <f>Q218*H218</f>
        <v>0.0018900000000000002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124</v>
      </c>
      <c r="AT218" s="215" t="s">
        <v>119</v>
      </c>
      <c r="AU218" s="215" t="s">
        <v>79</v>
      </c>
      <c r="AY218" s="17" t="s">
        <v>116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124</v>
      </c>
      <c r="BM218" s="215" t="s">
        <v>634</v>
      </c>
    </row>
    <row r="219" s="2" customFormat="1">
      <c r="A219" s="38"/>
      <c r="B219" s="39"/>
      <c r="C219" s="40"/>
      <c r="D219" s="217" t="s">
        <v>126</v>
      </c>
      <c r="E219" s="40"/>
      <c r="F219" s="218" t="s">
        <v>635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126</v>
      </c>
      <c r="AU219" s="17" t="s">
        <v>79</v>
      </c>
    </row>
    <row r="220" s="2" customFormat="1" ht="16.5" customHeight="1">
      <c r="A220" s="38"/>
      <c r="B220" s="39"/>
      <c r="C220" s="204" t="s">
        <v>636</v>
      </c>
      <c r="D220" s="204" t="s">
        <v>119</v>
      </c>
      <c r="E220" s="205" t="s">
        <v>637</v>
      </c>
      <c r="F220" s="206" t="s">
        <v>638</v>
      </c>
      <c r="G220" s="207" t="s">
        <v>146</v>
      </c>
      <c r="H220" s="208">
        <v>1</v>
      </c>
      <c r="I220" s="209"/>
      <c r="J220" s="210">
        <f>ROUND(I220*H220,2)</f>
        <v>0</v>
      </c>
      <c r="K220" s="206" t="s">
        <v>123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0.00050000000000000001</v>
      </c>
      <c r="R220" s="213">
        <f>Q220*H220</f>
        <v>0.00050000000000000001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124</v>
      </c>
      <c r="AT220" s="215" t="s">
        <v>119</v>
      </c>
      <c r="AU220" s="215" t="s">
        <v>79</v>
      </c>
      <c r="AY220" s="17" t="s">
        <v>116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124</v>
      </c>
      <c r="BM220" s="215" t="s">
        <v>639</v>
      </c>
    </row>
    <row r="221" s="2" customFormat="1">
      <c r="A221" s="38"/>
      <c r="B221" s="39"/>
      <c r="C221" s="40"/>
      <c r="D221" s="217" t="s">
        <v>126</v>
      </c>
      <c r="E221" s="40"/>
      <c r="F221" s="218" t="s">
        <v>640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126</v>
      </c>
      <c r="AU221" s="17" t="s">
        <v>79</v>
      </c>
    </row>
    <row r="222" s="2" customFormat="1" ht="21.75" customHeight="1">
      <c r="A222" s="38"/>
      <c r="B222" s="39"/>
      <c r="C222" s="204" t="s">
        <v>641</v>
      </c>
      <c r="D222" s="204" t="s">
        <v>119</v>
      </c>
      <c r="E222" s="205" t="s">
        <v>642</v>
      </c>
      <c r="F222" s="206" t="s">
        <v>643</v>
      </c>
      <c r="G222" s="207" t="s">
        <v>146</v>
      </c>
      <c r="H222" s="208">
        <v>5</v>
      </c>
      <c r="I222" s="209"/>
      <c r="J222" s="210">
        <f>ROUND(I222*H222,2)</f>
        <v>0</v>
      </c>
      <c r="K222" s="206" t="s">
        <v>123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0.00027</v>
      </c>
      <c r="R222" s="213">
        <f>Q222*H222</f>
        <v>0.0013500000000000001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124</v>
      </c>
      <c r="AT222" s="215" t="s">
        <v>119</v>
      </c>
      <c r="AU222" s="215" t="s">
        <v>79</v>
      </c>
      <c r="AY222" s="17" t="s">
        <v>116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124</v>
      </c>
      <c r="BM222" s="215" t="s">
        <v>644</v>
      </c>
    </row>
    <row r="223" s="2" customFormat="1">
      <c r="A223" s="38"/>
      <c r="B223" s="39"/>
      <c r="C223" s="40"/>
      <c r="D223" s="217" t="s">
        <v>126</v>
      </c>
      <c r="E223" s="40"/>
      <c r="F223" s="218" t="s">
        <v>645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126</v>
      </c>
      <c r="AU223" s="17" t="s">
        <v>79</v>
      </c>
    </row>
    <row r="224" s="2" customFormat="1" ht="21.75" customHeight="1">
      <c r="A224" s="38"/>
      <c r="B224" s="39"/>
      <c r="C224" s="204" t="s">
        <v>646</v>
      </c>
      <c r="D224" s="204" t="s">
        <v>119</v>
      </c>
      <c r="E224" s="205" t="s">
        <v>647</v>
      </c>
      <c r="F224" s="206" t="s">
        <v>648</v>
      </c>
      <c r="G224" s="207" t="s">
        <v>146</v>
      </c>
      <c r="H224" s="208">
        <v>7</v>
      </c>
      <c r="I224" s="209"/>
      <c r="J224" s="210">
        <f>ROUND(I224*H224,2)</f>
        <v>0</v>
      </c>
      <c r="K224" s="206" t="s">
        <v>123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0.00040000000000000002</v>
      </c>
      <c r="R224" s="213">
        <f>Q224*H224</f>
        <v>0.0028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124</v>
      </c>
      <c r="AT224" s="215" t="s">
        <v>119</v>
      </c>
      <c r="AU224" s="215" t="s">
        <v>79</v>
      </c>
      <c r="AY224" s="17" t="s">
        <v>116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124</v>
      </c>
      <c r="BM224" s="215" t="s">
        <v>649</v>
      </c>
    </row>
    <row r="225" s="2" customFormat="1">
      <c r="A225" s="38"/>
      <c r="B225" s="39"/>
      <c r="C225" s="40"/>
      <c r="D225" s="217" t="s">
        <v>126</v>
      </c>
      <c r="E225" s="40"/>
      <c r="F225" s="218" t="s">
        <v>650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126</v>
      </c>
      <c r="AU225" s="17" t="s">
        <v>79</v>
      </c>
    </row>
    <row r="226" s="2" customFormat="1" ht="21.75" customHeight="1">
      <c r="A226" s="38"/>
      <c r="B226" s="39"/>
      <c r="C226" s="204" t="s">
        <v>651</v>
      </c>
      <c r="D226" s="204" t="s">
        <v>119</v>
      </c>
      <c r="E226" s="205" t="s">
        <v>652</v>
      </c>
      <c r="F226" s="206" t="s">
        <v>653</v>
      </c>
      <c r="G226" s="207" t="s">
        <v>146</v>
      </c>
      <c r="H226" s="208">
        <v>3</v>
      </c>
      <c r="I226" s="209"/>
      <c r="J226" s="210">
        <f>ROUND(I226*H226,2)</f>
        <v>0</v>
      </c>
      <c r="K226" s="206" t="s">
        <v>123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0.00056999999999999998</v>
      </c>
      <c r="R226" s="213">
        <f>Q226*H226</f>
        <v>0.0017099999999999999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124</v>
      </c>
      <c r="AT226" s="215" t="s">
        <v>119</v>
      </c>
      <c r="AU226" s="215" t="s">
        <v>79</v>
      </c>
      <c r="AY226" s="17" t="s">
        <v>116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124</v>
      </c>
      <c r="BM226" s="215" t="s">
        <v>654</v>
      </c>
    </row>
    <row r="227" s="2" customFormat="1">
      <c r="A227" s="38"/>
      <c r="B227" s="39"/>
      <c r="C227" s="40"/>
      <c r="D227" s="217" t="s">
        <v>126</v>
      </c>
      <c r="E227" s="40"/>
      <c r="F227" s="218" t="s">
        <v>655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126</v>
      </c>
      <c r="AU227" s="17" t="s">
        <v>79</v>
      </c>
    </row>
    <row r="228" s="2" customFormat="1" ht="21.75" customHeight="1">
      <c r="A228" s="38"/>
      <c r="B228" s="39"/>
      <c r="C228" s="204" t="s">
        <v>656</v>
      </c>
      <c r="D228" s="204" t="s">
        <v>119</v>
      </c>
      <c r="E228" s="205" t="s">
        <v>657</v>
      </c>
      <c r="F228" s="206" t="s">
        <v>658</v>
      </c>
      <c r="G228" s="207" t="s">
        <v>146</v>
      </c>
      <c r="H228" s="208">
        <v>1</v>
      </c>
      <c r="I228" s="209"/>
      <c r="J228" s="210">
        <f>ROUND(I228*H228,2)</f>
        <v>0</v>
      </c>
      <c r="K228" s="206" t="s">
        <v>123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0.00080000000000000004</v>
      </c>
      <c r="R228" s="213">
        <f>Q228*H228</f>
        <v>0.00080000000000000004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124</v>
      </c>
      <c r="AT228" s="215" t="s">
        <v>119</v>
      </c>
      <c r="AU228" s="215" t="s">
        <v>79</v>
      </c>
      <c r="AY228" s="17" t="s">
        <v>116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124</v>
      </c>
      <c r="BM228" s="215" t="s">
        <v>659</v>
      </c>
    </row>
    <row r="229" s="2" customFormat="1">
      <c r="A229" s="38"/>
      <c r="B229" s="39"/>
      <c r="C229" s="40"/>
      <c r="D229" s="217" t="s">
        <v>126</v>
      </c>
      <c r="E229" s="40"/>
      <c r="F229" s="218" t="s">
        <v>660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126</v>
      </c>
      <c r="AU229" s="17" t="s">
        <v>79</v>
      </c>
    </row>
    <row r="230" s="2" customFormat="1" ht="21.75" customHeight="1">
      <c r="A230" s="38"/>
      <c r="B230" s="39"/>
      <c r="C230" s="204" t="s">
        <v>661</v>
      </c>
      <c r="D230" s="204" t="s">
        <v>119</v>
      </c>
      <c r="E230" s="205" t="s">
        <v>662</v>
      </c>
      <c r="F230" s="206" t="s">
        <v>663</v>
      </c>
      <c r="G230" s="207" t="s">
        <v>169</v>
      </c>
      <c r="H230" s="208">
        <v>2</v>
      </c>
      <c r="I230" s="209"/>
      <c r="J230" s="210">
        <f>ROUND(I230*H230,2)</f>
        <v>0</v>
      </c>
      <c r="K230" s="206" t="s">
        <v>123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0.0292</v>
      </c>
      <c r="R230" s="213">
        <f>Q230*H230</f>
        <v>0.058400000000000001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124</v>
      </c>
      <c r="AT230" s="215" t="s">
        <v>119</v>
      </c>
      <c r="AU230" s="215" t="s">
        <v>79</v>
      </c>
      <c r="AY230" s="17" t="s">
        <v>116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124</v>
      </c>
      <c r="BM230" s="215" t="s">
        <v>664</v>
      </c>
    </row>
    <row r="231" s="2" customFormat="1">
      <c r="A231" s="38"/>
      <c r="B231" s="39"/>
      <c r="C231" s="40"/>
      <c r="D231" s="217" t="s">
        <v>126</v>
      </c>
      <c r="E231" s="40"/>
      <c r="F231" s="218" t="s">
        <v>665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126</v>
      </c>
      <c r="AU231" s="17" t="s">
        <v>79</v>
      </c>
    </row>
    <row r="232" s="2" customFormat="1" ht="24.15" customHeight="1">
      <c r="A232" s="38"/>
      <c r="B232" s="39"/>
      <c r="C232" s="204" t="s">
        <v>666</v>
      </c>
      <c r="D232" s="204" t="s">
        <v>119</v>
      </c>
      <c r="E232" s="205" t="s">
        <v>667</v>
      </c>
      <c r="F232" s="206" t="s">
        <v>668</v>
      </c>
      <c r="G232" s="207" t="s">
        <v>122</v>
      </c>
      <c r="H232" s="208">
        <v>221</v>
      </c>
      <c r="I232" s="209"/>
      <c r="J232" s="210">
        <f>ROUND(I232*H232,2)</f>
        <v>0</v>
      </c>
      <c r="K232" s="206" t="s">
        <v>123</v>
      </c>
      <c r="L232" s="44"/>
      <c r="M232" s="211" t="s">
        <v>19</v>
      </c>
      <c r="N232" s="212" t="s">
        <v>40</v>
      </c>
      <c r="O232" s="84"/>
      <c r="P232" s="213">
        <f>O232*H232</f>
        <v>0</v>
      </c>
      <c r="Q232" s="213">
        <v>0.00019000000000000001</v>
      </c>
      <c r="R232" s="213">
        <f>Q232*H232</f>
        <v>0.04199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124</v>
      </c>
      <c r="AT232" s="215" t="s">
        <v>119</v>
      </c>
      <c r="AU232" s="215" t="s">
        <v>79</v>
      </c>
      <c r="AY232" s="17" t="s">
        <v>116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124</v>
      </c>
      <c r="BM232" s="215" t="s">
        <v>669</v>
      </c>
    </row>
    <row r="233" s="2" customFormat="1">
      <c r="A233" s="38"/>
      <c r="B233" s="39"/>
      <c r="C233" s="40"/>
      <c r="D233" s="217" t="s">
        <v>126</v>
      </c>
      <c r="E233" s="40"/>
      <c r="F233" s="218" t="s">
        <v>670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126</v>
      </c>
      <c r="AU233" s="17" t="s">
        <v>79</v>
      </c>
    </row>
    <row r="234" s="2" customFormat="1" ht="21.75" customHeight="1">
      <c r="A234" s="38"/>
      <c r="B234" s="39"/>
      <c r="C234" s="204" t="s">
        <v>671</v>
      </c>
      <c r="D234" s="204" t="s">
        <v>119</v>
      </c>
      <c r="E234" s="205" t="s">
        <v>672</v>
      </c>
      <c r="F234" s="206" t="s">
        <v>673</v>
      </c>
      <c r="G234" s="207" t="s">
        <v>122</v>
      </c>
      <c r="H234" s="208">
        <v>221</v>
      </c>
      <c r="I234" s="209"/>
      <c r="J234" s="210">
        <f>ROUND(I234*H234,2)</f>
        <v>0</v>
      </c>
      <c r="K234" s="206" t="s">
        <v>123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1.0000000000000001E-05</v>
      </c>
      <c r="R234" s="213">
        <f>Q234*H234</f>
        <v>0.0022100000000000002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124</v>
      </c>
      <c r="AT234" s="215" t="s">
        <v>119</v>
      </c>
      <c r="AU234" s="215" t="s">
        <v>79</v>
      </c>
      <c r="AY234" s="17" t="s">
        <v>116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124</v>
      </c>
      <c r="BM234" s="215" t="s">
        <v>674</v>
      </c>
    </row>
    <row r="235" s="2" customFormat="1">
      <c r="A235" s="38"/>
      <c r="B235" s="39"/>
      <c r="C235" s="40"/>
      <c r="D235" s="217" t="s">
        <v>126</v>
      </c>
      <c r="E235" s="40"/>
      <c r="F235" s="218" t="s">
        <v>675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126</v>
      </c>
      <c r="AU235" s="17" t="s">
        <v>79</v>
      </c>
    </row>
    <row r="236" s="2" customFormat="1" ht="24.15" customHeight="1">
      <c r="A236" s="38"/>
      <c r="B236" s="39"/>
      <c r="C236" s="204" t="s">
        <v>676</v>
      </c>
      <c r="D236" s="204" t="s">
        <v>119</v>
      </c>
      <c r="E236" s="205" t="s">
        <v>677</v>
      </c>
      <c r="F236" s="206" t="s">
        <v>678</v>
      </c>
      <c r="G236" s="207" t="s">
        <v>138</v>
      </c>
      <c r="H236" s="208">
        <v>0.39000000000000001</v>
      </c>
      <c r="I236" s="209"/>
      <c r="J236" s="210">
        <f>ROUND(I236*H236,2)</f>
        <v>0</v>
      </c>
      <c r="K236" s="206" t="s">
        <v>123</v>
      </c>
      <c r="L236" s="44"/>
      <c r="M236" s="211" t="s">
        <v>19</v>
      </c>
      <c r="N236" s="212" t="s">
        <v>40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124</v>
      </c>
      <c r="AT236" s="215" t="s">
        <v>119</v>
      </c>
      <c r="AU236" s="215" t="s">
        <v>79</v>
      </c>
      <c r="AY236" s="17" t="s">
        <v>116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124</v>
      </c>
      <c r="BM236" s="215" t="s">
        <v>679</v>
      </c>
    </row>
    <row r="237" s="2" customFormat="1">
      <c r="A237" s="38"/>
      <c r="B237" s="39"/>
      <c r="C237" s="40"/>
      <c r="D237" s="217" t="s">
        <v>126</v>
      </c>
      <c r="E237" s="40"/>
      <c r="F237" s="218" t="s">
        <v>680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126</v>
      </c>
      <c r="AU237" s="17" t="s">
        <v>79</v>
      </c>
    </row>
    <row r="238" s="12" customFormat="1" ht="22.8" customHeight="1">
      <c r="A238" s="12"/>
      <c r="B238" s="188"/>
      <c r="C238" s="189"/>
      <c r="D238" s="190" t="s">
        <v>68</v>
      </c>
      <c r="E238" s="202" t="s">
        <v>681</v>
      </c>
      <c r="F238" s="202" t="s">
        <v>682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SUM(P239:P273)</f>
        <v>0</v>
      </c>
      <c r="Q238" s="196"/>
      <c r="R238" s="197">
        <f>SUM(R239:R273)</f>
        <v>0.39122000000000001</v>
      </c>
      <c r="S238" s="196"/>
      <c r="T238" s="198">
        <f>SUM(T239:T273)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9" t="s">
        <v>79</v>
      </c>
      <c r="AT238" s="200" t="s">
        <v>68</v>
      </c>
      <c r="AU238" s="200" t="s">
        <v>77</v>
      </c>
      <c r="AY238" s="199" t="s">
        <v>116</v>
      </c>
      <c r="BK238" s="201">
        <f>SUM(BK239:BK273)</f>
        <v>0</v>
      </c>
    </row>
    <row r="239" s="2" customFormat="1" ht="16.5" customHeight="1">
      <c r="A239" s="38"/>
      <c r="B239" s="39"/>
      <c r="C239" s="204" t="s">
        <v>683</v>
      </c>
      <c r="D239" s="204" t="s">
        <v>119</v>
      </c>
      <c r="E239" s="205" t="s">
        <v>684</v>
      </c>
      <c r="F239" s="206" t="s">
        <v>685</v>
      </c>
      <c r="G239" s="207" t="s">
        <v>169</v>
      </c>
      <c r="H239" s="208">
        <v>1</v>
      </c>
      <c r="I239" s="209"/>
      <c r="J239" s="210">
        <f>ROUND(I239*H239,2)</f>
        <v>0</v>
      </c>
      <c r="K239" s="206" t="s">
        <v>123</v>
      </c>
      <c r="L239" s="44"/>
      <c r="M239" s="211" t="s">
        <v>19</v>
      </c>
      <c r="N239" s="212" t="s">
        <v>40</v>
      </c>
      <c r="O239" s="84"/>
      <c r="P239" s="213">
        <f>O239*H239</f>
        <v>0</v>
      </c>
      <c r="Q239" s="213">
        <v>0.0037599999999999999</v>
      </c>
      <c r="R239" s="213">
        <f>Q239*H239</f>
        <v>0.0037599999999999999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124</v>
      </c>
      <c r="AT239" s="215" t="s">
        <v>119</v>
      </c>
      <c r="AU239" s="215" t="s">
        <v>79</v>
      </c>
      <c r="AY239" s="17" t="s">
        <v>116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124</v>
      </c>
      <c r="BM239" s="215" t="s">
        <v>686</v>
      </c>
    </row>
    <row r="240" s="2" customFormat="1">
      <c r="A240" s="38"/>
      <c r="B240" s="39"/>
      <c r="C240" s="40"/>
      <c r="D240" s="217" t="s">
        <v>126</v>
      </c>
      <c r="E240" s="40"/>
      <c r="F240" s="218" t="s">
        <v>687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126</v>
      </c>
      <c r="AU240" s="17" t="s">
        <v>79</v>
      </c>
    </row>
    <row r="241" s="2" customFormat="1" ht="21.75" customHeight="1">
      <c r="A241" s="38"/>
      <c r="B241" s="39"/>
      <c r="C241" s="204" t="s">
        <v>688</v>
      </c>
      <c r="D241" s="204" t="s">
        <v>119</v>
      </c>
      <c r="E241" s="205" t="s">
        <v>689</v>
      </c>
      <c r="F241" s="206" t="s">
        <v>690</v>
      </c>
      <c r="G241" s="207" t="s">
        <v>169</v>
      </c>
      <c r="H241" s="208">
        <v>6</v>
      </c>
      <c r="I241" s="209"/>
      <c r="J241" s="210">
        <f>ROUND(I241*H241,2)</f>
        <v>0</v>
      </c>
      <c r="K241" s="206" t="s">
        <v>123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0.016969999999999999</v>
      </c>
      <c r="R241" s="213">
        <f>Q241*H241</f>
        <v>0.10181999999999999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124</v>
      </c>
      <c r="AT241" s="215" t="s">
        <v>119</v>
      </c>
      <c r="AU241" s="215" t="s">
        <v>79</v>
      </c>
      <c r="AY241" s="17" t="s">
        <v>116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124</v>
      </c>
      <c r="BM241" s="215" t="s">
        <v>691</v>
      </c>
    </row>
    <row r="242" s="2" customFormat="1">
      <c r="A242" s="38"/>
      <c r="B242" s="39"/>
      <c r="C242" s="40"/>
      <c r="D242" s="217" t="s">
        <v>126</v>
      </c>
      <c r="E242" s="40"/>
      <c r="F242" s="218" t="s">
        <v>692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126</v>
      </c>
      <c r="AU242" s="17" t="s">
        <v>79</v>
      </c>
    </row>
    <row r="243" s="2" customFormat="1" ht="24.15" customHeight="1">
      <c r="A243" s="38"/>
      <c r="B243" s="39"/>
      <c r="C243" s="204" t="s">
        <v>693</v>
      </c>
      <c r="D243" s="204" t="s">
        <v>119</v>
      </c>
      <c r="E243" s="205" t="s">
        <v>694</v>
      </c>
      <c r="F243" s="206" t="s">
        <v>695</v>
      </c>
      <c r="G243" s="207" t="s">
        <v>169</v>
      </c>
      <c r="H243" s="208">
        <v>9</v>
      </c>
      <c r="I243" s="209"/>
      <c r="J243" s="210">
        <f>ROUND(I243*H243,2)</f>
        <v>0</v>
      </c>
      <c r="K243" s="206" t="s">
        <v>123</v>
      </c>
      <c r="L243" s="44"/>
      <c r="M243" s="211" t="s">
        <v>19</v>
      </c>
      <c r="N243" s="212" t="s">
        <v>40</v>
      </c>
      <c r="O243" s="84"/>
      <c r="P243" s="213">
        <f>O243*H243</f>
        <v>0</v>
      </c>
      <c r="Q243" s="213">
        <v>0.014970000000000001</v>
      </c>
      <c r="R243" s="213">
        <f>Q243*H243</f>
        <v>0.13473000000000002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124</v>
      </c>
      <c r="AT243" s="215" t="s">
        <v>119</v>
      </c>
      <c r="AU243" s="215" t="s">
        <v>79</v>
      </c>
      <c r="AY243" s="17" t="s">
        <v>116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124</v>
      </c>
      <c r="BM243" s="215" t="s">
        <v>696</v>
      </c>
    </row>
    <row r="244" s="2" customFormat="1">
      <c r="A244" s="38"/>
      <c r="B244" s="39"/>
      <c r="C244" s="40"/>
      <c r="D244" s="217" t="s">
        <v>126</v>
      </c>
      <c r="E244" s="40"/>
      <c r="F244" s="218" t="s">
        <v>697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126</v>
      </c>
      <c r="AU244" s="17" t="s">
        <v>79</v>
      </c>
    </row>
    <row r="245" s="2" customFormat="1" ht="16.5" customHeight="1">
      <c r="A245" s="38"/>
      <c r="B245" s="39"/>
      <c r="C245" s="204" t="s">
        <v>698</v>
      </c>
      <c r="D245" s="204" t="s">
        <v>119</v>
      </c>
      <c r="E245" s="205" t="s">
        <v>699</v>
      </c>
      <c r="F245" s="206" t="s">
        <v>700</v>
      </c>
      <c r="G245" s="207" t="s">
        <v>169</v>
      </c>
      <c r="H245" s="208">
        <v>5</v>
      </c>
      <c r="I245" s="209"/>
      <c r="J245" s="210">
        <f>ROUND(I245*H245,2)</f>
        <v>0</v>
      </c>
      <c r="K245" s="206" t="s">
        <v>123</v>
      </c>
      <c r="L245" s="44"/>
      <c r="M245" s="211" t="s">
        <v>19</v>
      </c>
      <c r="N245" s="212" t="s">
        <v>40</v>
      </c>
      <c r="O245" s="84"/>
      <c r="P245" s="213">
        <f>O245*H245</f>
        <v>0</v>
      </c>
      <c r="Q245" s="213">
        <v>0.0011000000000000001</v>
      </c>
      <c r="R245" s="213">
        <f>Q245*H245</f>
        <v>0.0055000000000000005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124</v>
      </c>
      <c r="AT245" s="215" t="s">
        <v>119</v>
      </c>
      <c r="AU245" s="215" t="s">
        <v>79</v>
      </c>
      <c r="AY245" s="17" t="s">
        <v>116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124</v>
      </c>
      <c r="BM245" s="215" t="s">
        <v>701</v>
      </c>
    </row>
    <row r="246" s="2" customFormat="1">
      <c r="A246" s="38"/>
      <c r="B246" s="39"/>
      <c r="C246" s="40"/>
      <c r="D246" s="217" t="s">
        <v>126</v>
      </c>
      <c r="E246" s="40"/>
      <c r="F246" s="218" t="s">
        <v>702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126</v>
      </c>
      <c r="AU246" s="17" t="s">
        <v>79</v>
      </c>
    </row>
    <row r="247" s="2" customFormat="1" ht="16.5" customHeight="1">
      <c r="A247" s="38"/>
      <c r="B247" s="39"/>
      <c r="C247" s="204" t="s">
        <v>703</v>
      </c>
      <c r="D247" s="204" t="s">
        <v>119</v>
      </c>
      <c r="E247" s="205" t="s">
        <v>704</v>
      </c>
      <c r="F247" s="206" t="s">
        <v>705</v>
      </c>
      <c r="G247" s="207" t="s">
        <v>169</v>
      </c>
      <c r="H247" s="208">
        <v>5</v>
      </c>
      <c r="I247" s="209"/>
      <c r="J247" s="210">
        <f>ROUND(I247*H247,2)</f>
        <v>0</v>
      </c>
      <c r="K247" s="206" t="s">
        <v>123</v>
      </c>
      <c r="L247" s="44"/>
      <c r="M247" s="211" t="s">
        <v>19</v>
      </c>
      <c r="N247" s="212" t="s">
        <v>40</v>
      </c>
      <c r="O247" s="84"/>
      <c r="P247" s="213">
        <f>O247*H247</f>
        <v>0</v>
      </c>
      <c r="Q247" s="213">
        <v>0.0030000000000000001</v>
      </c>
      <c r="R247" s="213">
        <f>Q247*H247</f>
        <v>0.014999999999999999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124</v>
      </c>
      <c r="AT247" s="215" t="s">
        <v>119</v>
      </c>
      <c r="AU247" s="215" t="s">
        <v>79</v>
      </c>
      <c r="AY247" s="17" t="s">
        <v>116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124</v>
      </c>
      <c r="BM247" s="215" t="s">
        <v>706</v>
      </c>
    </row>
    <row r="248" s="2" customFormat="1">
      <c r="A248" s="38"/>
      <c r="B248" s="39"/>
      <c r="C248" s="40"/>
      <c r="D248" s="217" t="s">
        <v>126</v>
      </c>
      <c r="E248" s="40"/>
      <c r="F248" s="218" t="s">
        <v>707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126</v>
      </c>
      <c r="AU248" s="17" t="s">
        <v>79</v>
      </c>
    </row>
    <row r="249" s="2" customFormat="1" ht="16.5" customHeight="1">
      <c r="A249" s="38"/>
      <c r="B249" s="39"/>
      <c r="C249" s="204" t="s">
        <v>708</v>
      </c>
      <c r="D249" s="204" t="s">
        <v>119</v>
      </c>
      <c r="E249" s="205" t="s">
        <v>709</v>
      </c>
      <c r="F249" s="206" t="s">
        <v>710</v>
      </c>
      <c r="G249" s="207" t="s">
        <v>169</v>
      </c>
      <c r="H249" s="208">
        <v>5</v>
      </c>
      <c r="I249" s="209"/>
      <c r="J249" s="210">
        <f>ROUND(I249*H249,2)</f>
        <v>0</v>
      </c>
      <c r="K249" s="206" t="s">
        <v>123</v>
      </c>
      <c r="L249" s="44"/>
      <c r="M249" s="211" t="s">
        <v>19</v>
      </c>
      <c r="N249" s="212" t="s">
        <v>40</v>
      </c>
      <c r="O249" s="84"/>
      <c r="P249" s="213">
        <f>O249*H249</f>
        <v>0</v>
      </c>
      <c r="Q249" s="213">
        <v>0.00084999999999999995</v>
      </c>
      <c r="R249" s="213">
        <f>Q249*H249</f>
        <v>0.0042499999999999994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124</v>
      </c>
      <c r="AT249" s="215" t="s">
        <v>119</v>
      </c>
      <c r="AU249" s="215" t="s">
        <v>79</v>
      </c>
      <c r="AY249" s="17" t="s">
        <v>116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124</v>
      </c>
      <c r="BM249" s="215" t="s">
        <v>711</v>
      </c>
    </row>
    <row r="250" s="2" customFormat="1">
      <c r="A250" s="38"/>
      <c r="B250" s="39"/>
      <c r="C250" s="40"/>
      <c r="D250" s="217" t="s">
        <v>126</v>
      </c>
      <c r="E250" s="40"/>
      <c r="F250" s="218" t="s">
        <v>712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126</v>
      </c>
      <c r="AU250" s="17" t="s">
        <v>79</v>
      </c>
    </row>
    <row r="251" s="2" customFormat="1" ht="16.5" customHeight="1">
      <c r="A251" s="38"/>
      <c r="B251" s="39"/>
      <c r="C251" s="204" t="s">
        <v>713</v>
      </c>
      <c r="D251" s="204" t="s">
        <v>119</v>
      </c>
      <c r="E251" s="205" t="s">
        <v>714</v>
      </c>
      <c r="F251" s="206" t="s">
        <v>715</v>
      </c>
      <c r="G251" s="207" t="s">
        <v>169</v>
      </c>
      <c r="H251" s="208">
        <v>5</v>
      </c>
      <c r="I251" s="209"/>
      <c r="J251" s="210">
        <f>ROUND(I251*H251,2)</f>
        <v>0</v>
      </c>
      <c r="K251" s="206" t="s">
        <v>123</v>
      </c>
      <c r="L251" s="44"/>
      <c r="M251" s="211" t="s">
        <v>19</v>
      </c>
      <c r="N251" s="212" t="s">
        <v>40</v>
      </c>
      <c r="O251" s="84"/>
      <c r="P251" s="213">
        <f>O251*H251</f>
        <v>0</v>
      </c>
      <c r="Q251" s="213">
        <v>0.00084999999999999995</v>
      </c>
      <c r="R251" s="213">
        <f>Q251*H251</f>
        <v>0.0042499999999999994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124</v>
      </c>
      <c r="AT251" s="215" t="s">
        <v>119</v>
      </c>
      <c r="AU251" s="215" t="s">
        <v>79</v>
      </c>
      <c r="AY251" s="17" t="s">
        <v>116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124</v>
      </c>
      <c r="BM251" s="215" t="s">
        <v>716</v>
      </c>
    </row>
    <row r="252" s="2" customFormat="1">
      <c r="A252" s="38"/>
      <c r="B252" s="39"/>
      <c r="C252" s="40"/>
      <c r="D252" s="217" t="s">
        <v>126</v>
      </c>
      <c r="E252" s="40"/>
      <c r="F252" s="218" t="s">
        <v>717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126</v>
      </c>
      <c r="AU252" s="17" t="s">
        <v>79</v>
      </c>
    </row>
    <row r="253" s="2" customFormat="1" ht="21.75" customHeight="1">
      <c r="A253" s="38"/>
      <c r="B253" s="39"/>
      <c r="C253" s="204" t="s">
        <v>718</v>
      </c>
      <c r="D253" s="204" t="s">
        <v>119</v>
      </c>
      <c r="E253" s="205" t="s">
        <v>719</v>
      </c>
      <c r="F253" s="206" t="s">
        <v>720</v>
      </c>
      <c r="G253" s="207" t="s">
        <v>169</v>
      </c>
      <c r="H253" s="208">
        <v>1</v>
      </c>
      <c r="I253" s="209"/>
      <c r="J253" s="210">
        <f>ROUND(I253*H253,2)</f>
        <v>0</v>
      </c>
      <c r="K253" s="206" t="s">
        <v>123</v>
      </c>
      <c r="L253" s="44"/>
      <c r="M253" s="211" t="s">
        <v>19</v>
      </c>
      <c r="N253" s="212" t="s">
        <v>40</v>
      </c>
      <c r="O253" s="84"/>
      <c r="P253" s="213">
        <f>O253*H253</f>
        <v>0</v>
      </c>
      <c r="Q253" s="213">
        <v>0.014749999999999999</v>
      </c>
      <c r="R253" s="213">
        <f>Q253*H253</f>
        <v>0.014749999999999999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124</v>
      </c>
      <c r="AT253" s="215" t="s">
        <v>119</v>
      </c>
      <c r="AU253" s="215" t="s">
        <v>79</v>
      </c>
      <c r="AY253" s="17" t="s">
        <v>116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124</v>
      </c>
      <c r="BM253" s="215" t="s">
        <v>721</v>
      </c>
    </row>
    <row r="254" s="2" customFormat="1">
      <c r="A254" s="38"/>
      <c r="B254" s="39"/>
      <c r="C254" s="40"/>
      <c r="D254" s="217" t="s">
        <v>126</v>
      </c>
      <c r="E254" s="40"/>
      <c r="F254" s="218" t="s">
        <v>722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126</v>
      </c>
      <c r="AU254" s="17" t="s">
        <v>79</v>
      </c>
    </row>
    <row r="255" s="2" customFormat="1" ht="16.5" customHeight="1">
      <c r="A255" s="38"/>
      <c r="B255" s="39"/>
      <c r="C255" s="204" t="s">
        <v>723</v>
      </c>
      <c r="D255" s="204" t="s">
        <v>119</v>
      </c>
      <c r="E255" s="205" t="s">
        <v>724</v>
      </c>
      <c r="F255" s="206" t="s">
        <v>725</v>
      </c>
      <c r="G255" s="207" t="s">
        <v>169</v>
      </c>
      <c r="H255" s="208">
        <v>1</v>
      </c>
      <c r="I255" s="209"/>
      <c r="J255" s="210">
        <f>ROUND(I255*H255,2)</f>
        <v>0</v>
      </c>
      <c r="K255" s="206" t="s">
        <v>123</v>
      </c>
      <c r="L255" s="44"/>
      <c r="M255" s="211" t="s">
        <v>19</v>
      </c>
      <c r="N255" s="212" t="s">
        <v>40</v>
      </c>
      <c r="O255" s="84"/>
      <c r="P255" s="213">
        <f>O255*H255</f>
        <v>0</v>
      </c>
      <c r="Q255" s="213">
        <v>0.00025000000000000001</v>
      </c>
      <c r="R255" s="213">
        <f>Q255*H255</f>
        <v>0.00025000000000000001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124</v>
      </c>
      <c r="AT255" s="215" t="s">
        <v>119</v>
      </c>
      <c r="AU255" s="215" t="s">
        <v>79</v>
      </c>
      <c r="AY255" s="17" t="s">
        <v>116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124</v>
      </c>
      <c r="BM255" s="215" t="s">
        <v>726</v>
      </c>
    </row>
    <row r="256" s="2" customFormat="1">
      <c r="A256" s="38"/>
      <c r="B256" s="39"/>
      <c r="C256" s="40"/>
      <c r="D256" s="217" t="s">
        <v>126</v>
      </c>
      <c r="E256" s="40"/>
      <c r="F256" s="218" t="s">
        <v>727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126</v>
      </c>
      <c r="AU256" s="17" t="s">
        <v>79</v>
      </c>
    </row>
    <row r="257" s="2" customFormat="1" ht="16.5" customHeight="1">
      <c r="A257" s="38"/>
      <c r="B257" s="39"/>
      <c r="C257" s="222" t="s">
        <v>728</v>
      </c>
      <c r="D257" s="222" t="s">
        <v>128</v>
      </c>
      <c r="E257" s="223" t="s">
        <v>729</v>
      </c>
      <c r="F257" s="224" t="s">
        <v>730</v>
      </c>
      <c r="G257" s="225" t="s">
        <v>146</v>
      </c>
      <c r="H257" s="226">
        <v>1</v>
      </c>
      <c r="I257" s="227"/>
      <c r="J257" s="228">
        <f>ROUND(I257*H257,2)</f>
        <v>0</v>
      </c>
      <c r="K257" s="224" t="s">
        <v>123</v>
      </c>
      <c r="L257" s="229"/>
      <c r="M257" s="230" t="s">
        <v>19</v>
      </c>
      <c r="N257" s="231" t="s">
        <v>40</v>
      </c>
      <c r="O257" s="84"/>
      <c r="P257" s="213">
        <f>O257*H257</f>
        <v>0</v>
      </c>
      <c r="Q257" s="213">
        <v>0.059999999999999998</v>
      </c>
      <c r="R257" s="213">
        <f>Q257*H257</f>
        <v>0.059999999999999998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131</v>
      </c>
      <c r="AT257" s="215" t="s">
        <v>128</v>
      </c>
      <c r="AU257" s="215" t="s">
        <v>79</v>
      </c>
      <c r="AY257" s="17" t="s">
        <v>116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124</v>
      </c>
      <c r="BM257" s="215" t="s">
        <v>731</v>
      </c>
    </row>
    <row r="258" s="2" customFormat="1" ht="16.5" customHeight="1">
      <c r="A258" s="38"/>
      <c r="B258" s="39"/>
      <c r="C258" s="204" t="s">
        <v>732</v>
      </c>
      <c r="D258" s="204" t="s">
        <v>119</v>
      </c>
      <c r="E258" s="205" t="s">
        <v>733</v>
      </c>
      <c r="F258" s="206" t="s">
        <v>734</v>
      </c>
      <c r="G258" s="207" t="s">
        <v>169</v>
      </c>
      <c r="H258" s="208">
        <v>4</v>
      </c>
      <c r="I258" s="209"/>
      <c r="J258" s="210">
        <f>ROUND(I258*H258,2)</f>
        <v>0</v>
      </c>
      <c r="K258" s="206" t="s">
        <v>123</v>
      </c>
      <c r="L258" s="44"/>
      <c r="M258" s="211" t="s">
        <v>19</v>
      </c>
      <c r="N258" s="212" t="s">
        <v>40</v>
      </c>
      <c r="O258" s="84"/>
      <c r="P258" s="213">
        <f>O258*H258</f>
        <v>0</v>
      </c>
      <c r="Q258" s="213">
        <v>0.0020799999999999998</v>
      </c>
      <c r="R258" s="213">
        <f>Q258*H258</f>
        <v>0.0083199999999999993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124</v>
      </c>
      <c r="AT258" s="215" t="s">
        <v>119</v>
      </c>
      <c r="AU258" s="215" t="s">
        <v>79</v>
      </c>
      <c r="AY258" s="17" t="s">
        <v>116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124</v>
      </c>
      <c r="BM258" s="215" t="s">
        <v>735</v>
      </c>
    </row>
    <row r="259" s="2" customFormat="1">
      <c r="A259" s="38"/>
      <c r="B259" s="39"/>
      <c r="C259" s="40"/>
      <c r="D259" s="217" t="s">
        <v>126</v>
      </c>
      <c r="E259" s="40"/>
      <c r="F259" s="218" t="s">
        <v>736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126</v>
      </c>
      <c r="AU259" s="17" t="s">
        <v>79</v>
      </c>
    </row>
    <row r="260" s="2" customFormat="1" ht="16.5" customHeight="1">
      <c r="A260" s="38"/>
      <c r="B260" s="39"/>
      <c r="C260" s="204" t="s">
        <v>737</v>
      </c>
      <c r="D260" s="204" t="s">
        <v>119</v>
      </c>
      <c r="E260" s="205" t="s">
        <v>738</v>
      </c>
      <c r="F260" s="206" t="s">
        <v>739</v>
      </c>
      <c r="G260" s="207" t="s">
        <v>169</v>
      </c>
      <c r="H260" s="208">
        <v>5</v>
      </c>
      <c r="I260" s="209"/>
      <c r="J260" s="210">
        <f>ROUND(I260*H260,2)</f>
        <v>0</v>
      </c>
      <c r="K260" s="206" t="s">
        <v>123</v>
      </c>
      <c r="L260" s="44"/>
      <c r="M260" s="211" t="s">
        <v>19</v>
      </c>
      <c r="N260" s="212" t="s">
        <v>40</v>
      </c>
      <c r="O260" s="84"/>
      <c r="P260" s="213">
        <f>O260*H260</f>
        <v>0</v>
      </c>
      <c r="Q260" s="213">
        <v>0.0018</v>
      </c>
      <c r="R260" s="213">
        <f>Q260*H260</f>
        <v>0.0089999999999999993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124</v>
      </c>
      <c r="AT260" s="215" t="s">
        <v>119</v>
      </c>
      <c r="AU260" s="215" t="s">
        <v>79</v>
      </c>
      <c r="AY260" s="17" t="s">
        <v>116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124</v>
      </c>
      <c r="BM260" s="215" t="s">
        <v>740</v>
      </c>
    </row>
    <row r="261" s="2" customFormat="1">
      <c r="A261" s="38"/>
      <c r="B261" s="39"/>
      <c r="C261" s="40"/>
      <c r="D261" s="217" t="s">
        <v>126</v>
      </c>
      <c r="E261" s="40"/>
      <c r="F261" s="218" t="s">
        <v>741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126</v>
      </c>
      <c r="AU261" s="17" t="s">
        <v>79</v>
      </c>
    </row>
    <row r="262" s="2" customFormat="1" ht="16.5" customHeight="1">
      <c r="A262" s="38"/>
      <c r="B262" s="39"/>
      <c r="C262" s="204" t="s">
        <v>742</v>
      </c>
      <c r="D262" s="204" t="s">
        <v>119</v>
      </c>
      <c r="E262" s="205" t="s">
        <v>743</v>
      </c>
      <c r="F262" s="206" t="s">
        <v>744</v>
      </c>
      <c r="G262" s="207" t="s">
        <v>169</v>
      </c>
      <c r="H262" s="208">
        <v>9</v>
      </c>
      <c r="I262" s="209"/>
      <c r="J262" s="210">
        <f>ROUND(I262*H262,2)</f>
        <v>0</v>
      </c>
      <c r="K262" s="206" t="s">
        <v>123</v>
      </c>
      <c r="L262" s="44"/>
      <c r="M262" s="211" t="s">
        <v>19</v>
      </c>
      <c r="N262" s="212" t="s">
        <v>40</v>
      </c>
      <c r="O262" s="84"/>
      <c r="P262" s="213">
        <f>O262*H262</f>
        <v>0</v>
      </c>
      <c r="Q262" s="213">
        <v>0.0018400000000000001</v>
      </c>
      <c r="R262" s="213">
        <f>Q262*H262</f>
        <v>0.016560000000000002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124</v>
      </c>
      <c r="AT262" s="215" t="s">
        <v>119</v>
      </c>
      <c r="AU262" s="215" t="s">
        <v>79</v>
      </c>
      <c r="AY262" s="17" t="s">
        <v>116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77</v>
      </c>
      <c r="BK262" s="216">
        <f>ROUND(I262*H262,2)</f>
        <v>0</v>
      </c>
      <c r="BL262" s="17" t="s">
        <v>124</v>
      </c>
      <c r="BM262" s="215" t="s">
        <v>745</v>
      </c>
    </row>
    <row r="263" s="2" customFormat="1">
      <c r="A263" s="38"/>
      <c r="B263" s="39"/>
      <c r="C263" s="40"/>
      <c r="D263" s="217" t="s">
        <v>126</v>
      </c>
      <c r="E263" s="40"/>
      <c r="F263" s="218" t="s">
        <v>746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126</v>
      </c>
      <c r="AU263" s="17" t="s">
        <v>79</v>
      </c>
    </row>
    <row r="264" s="2" customFormat="1" ht="16.5" customHeight="1">
      <c r="A264" s="38"/>
      <c r="B264" s="39"/>
      <c r="C264" s="204" t="s">
        <v>747</v>
      </c>
      <c r="D264" s="204" t="s">
        <v>119</v>
      </c>
      <c r="E264" s="205" t="s">
        <v>748</v>
      </c>
      <c r="F264" s="206" t="s">
        <v>749</v>
      </c>
      <c r="G264" s="207" t="s">
        <v>169</v>
      </c>
      <c r="H264" s="208">
        <v>5</v>
      </c>
      <c r="I264" s="209"/>
      <c r="J264" s="210">
        <f>ROUND(I264*H264,2)</f>
        <v>0</v>
      </c>
      <c r="K264" s="206" t="s">
        <v>123</v>
      </c>
      <c r="L264" s="44"/>
      <c r="M264" s="211" t="s">
        <v>19</v>
      </c>
      <c r="N264" s="212" t="s">
        <v>40</v>
      </c>
      <c r="O264" s="84"/>
      <c r="P264" s="213">
        <f>O264*H264</f>
        <v>0</v>
      </c>
      <c r="Q264" s="213">
        <v>0.0018400000000000001</v>
      </c>
      <c r="R264" s="213">
        <f>Q264*H264</f>
        <v>0.0091999999999999998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124</v>
      </c>
      <c r="AT264" s="215" t="s">
        <v>119</v>
      </c>
      <c r="AU264" s="215" t="s">
        <v>79</v>
      </c>
      <c r="AY264" s="17" t="s">
        <v>116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124</v>
      </c>
      <c r="BM264" s="215" t="s">
        <v>750</v>
      </c>
    </row>
    <row r="265" s="2" customFormat="1">
      <c r="A265" s="38"/>
      <c r="B265" s="39"/>
      <c r="C265" s="40"/>
      <c r="D265" s="217" t="s">
        <v>126</v>
      </c>
      <c r="E265" s="40"/>
      <c r="F265" s="218" t="s">
        <v>751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126</v>
      </c>
      <c r="AU265" s="17" t="s">
        <v>79</v>
      </c>
    </row>
    <row r="266" s="2" customFormat="1" ht="16.5" customHeight="1">
      <c r="A266" s="38"/>
      <c r="B266" s="39"/>
      <c r="C266" s="204" t="s">
        <v>752</v>
      </c>
      <c r="D266" s="204" t="s">
        <v>119</v>
      </c>
      <c r="E266" s="205" t="s">
        <v>753</v>
      </c>
      <c r="F266" s="206" t="s">
        <v>754</v>
      </c>
      <c r="G266" s="207" t="s">
        <v>146</v>
      </c>
      <c r="H266" s="208">
        <v>9</v>
      </c>
      <c r="I266" s="209"/>
      <c r="J266" s="210">
        <f>ROUND(I266*H266,2)</f>
        <v>0</v>
      </c>
      <c r="K266" s="206" t="s">
        <v>123</v>
      </c>
      <c r="L266" s="44"/>
      <c r="M266" s="211" t="s">
        <v>19</v>
      </c>
      <c r="N266" s="212" t="s">
        <v>40</v>
      </c>
      <c r="O266" s="84"/>
      <c r="P266" s="213">
        <f>O266*H266</f>
        <v>0</v>
      </c>
      <c r="Q266" s="213">
        <v>0.00024000000000000001</v>
      </c>
      <c r="R266" s="213">
        <f>Q266*H266</f>
        <v>0.00216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124</v>
      </c>
      <c r="AT266" s="215" t="s">
        <v>119</v>
      </c>
      <c r="AU266" s="215" t="s">
        <v>79</v>
      </c>
      <c r="AY266" s="17" t="s">
        <v>116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124</v>
      </c>
      <c r="BM266" s="215" t="s">
        <v>755</v>
      </c>
    </row>
    <row r="267" s="2" customFormat="1">
      <c r="A267" s="38"/>
      <c r="B267" s="39"/>
      <c r="C267" s="40"/>
      <c r="D267" s="217" t="s">
        <v>126</v>
      </c>
      <c r="E267" s="40"/>
      <c r="F267" s="218" t="s">
        <v>756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126</v>
      </c>
      <c r="AU267" s="17" t="s">
        <v>79</v>
      </c>
    </row>
    <row r="268" s="2" customFormat="1" ht="16.5" customHeight="1">
      <c r="A268" s="38"/>
      <c r="B268" s="39"/>
      <c r="C268" s="204" t="s">
        <v>757</v>
      </c>
      <c r="D268" s="204" t="s">
        <v>119</v>
      </c>
      <c r="E268" s="205" t="s">
        <v>758</v>
      </c>
      <c r="F268" s="206" t="s">
        <v>759</v>
      </c>
      <c r="G268" s="207" t="s">
        <v>146</v>
      </c>
      <c r="H268" s="208">
        <v>5</v>
      </c>
      <c r="I268" s="209"/>
      <c r="J268" s="210">
        <f>ROUND(I268*H268,2)</f>
        <v>0</v>
      </c>
      <c r="K268" s="206" t="s">
        <v>123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0.00027999999999999998</v>
      </c>
      <c r="R268" s="213">
        <f>Q268*H268</f>
        <v>0.0013999999999999998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124</v>
      </c>
      <c r="AT268" s="215" t="s">
        <v>119</v>
      </c>
      <c r="AU268" s="215" t="s">
        <v>79</v>
      </c>
      <c r="AY268" s="17" t="s">
        <v>116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124</v>
      </c>
      <c r="BM268" s="215" t="s">
        <v>760</v>
      </c>
    </row>
    <row r="269" s="2" customFormat="1">
      <c r="A269" s="38"/>
      <c r="B269" s="39"/>
      <c r="C269" s="40"/>
      <c r="D269" s="217" t="s">
        <v>126</v>
      </c>
      <c r="E269" s="40"/>
      <c r="F269" s="218" t="s">
        <v>761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126</v>
      </c>
      <c r="AU269" s="17" t="s">
        <v>79</v>
      </c>
    </row>
    <row r="270" s="2" customFormat="1" ht="16.5" customHeight="1">
      <c r="A270" s="38"/>
      <c r="B270" s="39"/>
      <c r="C270" s="204" t="s">
        <v>762</v>
      </c>
      <c r="D270" s="204" t="s">
        <v>119</v>
      </c>
      <c r="E270" s="205" t="s">
        <v>763</v>
      </c>
      <c r="F270" s="206" t="s">
        <v>764</v>
      </c>
      <c r="G270" s="207" t="s">
        <v>146</v>
      </c>
      <c r="H270" s="208">
        <v>3</v>
      </c>
      <c r="I270" s="209"/>
      <c r="J270" s="210">
        <f>ROUND(I270*H270,2)</f>
        <v>0</v>
      </c>
      <c r="K270" s="206" t="s">
        <v>123</v>
      </c>
      <c r="L270" s="44"/>
      <c r="M270" s="211" t="s">
        <v>19</v>
      </c>
      <c r="N270" s="212" t="s">
        <v>40</v>
      </c>
      <c r="O270" s="84"/>
      <c r="P270" s="213">
        <f>O270*H270</f>
        <v>0</v>
      </c>
      <c r="Q270" s="213">
        <v>9.0000000000000006E-05</v>
      </c>
      <c r="R270" s="213">
        <f>Q270*H270</f>
        <v>0.00027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124</v>
      </c>
      <c r="AT270" s="215" t="s">
        <v>119</v>
      </c>
      <c r="AU270" s="215" t="s">
        <v>79</v>
      </c>
      <c r="AY270" s="17" t="s">
        <v>116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77</v>
      </c>
      <c r="BK270" s="216">
        <f>ROUND(I270*H270,2)</f>
        <v>0</v>
      </c>
      <c r="BL270" s="17" t="s">
        <v>124</v>
      </c>
      <c r="BM270" s="215" t="s">
        <v>765</v>
      </c>
    </row>
    <row r="271" s="2" customFormat="1">
      <c r="A271" s="38"/>
      <c r="B271" s="39"/>
      <c r="C271" s="40"/>
      <c r="D271" s="217" t="s">
        <v>126</v>
      </c>
      <c r="E271" s="40"/>
      <c r="F271" s="218" t="s">
        <v>766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126</v>
      </c>
      <c r="AU271" s="17" t="s">
        <v>79</v>
      </c>
    </row>
    <row r="272" s="2" customFormat="1" ht="24.15" customHeight="1">
      <c r="A272" s="38"/>
      <c r="B272" s="39"/>
      <c r="C272" s="204" t="s">
        <v>767</v>
      </c>
      <c r="D272" s="204" t="s">
        <v>119</v>
      </c>
      <c r="E272" s="205" t="s">
        <v>768</v>
      </c>
      <c r="F272" s="206" t="s">
        <v>769</v>
      </c>
      <c r="G272" s="207" t="s">
        <v>138</v>
      </c>
      <c r="H272" s="208">
        <v>0.39100000000000001</v>
      </c>
      <c r="I272" s="209"/>
      <c r="J272" s="210">
        <f>ROUND(I272*H272,2)</f>
        <v>0</v>
      </c>
      <c r="K272" s="206" t="s">
        <v>123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124</v>
      </c>
      <c r="AT272" s="215" t="s">
        <v>119</v>
      </c>
      <c r="AU272" s="215" t="s">
        <v>79</v>
      </c>
      <c r="AY272" s="17" t="s">
        <v>116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124</v>
      </c>
      <c r="BM272" s="215" t="s">
        <v>770</v>
      </c>
    </row>
    <row r="273" s="2" customFormat="1">
      <c r="A273" s="38"/>
      <c r="B273" s="39"/>
      <c r="C273" s="40"/>
      <c r="D273" s="217" t="s">
        <v>126</v>
      </c>
      <c r="E273" s="40"/>
      <c r="F273" s="218" t="s">
        <v>771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126</v>
      </c>
      <c r="AU273" s="17" t="s">
        <v>79</v>
      </c>
    </row>
    <row r="274" s="12" customFormat="1" ht="22.8" customHeight="1">
      <c r="A274" s="12"/>
      <c r="B274" s="188"/>
      <c r="C274" s="189"/>
      <c r="D274" s="190" t="s">
        <v>68</v>
      </c>
      <c r="E274" s="202" t="s">
        <v>772</v>
      </c>
      <c r="F274" s="202" t="s">
        <v>773</v>
      </c>
      <c r="G274" s="189"/>
      <c r="H274" s="189"/>
      <c r="I274" s="192"/>
      <c r="J274" s="203">
        <f>BK274</f>
        <v>0</v>
      </c>
      <c r="K274" s="189"/>
      <c r="L274" s="194"/>
      <c r="M274" s="195"/>
      <c r="N274" s="196"/>
      <c r="O274" s="196"/>
      <c r="P274" s="197">
        <f>SUM(P275:P282)</f>
        <v>0</v>
      </c>
      <c r="Q274" s="196"/>
      <c r="R274" s="197">
        <f>SUM(R275:R282)</f>
        <v>0.10380000000000002</v>
      </c>
      <c r="S274" s="196"/>
      <c r="T274" s="198">
        <f>SUM(T275:T282)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9" t="s">
        <v>79</v>
      </c>
      <c r="AT274" s="200" t="s">
        <v>68</v>
      </c>
      <c r="AU274" s="200" t="s">
        <v>77</v>
      </c>
      <c r="AY274" s="199" t="s">
        <v>116</v>
      </c>
      <c r="BK274" s="201">
        <f>SUM(BK275:BK282)</f>
        <v>0</v>
      </c>
    </row>
    <row r="275" s="2" customFormat="1" ht="24.15" customHeight="1">
      <c r="A275" s="38"/>
      <c r="B275" s="39"/>
      <c r="C275" s="204" t="s">
        <v>774</v>
      </c>
      <c r="D275" s="204" t="s">
        <v>119</v>
      </c>
      <c r="E275" s="205" t="s">
        <v>775</v>
      </c>
      <c r="F275" s="206" t="s">
        <v>776</v>
      </c>
      <c r="G275" s="207" t="s">
        <v>169</v>
      </c>
      <c r="H275" s="208">
        <v>6</v>
      </c>
      <c r="I275" s="209"/>
      <c r="J275" s="210">
        <f>ROUND(I275*H275,2)</f>
        <v>0</v>
      </c>
      <c r="K275" s="206" t="s">
        <v>123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0.016650000000000002</v>
      </c>
      <c r="R275" s="213">
        <f>Q275*H275</f>
        <v>0.099900000000000017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124</v>
      </c>
      <c r="AT275" s="215" t="s">
        <v>119</v>
      </c>
      <c r="AU275" s="215" t="s">
        <v>79</v>
      </c>
      <c r="AY275" s="17" t="s">
        <v>116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124</v>
      </c>
      <c r="BM275" s="215" t="s">
        <v>777</v>
      </c>
    </row>
    <row r="276" s="2" customFormat="1">
      <c r="A276" s="38"/>
      <c r="B276" s="39"/>
      <c r="C276" s="40"/>
      <c r="D276" s="217" t="s">
        <v>126</v>
      </c>
      <c r="E276" s="40"/>
      <c r="F276" s="218" t="s">
        <v>778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126</v>
      </c>
      <c r="AU276" s="17" t="s">
        <v>79</v>
      </c>
    </row>
    <row r="277" s="2" customFormat="1" ht="16.5" customHeight="1">
      <c r="A277" s="38"/>
      <c r="B277" s="39"/>
      <c r="C277" s="204" t="s">
        <v>779</v>
      </c>
      <c r="D277" s="204" t="s">
        <v>119</v>
      </c>
      <c r="E277" s="205" t="s">
        <v>780</v>
      </c>
      <c r="F277" s="206" t="s">
        <v>781</v>
      </c>
      <c r="G277" s="207" t="s">
        <v>169</v>
      </c>
      <c r="H277" s="208">
        <v>6</v>
      </c>
      <c r="I277" s="209"/>
      <c r="J277" s="210">
        <f>ROUND(I277*H277,2)</f>
        <v>0</v>
      </c>
      <c r="K277" s="206" t="s">
        <v>123</v>
      </c>
      <c r="L277" s="44"/>
      <c r="M277" s="211" t="s">
        <v>19</v>
      </c>
      <c r="N277" s="212" t="s">
        <v>40</v>
      </c>
      <c r="O277" s="84"/>
      <c r="P277" s="213">
        <f>O277*H277</f>
        <v>0</v>
      </c>
      <c r="Q277" s="213">
        <v>0.00014999999999999999</v>
      </c>
      <c r="R277" s="213">
        <f>Q277*H277</f>
        <v>0.00089999999999999998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124</v>
      </c>
      <c r="AT277" s="215" t="s">
        <v>119</v>
      </c>
      <c r="AU277" s="215" t="s">
        <v>79</v>
      </c>
      <c r="AY277" s="17" t="s">
        <v>116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77</v>
      </c>
      <c r="BK277" s="216">
        <f>ROUND(I277*H277,2)</f>
        <v>0</v>
      </c>
      <c r="BL277" s="17" t="s">
        <v>124</v>
      </c>
      <c r="BM277" s="215" t="s">
        <v>782</v>
      </c>
    </row>
    <row r="278" s="2" customFormat="1">
      <c r="A278" s="38"/>
      <c r="B278" s="39"/>
      <c r="C278" s="40"/>
      <c r="D278" s="217" t="s">
        <v>126</v>
      </c>
      <c r="E278" s="40"/>
      <c r="F278" s="218" t="s">
        <v>783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126</v>
      </c>
      <c r="AU278" s="17" t="s">
        <v>79</v>
      </c>
    </row>
    <row r="279" s="2" customFormat="1" ht="16.5" customHeight="1">
      <c r="A279" s="38"/>
      <c r="B279" s="39"/>
      <c r="C279" s="204" t="s">
        <v>784</v>
      </c>
      <c r="D279" s="204" t="s">
        <v>119</v>
      </c>
      <c r="E279" s="205" t="s">
        <v>785</v>
      </c>
      <c r="F279" s="206" t="s">
        <v>786</v>
      </c>
      <c r="G279" s="207" t="s">
        <v>169</v>
      </c>
      <c r="H279" s="208">
        <v>6</v>
      </c>
      <c r="I279" s="209"/>
      <c r="J279" s="210">
        <f>ROUND(I279*H279,2)</f>
        <v>0</v>
      </c>
      <c r="K279" s="206" t="s">
        <v>123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0.00050000000000000001</v>
      </c>
      <c r="R279" s="213">
        <f>Q279*H279</f>
        <v>0.0030000000000000001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124</v>
      </c>
      <c r="AT279" s="215" t="s">
        <v>119</v>
      </c>
      <c r="AU279" s="215" t="s">
        <v>79</v>
      </c>
      <c r="AY279" s="17" t="s">
        <v>116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124</v>
      </c>
      <c r="BM279" s="215" t="s">
        <v>787</v>
      </c>
    </row>
    <row r="280" s="2" customFormat="1">
      <c r="A280" s="38"/>
      <c r="B280" s="39"/>
      <c r="C280" s="40"/>
      <c r="D280" s="217" t="s">
        <v>126</v>
      </c>
      <c r="E280" s="40"/>
      <c r="F280" s="218" t="s">
        <v>788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126</v>
      </c>
      <c r="AU280" s="17" t="s">
        <v>79</v>
      </c>
    </row>
    <row r="281" s="2" customFormat="1" ht="24.15" customHeight="1">
      <c r="A281" s="38"/>
      <c r="B281" s="39"/>
      <c r="C281" s="204" t="s">
        <v>789</v>
      </c>
      <c r="D281" s="204" t="s">
        <v>119</v>
      </c>
      <c r="E281" s="205" t="s">
        <v>790</v>
      </c>
      <c r="F281" s="206" t="s">
        <v>791</v>
      </c>
      <c r="G281" s="207" t="s">
        <v>138</v>
      </c>
      <c r="H281" s="208">
        <v>0.104</v>
      </c>
      <c r="I281" s="209"/>
      <c r="J281" s="210">
        <f>ROUND(I281*H281,2)</f>
        <v>0</v>
      </c>
      <c r="K281" s="206" t="s">
        <v>123</v>
      </c>
      <c r="L281" s="44"/>
      <c r="M281" s="211" t="s">
        <v>19</v>
      </c>
      <c r="N281" s="212" t="s">
        <v>40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124</v>
      </c>
      <c r="AT281" s="215" t="s">
        <v>119</v>
      </c>
      <c r="AU281" s="215" t="s">
        <v>79</v>
      </c>
      <c r="AY281" s="17" t="s">
        <v>116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124</v>
      </c>
      <c r="BM281" s="215" t="s">
        <v>792</v>
      </c>
    </row>
    <row r="282" s="2" customFormat="1">
      <c r="A282" s="38"/>
      <c r="B282" s="39"/>
      <c r="C282" s="40"/>
      <c r="D282" s="217" t="s">
        <v>126</v>
      </c>
      <c r="E282" s="40"/>
      <c r="F282" s="218" t="s">
        <v>793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126</v>
      </c>
      <c r="AU282" s="17" t="s">
        <v>79</v>
      </c>
    </row>
    <row r="283" s="12" customFormat="1" ht="22.8" customHeight="1">
      <c r="A283" s="12"/>
      <c r="B283" s="188"/>
      <c r="C283" s="189"/>
      <c r="D283" s="190" t="s">
        <v>68</v>
      </c>
      <c r="E283" s="202" t="s">
        <v>141</v>
      </c>
      <c r="F283" s="202" t="s">
        <v>142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SUM(P284:P287)</f>
        <v>0</v>
      </c>
      <c r="Q283" s="196"/>
      <c r="R283" s="197">
        <f>SUM(R284:R287)</f>
        <v>0.027459999999999998</v>
      </c>
      <c r="S283" s="196"/>
      <c r="T283" s="19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79</v>
      </c>
      <c r="AT283" s="200" t="s">
        <v>68</v>
      </c>
      <c r="AU283" s="200" t="s">
        <v>77</v>
      </c>
      <c r="AY283" s="199" t="s">
        <v>116</v>
      </c>
      <c r="BK283" s="201">
        <f>SUM(BK284:BK287)</f>
        <v>0</v>
      </c>
    </row>
    <row r="284" s="2" customFormat="1" ht="24.15" customHeight="1">
      <c r="A284" s="38"/>
      <c r="B284" s="39"/>
      <c r="C284" s="204" t="s">
        <v>794</v>
      </c>
      <c r="D284" s="204" t="s">
        <v>119</v>
      </c>
      <c r="E284" s="205" t="s">
        <v>795</v>
      </c>
      <c r="F284" s="206" t="s">
        <v>796</v>
      </c>
      <c r="G284" s="207" t="s">
        <v>146</v>
      </c>
      <c r="H284" s="208">
        <v>13</v>
      </c>
      <c r="I284" s="209"/>
      <c r="J284" s="210">
        <f>ROUND(I284*H284,2)</f>
        <v>0</v>
      </c>
      <c r="K284" s="206" t="s">
        <v>123</v>
      </c>
      <c r="L284" s="44"/>
      <c r="M284" s="211" t="s">
        <v>19</v>
      </c>
      <c r="N284" s="212" t="s">
        <v>40</v>
      </c>
      <c r="O284" s="84"/>
      <c r="P284" s="213">
        <f>O284*H284</f>
        <v>0</v>
      </c>
      <c r="Q284" s="213">
        <v>0.00172</v>
      </c>
      <c r="R284" s="213">
        <f>Q284*H284</f>
        <v>0.022359999999999998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124</v>
      </c>
      <c r="AT284" s="215" t="s">
        <v>119</v>
      </c>
      <c r="AU284" s="215" t="s">
        <v>79</v>
      </c>
      <c r="AY284" s="17" t="s">
        <v>116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77</v>
      </c>
      <c r="BK284" s="216">
        <f>ROUND(I284*H284,2)</f>
        <v>0</v>
      </c>
      <c r="BL284" s="17" t="s">
        <v>124</v>
      </c>
      <c r="BM284" s="215" t="s">
        <v>797</v>
      </c>
    </row>
    <row r="285" s="2" customFormat="1">
      <c r="A285" s="38"/>
      <c r="B285" s="39"/>
      <c r="C285" s="40"/>
      <c r="D285" s="217" t="s">
        <v>126</v>
      </c>
      <c r="E285" s="40"/>
      <c r="F285" s="218" t="s">
        <v>798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126</v>
      </c>
      <c r="AU285" s="17" t="s">
        <v>79</v>
      </c>
    </row>
    <row r="286" s="2" customFormat="1" ht="24.15" customHeight="1">
      <c r="A286" s="38"/>
      <c r="B286" s="39"/>
      <c r="C286" s="204" t="s">
        <v>799</v>
      </c>
      <c r="D286" s="204" t="s">
        <v>119</v>
      </c>
      <c r="E286" s="205" t="s">
        <v>800</v>
      </c>
      <c r="F286" s="206" t="s">
        <v>801</v>
      </c>
      <c r="G286" s="207" t="s">
        <v>146</v>
      </c>
      <c r="H286" s="208">
        <v>5</v>
      </c>
      <c r="I286" s="209"/>
      <c r="J286" s="210">
        <f>ROUND(I286*H286,2)</f>
        <v>0</v>
      </c>
      <c r="K286" s="206" t="s">
        <v>123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0.0010200000000000001</v>
      </c>
      <c r="R286" s="213">
        <f>Q286*H286</f>
        <v>0.0051000000000000004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124</v>
      </c>
      <c r="AT286" s="215" t="s">
        <v>119</v>
      </c>
      <c r="AU286" s="215" t="s">
        <v>79</v>
      </c>
      <c r="AY286" s="17" t="s">
        <v>116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124</v>
      </c>
      <c r="BM286" s="215" t="s">
        <v>802</v>
      </c>
    </row>
    <row r="287" s="2" customFormat="1">
      <c r="A287" s="38"/>
      <c r="B287" s="39"/>
      <c r="C287" s="40"/>
      <c r="D287" s="217" t="s">
        <v>126</v>
      </c>
      <c r="E287" s="40"/>
      <c r="F287" s="218" t="s">
        <v>803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126</v>
      </c>
      <c r="AU287" s="17" t="s">
        <v>79</v>
      </c>
    </row>
    <row r="288" s="12" customFormat="1" ht="25.92" customHeight="1">
      <c r="A288" s="12"/>
      <c r="B288" s="188"/>
      <c r="C288" s="189"/>
      <c r="D288" s="190" t="s">
        <v>68</v>
      </c>
      <c r="E288" s="191" t="s">
        <v>355</v>
      </c>
      <c r="F288" s="191" t="s">
        <v>356</v>
      </c>
      <c r="G288" s="189"/>
      <c r="H288" s="189"/>
      <c r="I288" s="192"/>
      <c r="J288" s="193">
        <f>BK288</f>
        <v>0</v>
      </c>
      <c r="K288" s="189"/>
      <c r="L288" s="194"/>
      <c r="M288" s="195"/>
      <c r="N288" s="196"/>
      <c r="O288" s="196"/>
      <c r="P288" s="197">
        <f>SUM(P289:P296)</f>
        <v>0</v>
      </c>
      <c r="Q288" s="196"/>
      <c r="R288" s="197">
        <f>SUM(R289:R296)</f>
        <v>0</v>
      </c>
      <c r="S288" s="196"/>
      <c r="T288" s="198">
        <f>SUM(T289:T296)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143</v>
      </c>
      <c r="AT288" s="200" t="s">
        <v>68</v>
      </c>
      <c r="AU288" s="200" t="s">
        <v>69</v>
      </c>
      <c r="AY288" s="199" t="s">
        <v>116</v>
      </c>
      <c r="BK288" s="201">
        <f>SUM(BK289:BK296)</f>
        <v>0</v>
      </c>
    </row>
    <row r="289" s="2" customFormat="1" ht="21.75" customHeight="1">
      <c r="A289" s="38"/>
      <c r="B289" s="39"/>
      <c r="C289" s="204" t="s">
        <v>804</v>
      </c>
      <c r="D289" s="204" t="s">
        <v>119</v>
      </c>
      <c r="E289" s="205" t="s">
        <v>805</v>
      </c>
      <c r="F289" s="206" t="s">
        <v>806</v>
      </c>
      <c r="G289" s="207" t="s">
        <v>360</v>
      </c>
      <c r="H289" s="208">
        <v>30</v>
      </c>
      <c r="I289" s="209"/>
      <c r="J289" s="210">
        <f>ROUND(I289*H289,2)</f>
        <v>0</v>
      </c>
      <c r="K289" s="206" t="s">
        <v>123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361</v>
      </c>
      <c r="AT289" s="215" t="s">
        <v>119</v>
      </c>
      <c r="AU289" s="215" t="s">
        <v>77</v>
      </c>
      <c r="AY289" s="17" t="s">
        <v>116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361</v>
      </c>
      <c r="BM289" s="215" t="s">
        <v>807</v>
      </c>
    </row>
    <row r="290" s="2" customFormat="1">
      <c r="A290" s="38"/>
      <c r="B290" s="39"/>
      <c r="C290" s="40"/>
      <c r="D290" s="217" t="s">
        <v>126</v>
      </c>
      <c r="E290" s="40"/>
      <c r="F290" s="218" t="s">
        <v>808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126</v>
      </c>
      <c r="AU290" s="17" t="s">
        <v>77</v>
      </c>
    </row>
    <row r="291" s="2" customFormat="1" ht="21.75" customHeight="1">
      <c r="A291" s="38"/>
      <c r="B291" s="39"/>
      <c r="C291" s="204" t="s">
        <v>809</v>
      </c>
      <c r="D291" s="204" t="s">
        <v>119</v>
      </c>
      <c r="E291" s="205" t="s">
        <v>364</v>
      </c>
      <c r="F291" s="206" t="s">
        <v>365</v>
      </c>
      <c r="G291" s="207" t="s">
        <v>360</v>
      </c>
      <c r="H291" s="208">
        <v>16</v>
      </c>
      <c r="I291" s="209"/>
      <c r="J291" s="210">
        <f>ROUND(I291*H291,2)</f>
        <v>0</v>
      </c>
      <c r="K291" s="206" t="s">
        <v>123</v>
      </c>
      <c r="L291" s="44"/>
      <c r="M291" s="211" t="s">
        <v>19</v>
      </c>
      <c r="N291" s="212" t="s">
        <v>40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361</v>
      </c>
      <c r="AT291" s="215" t="s">
        <v>119</v>
      </c>
      <c r="AU291" s="215" t="s">
        <v>77</v>
      </c>
      <c r="AY291" s="17" t="s">
        <v>116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77</v>
      </c>
      <c r="BK291" s="216">
        <f>ROUND(I291*H291,2)</f>
        <v>0</v>
      </c>
      <c r="BL291" s="17" t="s">
        <v>361</v>
      </c>
      <c r="BM291" s="215" t="s">
        <v>810</v>
      </c>
    </row>
    <row r="292" s="2" customFormat="1">
      <c r="A292" s="38"/>
      <c r="B292" s="39"/>
      <c r="C292" s="40"/>
      <c r="D292" s="217" t="s">
        <v>126</v>
      </c>
      <c r="E292" s="40"/>
      <c r="F292" s="218" t="s">
        <v>367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126</v>
      </c>
      <c r="AU292" s="17" t="s">
        <v>77</v>
      </c>
    </row>
    <row r="293" s="2" customFormat="1" ht="24.15" customHeight="1">
      <c r="A293" s="38"/>
      <c r="B293" s="39"/>
      <c r="C293" s="204" t="s">
        <v>811</v>
      </c>
      <c r="D293" s="204" t="s">
        <v>119</v>
      </c>
      <c r="E293" s="205" t="s">
        <v>812</v>
      </c>
      <c r="F293" s="206" t="s">
        <v>813</v>
      </c>
      <c r="G293" s="207" t="s">
        <v>360</v>
      </c>
      <c r="H293" s="208">
        <v>6</v>
      </c>
      <c r="I293" s="209"/>
      <c r="J293" s="210">
        <f>ROUND(I293*H293,2)</f>
        <v>0</v>
      </c>
      <c r="K293" s="206" t="s">
        <v>123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361</v>
      </c>
      <c r="AT293" s="215" t="s">
        <v>119</v>
      </c>
      <c r="AU293" s="215" t="s">
        <v>77</v>
      </c>
      <c r="AY293" s="17" t="s">
        <v>116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361</v>
      </c>
      <c r="BM293" s="215" t="s">
        <v>814</v>
      </c>
    </row>
    <row r="294" s="2" customFormat="1">
      <c r="A294" s="38"/>
      <c r="B294" s="39"/>
      <c r="C294" s="40"/>
      <c r="D294" s="217" t="s">
        <v>126</v>
      </c>
      <c r="E294" s="40"/>
      <c r="F294" s="218" t="s">
        <v>815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126</v>
      </c>
      <c r="AU294" s="17" t="s">
        <v>77</v>
      </c>
    </row>
    <row r="295" s="2" customFormat="1" ht="21.75" customHeight="1">
      <c r="A295" s="38"/>
      <c r="B295" s="39"/>
      <c r="C295" s="204" t="s">
        <v>816</v>
      </c>
      <c r="D295" s="204" t="s">
        <v>119</v>
      </c>
      <c r="E295" s="205" t="s">
        <v>817</v>
      </c>
      <c r="F295" s="206" t="s">
        <v>818</v>
      </c>
      <c r="G295" s="207" t="s">
        <v>360</v>
      </c>
      <c r="H295" s="208">
        <v>24</v>
      </c>
      <c r="I295" s="209"/>
      <c r="J295" s="210">
        <f>ROUND(I295*H295,2)</f>
        <v>0</v>
      </c>
      <c r="K295" s="206" t="s">
        <v>123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361</v>
      </c>
      <c r="AT295" s="215" t="s">
        <v>119</v>
      </c>
      <c r="AU295" s="215" t="s">
        <v>77</v>
      </c>
      <c r="AY295" s="17" t="s">
        <v>116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361</v>
      </c>
      <c r="BM295" s="215" t="s">
        <v>819</v>
      </c>
    </row>
    <row r="296" s="2" customFormat="1">
      <c r="A296" s="38"/>
      <c r="B296" s="39"/>
      <c r="C296" s="40"/>
      <c r="D296" s="217" t="s">
        <v>126</v>
      </c>
      <c r="E296" s="40"/>
      <c r="F296" s="218" t="s">
        <v>820</v>
      </c>
      <c r="G296" s="40"/>
      <c r="H296" s="40"/>
      <c r="I296" s="219"/>
      <c r="J296" s="40"/>
      <c r="K296" s="40"/>
      <c r="L296" s="44"/>
      <c r="M296" s="243"/>
      <c r="N296" s="244"/>
      <c r="O296" s="245"/>
      <c r="P296" s="245"/>
      <c r="Q296" s="245"/>
      <c r="R296" s="245"/>
      <c r="S296" s="245"/>
      <c r="T296" s="246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126</v>
      </c>
      <c r="AU296" s="17" t="s">
        <v>77</v>
      </c>
    </row>
    <row r="297" s="2" customFormat="1" ht="6.96" customHeight="1">
      <c r="A297" s="38"/>
      <c r="B297" s="59"/>
      <c r="C297" s="60"/>
      <c r="D297" s="60"/>
      <c r="E297" s="60"/>
      <c r="F297" s="60"/>
      <c r="G297" s="60"/>
      <c r="H297" s="60"/>
      <c r="I297" s="60"/>
      <c r="J297" s="60"/>
      <c r="K297" s="60"/>
      <c r="L297" s="44"/>
      <c r="M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</sheetData>
  <sheetProtection sheet="1" autoFilter="0" formatColumns="0" formatRows="0" objects="1" scenarios="1" spinCount="100000" saltValue="09rDp8GRCatygOrI7EQco7WQThyt2s/HCt8CaFvB+cvO2uwZZMssez+WNc4XiBBXgE9g2Nk2JuuQrXVJuEEneg==" hashValue="cBj3dPFPMLRBK6n2Low33OOHnHJJvl3Mdh/RQuZubd3aD6TmNn69TRZtfeLEB42XWddxPoaa1VuF9kb2d8Snbg==" algorithmName="SHA-512" password="CC35"/>
  <autoFilter ref="C91:K29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1/612135101"/>
    <hyperlink ref="F99" r:id="rId2" display="https://podminky.urs.cz/item/CS_URS_2023_01/890811811"/>
    <hyperlink ref="F103" r:id="rId3" display="https://podminky.urs.cz/item/CS_URS_2023_01/972054141"/>
    <hyperlink ref="F105" r:id="rId4" display="https://podminky.urs.cz/item/CS_URS_2023_01/974031142"/>
    <hyperlink ref="F107" r:id="rId5" display="https://podminky.urs.cz/item/CS_URS_2023_01/974031144"/>
    <hyperlink ref="F109" r:id="rId6" display="https://podminky.urs.cz/item/CS_URS_2023_01/974031164"/>
    <hyperlink ref="F112" r:id="rId7" display="https://podminky.urs.cz/item/CS_URS_2023_01/997013212"/>
    <hyperlink ref="F114" r:id="rId8" display="https://podminky.urs.cz/item/CS_URS_2023_01/997013501"/>
    <hyperlink ref="F116" r:id="rId9" display="https://podminky.urs.cz/item/CS_URS_2023_01/997013509"/>
    <hyperlink ref="F121" r:id="rId10" display="https://podminky.urs.cz/item/CS_URS_2023_01/997013631"/>
    <hyperlink ref="F126" r:id="rId11" display="https://podminky.urs.cz/item/CS_URS_2023_01/713463211"/>
    <hyperlink ref="F132" r:id="rId12" display="https://podminky.urs.cz/item/CS_URS_2023_01/721110956"/>
    <hyperlink ref="F134" r:id="rId13" display="https://podminky.urs.cz/item/CS_URS_2023_01/721110966"/>
    <hyperlink ref="F136" r:id="rId14" display="https://podminky.urs.cz/item/CS_URS_2023_01/721173401"/>
    <hyperlink ref="F138" r:id="rId15" display="https://podminky.urs.cz/item/CS_URS_2023_01/721173402"/>
    <hyperlink ref="F140" r:id="rId16" display="https://podminky.urs.cz/item/CS_URS_2023_01/721173403"/>
    <hyperlink ref="F142" r:id="rId17" display="https://podminky.urs.cz/item/CS_URS_2023_01/721174024"/>
    <hyperlink ref="F144" r:id="rId18" display="https://podminky.urs.cz/item/CS_URS_2023_01/721174025"/>
    <hyperlink ref="F146" r:id="rId19" display="https://podminky.urs.cz/item/CS_URS_2023_01/721174042"/>
    <hyperlink ref="F148" r:id="rId20" display="https://podminky.urs.cz/item/CS_URS_2023_01/721174043"/>
    <hyperlink ref="F150" r:id="rId21" display="https://podminky.urs.cz/item/CS_URS_2023_01/721194104"/>
    <hyperlink ref="F152" r:id="rId22" display="https://podminky.urs.cz/item/CS_URS_2023_01/721194105"/>
    <hyperlink ref="F154" r:id="rId23" display="https://podminky.urs.cz/item/CS_URS_2023_01/721194109"/>
    <hyperlink ref="F156" r:id="rId24" display="https://podminky.urs.cz/item/CS_URS_2023_01/721211422"/>
    <hyperlink ref="F158" r:id="rId25" display="https://podminky.urs.cz/item/CS_URS_2023_01/721212125"/>
    <hyperlink ref="F160" r:id="rId26" display="https://podminky.urs.cz/item/CS_URS_2023_01/721242116"/>
    <hyperlink ref="F162" r:id="rId27" display="https://podminky.urs.cz/item/CS_URS_2023_01/721273153"/>
    <hyperlink ref="F164" r:id="rId28" display="https://podminky.urs.cz/item/CS_URS_2023_01/721290111"/>
    <hyperlink ref="F166" r:id="rId29" display="https://podminky.urs.cz/item/CS_URS_2023_01/721290112"/>
    <hyperlink ref="F168" r:id="rId30" display="https://podminky.urs.cz/item/CS_URS_2023_01/998721101"/>
    <hyperlink ref="F171" r:id="rId31" display="https://podminky.urs.cz/item/CS_URS_2023_01/722130104"/>
    <hyperlink ref="F173" r:id="rId32" display="https://podminky.urs.cz/item/CS_URS_2023_01/722130105"/>
    <hyperlink ref="F175" r:id="rId33" display="https://podminky.urs.cz/item/CS_URS_2023_01/722131912"/>
    <hyperlink ref="F177" r:id="rId34" display="https://podminky.urs.cz/item/CS_URS_2023_01/722131913"/>
    <hyperlink ref="F179" r:id="rId35" display="https://podminky.urs.cz/item/CS_URS_2023_01/722131914"/>
    <hyperlink ref="F181" r:id="rId36" display="https://podminky.urs.cz/item/CS_URS_2023_01/722131932"/>
    <hyperlink ref="F183" r:id="rId37" display="https://podminky.urs.cz/item/CS_URS_2023_01/722131933"/>
    <hyperlink ref="F185" r:id="rId38" display="https://podminky.urs.cz/item/CS_URS_2023_01/722131934"/>
    <hyperlink ref="F187" r:id="rId39" display="https://podminky.urs.cz/item/CS_URS_2023_01/722175002"/>
    <hyperlink ref="F189" r:id="rId40" display="https://podminky.urs.cz/item/CS_URS_2023_01/722175003"/>
    <hyperlink ref="F191" r:id="rId41" display="https://podminky.urs.cz/item/CS_URS_2023_01/722175004"/>
    <hyperlink ref="F193" r:id="rId42" display="https://podminky.urs.cz/item/CS_URS_2023_01/722181211"/>
    <hyperlink ref="F195" r:id="rId43" display="https://podminky.urs.cz/item/CS_URS_2023_01/722181212"/>
    <hyperlink ref="F197" r:id="rId44" display="https://podminky.urs.cz/item/CS_URS_2023_01/722181221"/>
    <hyperlink ref="F199" r:id="rId45" display="https://podminky.urs.cz/item/CS_URS_2023_01/722181222"/>
    <hyperlink ref="F201" r:id="rId46" display="https://podminky.urs.cz/item/CS_URS_2023_01/722181231"/>
    <hyperlink ref="F203" r:id="rId47" display="https://podminky.urs.cz/item/CS_URS_2023_01/722181232"/>
    <hyperlink ref="F205" r:id="rId48" display="https://podminky.urs.cz/item/CS_URS_2023_01/722182011"/>
    <hyperlink ref="F207" r:id="rId49" display="https://podminky.urs.cz/item/CS_URS_2023_01/722182012"/>
    <hyperlink ref="F209" r:id="rId50" display="https://podminky.urs.cz/item/CS_URS_2023_01/722182013"/>
    <hyperlink ref="F211" r:id="rId51" display="https://podminky.urs.cz/item/CS_URS_2023_01/722190401"/>
    <hyperlink ref="F213" r:id="rId52" display="https://podminky.urs.cz/item/CS_URS_2023_01/722220111"/>
    <hyperlink ref="F215" r:id="rId53" display="https://podminky.urs.cz/item/CS_URS_2023_01/722220121"/>
    <hyperlink ref="F217" r:id="rId54" display="https://podminky.urs.cz/item/CS_URS_2023_01/722231074"/>
    <hyperlink ref="F219" r:id="rId55" display="https://podminky.urs.cz/item/CS_URS_2023_01/722232043"/>
    <hyperlink ref="F221" r:id="rId56" display="https://podminky.urs.cz/item/CS_URS_2023_01/722232045"/>
    <hyperlink ref="F223" r:id="rId57" display="https://podminky.urs.cz/item/CS_URS_2023_01/722232061"/>
    <hyperlink ref="F225" r:id="rId58" display="https://podminky.urs.cz/item/CS_URS_2023_01/722232062"/>
    <hyperlink ref="F227" r:id="rId59" display="https://podminky.urs.cz/item/CS_URS_2023_01/722232063"/>
    <hyperlink ref="F229" r:id="rId60" display="https://podminky.urs.cz/item/CS_URS_2023_01/722232064"/>
    <hyperlink ref="F231" r:id="rId61" display="https://podminky.urs.cz/item/CS_URS_2023_01/722250133"/>
    <hyperlink ref="F233" r:id="rId62" display="https://podminky.urs.cz/item/CS_URS_2023_01/722290226"/>
    <hyperlink ref="F235" r:id="rId63" display="https://podminky.urs.cz/item/CS_URS_2023_01/722290234"/>
    <hyperlink ref="F237" r:id="rId64" display="https://podminky.urs.cz/item/CS_URS_2023_01/998722101"/>
    <hyperlink ref="F240" r:id="rId65" display="https://podminky.urs.cz/item/CS_URS_2023_01/725111132"/>
    <hyperlink ref="F242" r:id="rId66" display="https://podminky.urs.cz/item/CS_URS_2023_01/725112022"/>
    <hyperlink ref="F244" r:id="rId67" display="https://podminky.urs.cz/item/CS_URS_2023_01/725211602"/>
    <hyperlink ref="F246" r:id="rId68" display="https://podminky.urs.cz/item/CS_URS_2023_01/725291641"/>
    <hyperlink ref="F248" r:id="rId69" display="https://podminky.urs.cz/item/CS_URS_2023_01/725291642"/>
    <hyperlink ref="F250" r:id="rId70" display="https://podminky.urs.cz/item/CS_URS_2023_01/725291712"/>
    <hyperlink ref="F252" r:id="rId71" display="https://podminky.urs.cz/item/CS_URS_2023_01/725291722"/>
    <hyperlink ref="F254" r:id="rId72" display="https://podminky.urs.cz/item/CS_URS_2023_01/725331111"/>
    <hyperlink ref="F256" r:id="rId73" display="https://podminky.urs.cz/item/CS_URS_2023_01/725419111"/>
    <hyperlink ref="F259" r:id="rId74" display="https://podminky.urs.cz/item/CS_URS_2023_01/725821311"/>
    <hyperlink ref="F261" r:id="rId75" display="https://podminky.urs.cz/item/CS_URS_2023_01/725821325"/>
    <hyperlink ref="F263" r:id="rId76" display="https://podminky.urs.cz/item/CS_URS_2023_01/725822613"/>
    <hyperlink ref="F265" r:id="rId77" display="https://podminky.urs.cz/item/CS_URS_2023_01/725841332"/>
    <hyperlink ref="F267" r:id="rId78" display="https://podminky.urs.cz/item/CS_URS_2023_01/725861102"/>
    <hyperlink ref="F269" r:id="rId79" display="https://podminky.urs.cz/item/CS_URS_2023_01/725862103"/>
    <hyperlink ref="F271" r:id="rId80" display="https://podminky.urs.cz/item/CS_URS_2023_01/725980122"/>
    <hyperlink ref="F273" r:id="rId81" display="https://podminky.urs.cz/item/CS_URS_2023_01/998725101"/>
    <hyperlink ref="F276" r:id="rId82" display="https://podminky.urs.cz/item/CS_URS_2023_01/726131041"/>
    <hyperlink ref="F278" r:id="rId83" display="https://podminky.urs.cz/item/CS_URS_2023_01/726191001"/>
    <hyperlink ref="F280" r:id="rId84" display="https://podminky.urs.cz/item/CS_URS_2023_01/726191002"/>
    <hyperlink ref="F282" r:id="rId85" display="https://podminky.urs.cz/item/CS_URS_2023_01/998726111"/>
    <hyperlink ref="F285" r:id="rId86" display="https://podminky.urs.cz/item/CS_URS_2023_01/727111041"/>
    <hyperlink ref="F287" r:id="rId87" display="https://podminky.urs.cz/item/CS_URS_2023_01/727222105"/>
    <hyperlink ref="F290" r:id="rId88" display="https://podminky.urs.cz/item/CS_URS_2023_01/HZS2212"/>
    <hyperlink ref="F292" r:id="rId89" display="https://podminky.urs.cz/item/CS_URS_2023_01/HZS2491"/>
    <hyperlink ref="F294" r:id="rId90" display="https://podminky.urs.cz/item/CS_URS_2023_01/HZS42122"/>
    <hyperlink ref="F296" r:id="rId91" display="https://podminky.urs.cz/item/CS_URS_2023_01/HZS423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 xml:space="preserve">PAVILON „A – STAVEBNÍ ÚPRAVY A PŘÍSTAVBA – URGENTNÍ PŘÍJEM V AREÁLU  SDRUŽENÉHO ZDRAVOTNICKÉHO ZAŘÍZENÍ KRNOV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821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26. 1. 2023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ROUND((SUM(BE83:BE243)),  2)</f>
        <v>0</v>
      </c>
      <c r="G33" s="38"/>
      <c r="H33" s="38"/>
      <c r="I33" s="148">
        <v>0.20999999999999999</v>
      </c>
      <c r="J33" s="147">
        <f>ROUND(((SUM(BE83:BE243))*I33),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ROUND((SUM(BF83:BF243)),  2)</f>
        <v>0</v>
      </c>
      <c r="G34" s="38"/>
      <c r="H34" s="38"/>
      <c r="I34" s="148">
        <v>0.14999999999999999</v>
      </c>
      <c r="J34" s="147">
        <f>ROUND(((SUM(BF83:BF243))*I34),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ROUND((SUM(BG83:BG243)),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ROUND((SUM(BH83:BH243)),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ROUND((SUM(BI83:BI243)),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 xml:space="preserve">PAVILON „A – STAVEBNÍ ÚPRAVY A PŘÍSTAVBA – URGENTNÍ PŘÍJEM V AREÁLU  SDRUŽENÉHO ZDRAVOTNICKÉHO ZAŘÍZENÍ KRNOV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D.1.4.3 - Vzduchotechnika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26. 1. 2023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822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100</v>
      </c>
      <c r="E63" s="168"/>
      <c r="F63" s="168"/>
      <c r="G63" s="168"/>
      <c r="H63" s="168"/>
      <c r="I63" s="168"/>
      <c r="J63" s="169">
        <f>J235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101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6.25" customHeight="1">
      <c r="A73" s="38"/>
      <c r="B73" s="39"/>
      <c r="C73" s="40"/>
      <c r="D73" s="40"/>
      <c r="E73" s="160" t="str">
        <f>E7</f>
        <v xml:space="preserve">PAVILON „A – STAVEBNÍ ÚPRAVY A PŘÍSTAVBA – URGENTNÍ PŘÍJEM V AREÁLU  SDRUŽENÉHO ZDRAVOTNICKÉHO ZAŘÍZENÍ KRNOV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 xml:space="preserve">D.1.4.3 - Vzduchotechnika 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26. 1. 2023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32" t="s">
        <v>30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28</v>
      </c>
      <c r="D80" s="40"/>
      <c r="E80" s="40"/>
      <c r="F80" s="27" t="str">
        <f>IF(E18="","",E18)</f>
        <v>Vyplň údaj</v>
      </c>
      <c r="G80" s="40"/>
      <c r="H80" s="40"/>
      <c r="I80" s="32" t="s">
        <v>32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102</v>
      </c>
      <c r="D82" s="180" t="s">
        <v>54</v>
      </c>
      <c r="E82" s="180" t="s">
        <v>50</v>
      </c>
      <c r="F82" s="180" t="s">
        <v>51</v>
      </c>
      <c r="G82" s="180" t="s">
        <v>103</v>
      </c>
      <c r="H82" s="180" t="s">
        <v>104</v>
      </c>
      <c r="I82" s="180" t="s">
        <v>105</v>
      </c>
      <c r="J82" s="180" t="s">
        <v>91</v>
      </c>
      <c r="K82" s="181" t="s">
        <v>106</v>
      </c>
      <c r="L82" s="182"/>
      <c r="M82" s="92" t="s">
        <v>19</v>
      </c>
      <c r="N82" s="93" t="s">
        <v>39</v>
      </c>
      <c r="O82" s="93" t="s">
        <v>107</v>
      </c>
      <c r="P82" s="93" t="s">
        <v>108</v>
      </c>
      <c r="Q82" s="93" t="s">
        <v>109</v>
      </c>
      <c r="R82" s="93" t="s">
        <v>110</v>
      </c>
      <c r="S82" s="93" t="s">
        <v>111</v>
      </c>
      <c r="T82" s="94" t="s">
        <v>112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113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P84+P235</f>
        <v>0</v>
      </c>
      <c r="Q83" s="96"/>
      <c r="R83" s="185">
        <f>R84+R235</f>
        <v>1.9287599999999998</v>
      </c>
      <c r="S83" s="96"/>
      <c r="T83" s="186">
        <f>T84+T235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92</v>
      </c>
      <c r="BK83" s="187">
        <f>BK84+BK235</f>
        <v>0</v>
      </c>
    </row>
    <row r="84" s="12" customFormat="1" ht="25.92" customHeight="1">
      <c r="A84" s="12"/>
      <c r="B84" s="188"/>
      <c r="C84" s="189"/>
      <c r="D84" s="190" t="s">
        <v>68</v>
      </c>
      <c r="E84" s="191" t="s">
        <v>114</v>
      </c>
      <c r="F84" s="191" t="s">
        <v>115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P85+P92</f>
        <v>0</v>
      </c>
      <c r="Q84" s="196"/>
      <c r="R84" s="197">
        <f>R85+R92</f>
        <v>1.9287599999999998</v>
      </c>
      <c r="S84" s="196"/>
      <c r="T84" s="198">
        <f>T85+T92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68</v>
      </c>
      <c r="AU84" s="200" t="s">
        <v>69</v>
      </c>
      <c r="AY84" s="199" t="s">
        <v>116</v>
      </c>
      <c r="BK84" s="201">
        <f>BK85+BK92</f>
        <v>0</v>
      </c>
    </row>
    <row r="85" s="12" customFormat="1" ht="22.8" customHeight="1">
      <c r="A85" s="12"/>
      <c r="B85" s="188"/>
      <c r="C85" s="189"/>
      <c r="D85" s="190" t="s">
        <v>68</v>
      </c>
      <c r="E85" s="202" t="s">
        <v>117</v>
      </c>
      <c r="F85" s="202" t="s">
        <v>118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SUM(P86:P91)</f>
        <v>0</v>
      </c>
      <c r="Q85" s="196"/>
      <c r="R85" s="197">
        <f>SUM(R86:R91)</f>
        <v>0.12974999999999998</v>
      </c>
      <c r="S85" s="196"/>
      <c r="T85" s="198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68</v>
      </c>
      <c r="AU85" s="200" t="s">
        <v>77</v>
      </c>
      <c r="AY85" s="199" t="s">
        <v>116</v>
      </c>
      <c r="BK85" s="201">
        <f>SUM(BK86:BK91)</f>
        <v>0</v>
      </c>
    </row>
    <row r="86" s="2" customFormat="1" ht="37.8" customHeight="1">
      <c r="A86" s="38"/>
      <c r="B86" s="39"/>
      <c r="C86" s="204" t="s">
        <v>77</v>
      </c>
      <c r="D86" s="204" t="s">
        <v>119</v>
      </c>
      <c r="E86" s="205" t="s">
        <v>823</v>
      </c>
      <c r="F86" s="206" t="s">
        <v>824</v>
      </c>
      <c r="G86" s="207" t="s">
        <v>384</v>
      </c>
      <c r="H86" s="208">
        <v>30</v>
      </c>
      <c r="I86" s="209"/>
      <c r="J86" s="210">
        <f>ROUND(I86*H86,2)</f>
        <v>0</v>
      </c>
      <c r="K86" s="206" t="s">
        <v>123</v>
      </c>
      <c r="L86" s="44"/>
      <c r="M86" s="211" t="s">
        <v>19</v>
      </c>
      <c r="N86" s="212" t="s">
        <v>40</v>
      </c>
      <c r="O86" s="84"/>
      <c r="P86" s="213">
        <f>O86*H86</f>
        <v>0</v>
      </c>
      <c r="Q86" s="213">
        <v>0.00214</v>
      </c>
      <c r="R86" s="213">
        <f>Q86*H86</f>
        <v>0.064199999999999993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124</v>
      </c>
      <c r="AT86" s="215" t="s">
        <v>119</v>
      </c>
      <c r="AU86" s="215" t="s">
        <v>79</v>
      </c>
      <c r="AY86" s="17" t="s">
        <v>116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77</v>
      </c>
      <c r="BK86" s="216">
        <f>ROUND(I86*H86,2)</f>
        <v>0</v>
      </c>
      <c r="BL86" s="17" t="s">
        <v>124</v>
      </c>
      <c r="BM86" s="215" t="s">
        <v>825</v>
      </c>
    </row>
    <row r="87" s="2" customFormat="1">
      <c r="A87" s="38"/>
      <c r="B87" s="39"/>
      <c r="C87" s="40"/>
      <c r="D87" s="217" t="s">
        <v>126</v>
      </c>
      <c r="E87" s="40"/>
      <c r="F87" s="218" t="s">
        <v>826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126</v>
      </c>
      <c r="AU87" s="17" t="s">
        <v>79</v>
      </c>
    </row>
    <row r="88" s="2" customFormat="1" ht="16.5" customHeight="1">
      <c r="A88" s="38"/>
      <c r="B88" s="39"/>
      <c r="C88" s="222" t="s">
        <v>79</v>
      </c>
      <c r="D88" s="222" t="s">
        <v>128</v>
      </c>
      <c r="E88" s="223" t="s">
        <v>827</v>
      </c>
      <c r="F88" s="224" t="s">
        <v>828</v>
      </c>
      <c r="G88" s="225" t="s">
        <v>146</v>
      </c>
      <c r="H88" s="226">
        <v>3.4500000000000002</v>
      </c>
      <c r="I88" s="227"/>
      <c r="J88" s="228">
        <f>ROUND(I88*H88,2)</f>
        <v>0</v>
      </c>
      <c r="K88" s="224" t="s">
        <v>123</v>
      </c>
      <c r="L88" s="229"/>
      <c r="M88" s="230" t="s">
        <v>19</v>
      </c>
      <c r="N88" s="231" t="s">
        <v>40</v>
      </c>
      <c r="O88" s="84"/>
      <c r="P88" s="213">
        <f>O88*H88</f>
        <v>0</v>
      </c>
      <c r="Q88" s="213">
        <v>0.019</v>
      </c>
      <c r="R88" s="213">
        <f>Q88*H88</f>
        <v>0.065549999999999997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131</v>
      </c>
      <c r="AT88" s="215" t="s">
        <v>128</v>
      </c>
      <c r="AU88" s="215" t="s">
        <v>79</v>
      </c>
      <c r="AY88" s="17" t="s">
        <v>116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124</v>
      </c>
      <c r="BM88" s="215" t="s">
        <v>829</v>
      </c>
    </row>
    <row r="89" s="13" customFormat="1">
      <c r="A89" s="13"/>
      <c r="B89" s="232"/>
      <c r="C89" s="233"/>
      <c r="D89" s="234" t="s">
        <v>133</v>
      </c>
      <c r="E89" s="233"/>
      <c r="F89" s="235" t="s">
        <v>830</v>
      </c>
      <c r="G89" s="233"/>
      <c r="H89" s="236">
        <v>3.4500000000000002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133</v>
      </c>
      <c r="AU89" s="242" t="s">
        <v>79</v>
      </c>
      <c r="AV89" s="13" t="s">
        <v>79</v>
      </c>
      <c r="AW89" s="13" t="s">
        <v>4</v>
      </c>
      <c r="AX89" s="13" t="s">
        <v>77</v>
      </c>
      <c r="AY89" s="242" t="s">
        <v>116</v>
      </c>
    </row>
    <row r="90" s="2" customFormat="1" ht="24.15" customHeight="1">
      <c r="A90" s="38"/>
      <c r="B90" s="39"/>
      <c r="C90" s="204" t="s">
        <v>135</v>
      </c>
      <c r="D90" s="204" t="s">
        <v>119</v>
      </c>
      <c r="E90" s="205" t="s">
        <v>831</v>
      </c>
      <c r="F90" s="206" t="s">
        <v>832</v>
      </c>
      <c r="G90" s="207" t="s">
        <v>138</v>
      </c>
      <c r="H90" s="208">
        <v>0.13</v>
      </c>
      <c r="I90" s="209"/>
      <c r="J90" s="210">
        <f>ROUND(I90*H90,2)</f>
        <v>0</v>
      </c>
      <c r="K90" s="206" t="s">
        <v>123</v>
      </c>
      <c r="L90" s="44"/>
      <c r="M90" s="211" t="s">
        <v>19</v>
      </c>
      <c r="N90" s="212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124</v>
      </c>
      <c r="AT90" s="215" t="s">
        <v>119</v>
      </c>
      <c r="AU90" s="215" t="s">
        <v>79</v>
      </c>
      <c r="AY90" s="17" t="s">
        <v>116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124</v>
      </c>
      <c r="BM90" s="215" t="s">
        <v>833</v>
      </c>
    </row>
    <row r="91" s="2" customFormat="1">
      <c r="A91" s="38"/>
      <c r="B91" s="39"/>
      <c r="C91" s="40"/>
      <c r="D91" s="217" t="s">
        <v>126</v>
      </c>
      <c r="E91" s="40"/>
      <c r="F91" s="218" t="s">
        <v>834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126</v>
      </c>
      <c r="AU91" s="17" t="s">
        <v>79</v>
      </c>
    </row>
    <row r="92" s="12" customFormat="1" ht="22.8" customHeight="1">
      <c r="A92" s="12"/>
      <c r="B92" s="188"/>
      <c r="C92" s="189"/>
      <c r="D92" s="190" t="s">
        <v>68</v>
      </c>
      <c r="E92" s="202" t="s">
        <v>835</v>
      </c>
      <c r="F92" s="202" t="s">
        <v>836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SUM(P93:P234)</f>
        <v>0</v>
      </c>
      <c r="Q92" s="196"/>
      <c r="R92" s="197">
        <f>SUM(R93:R234)</f>
        <v>1.7990099999999998</v>
      </c>
      <c r="S92" s="196"/>
      <c r="T92" s="198">
        <f>SUM(T93:T234)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68</v>
      </c>
      <c r="AU92" s="200" t="s">
        <v>77</v>
      </c>
      <c r="AY92" s="199" t="s">
        <v>116</v>
      </c>
      <c r="BK92" s="201">
        <f>SUM(BK93:BK234)</f>
        <v>0</v>
      </c>
    </row>
    <row r="93" s="2" customFormat="1" ht="16.5" customHeight="1">
      <c r="A93" s="38"/>
      <c r="B93" s="39"/>
      <c r="C93" s="204" t="s">
        <v>143</v>
      </c>
      <c r="D93" s="204" t="s">
        <v>119</v>
      </c>
      <c r="E93" s="205" t="s">
        <v>837</v>
      </c>
      <c r="F93" s="206" t="s">
        <v>838</v>
      </c>
      <c r="G93" s="207" t="s">
        <v>146</v>
      </c>
      <c r="H93" s="208">
        <v>1</v>
      </c>
      <c r="I93" s="209"/>
      <c r="J93" s="210">
        <f>ROUND(I93*H93,2)</f>
        <v>0</v>
      </c>
      <c r="K93" s="206" t="s">
        <v>123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124</v>
      </c>
      <c r="AT93" s="215" t="s">
        <v>119</v>
      </c>
      <c r="AU93" s="215" t="s">
        <v>79</v>
      </c>
      <c r="AY93" s="17" t="s">
        <v>116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124</v>
      </c>
      <c r="BM93" s="215" t="s">
        <v>839</v>
      </c>
    </row>
    <row r="94" s="2" customFormat="1">
      <c r="A94" s="38"/>
      <c r="B94" s="39"/>
      <c r="C94" s="40"/>
      <c r="D94" s="217" t="s">
        <v>126</v>
      </c>
      <c r="E94" s="40"/>
      <c r="F94" s="218" t="s">
        <v>840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126</v>
      </c>
      <c r="AU94" s="17" t="s">
        <v>79</v>
      </c>
    </row>
    <row r="95" s="2" customFormat="1" ht="24.15" customHeight="1">
      <c r="A95" s="38"/>
      <c r="B95" s="39"/>
      <c r="C95" s="222" t="s">
        <v>149</v>
      </c>
      <c r="D95" s="222" t="s">
        <v>128</v>
      </c>
      <c r="E95" s="223" t="s">
        <v>841</v>
      </c>
      <c r="F95" s="224" t="s">
        <v>842</v>
      </c>
      <c r="G95" s="225" t="s">
        <v>146</v>
      </c>
      <c r="H95" s="226">
        <v>1</v>
      </c>
      <c r="I95" s="227"/>
      <c r="J95" s="228">
        <f>ROUND(I95*H95,2)</f>
        <v>0</v>
      </c>
      <c r="K95" s="224" t="s">
        <v>123</v>
      </c>
      <c r="L95" s="229"/>
      <c r="M95" s="230" t="s">
        <v>19</v>
      </c>
      <c r="N95" s="231" t="s">
        <v>40</v>
      </c>
      <c r="O95" s="84"/>
      <c r="P95" s="213">
        <f>O95*H95</f>
        <v>0</v>
      </c>
      <c r="Q95" s="213">
        <v>0.0106</v>
      </c>
      <c r="R95" s="213">
        <f>Q95*H95</f>
        <v>0.0106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131</v>
      </c>
      <c r="AT95" s="215" t="s">
        <v>128</v>
      </c>
      <c r="AU95" s="215" t="s">
        <v>79</v>
      </c>
      <c r="AY95" s="17" t="s">
        <v>116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124</v>
      </c>
      <c r="BM95" s="215" t="s">
        <v>843</v>
      </c>
    </row>
    <row r="96" s="2" customFormat="1" ht="21.75" customHeight="1">
      <c r="A96" s="38"/>
      <c r="B96" s="39"/>
      <c r="C96" s="204" t="s">
        <v>154</v>
      </c>
      <c r="D96" s="204" t="s">
        <v>119</v>
      </c>
      <c r="E96" s="205" t="s">
        <v>844</v>
      </c>
      <c r="F96" s="206" t="s">
        <v>845</v>
      </c>
      <c r="G96" s="207" t="s">
        <v>146</v>
      </c>
      <c r="H96" s="208">
        <v>5</v>
      </c>
      <c r="I96" s="209"/>
      <c r="J96" s="210">
        <f>ROUND(I96*H96,2)</f>
        <v>0</v>
      </c>
      <c r="K96" s="206" t="s">
        <v>123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124</v>
      </c>
      <c r="AT96" s="215" t="s">
        <v>119</v>
      </c>
      <c r="AU96" s="215" t="s">
        <v>79</v>
      </c>
      <c r="AY96" s="17" t="s">
        <v>116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124</v>
      </c>
      <c r="BM96" s="215" t="s">
        <v>846</v>
      </c>
    </row>
    <row r="97" s="2" customFormat="1">
      <c r="A97" s="38"/>
      <c r="B97" s="39"/>
      <c r="C97" s="40"/>
      <c r="D97" s="217" t="s">
        <v>126</v>
      </c>
      <c r="E97" s="40"/>
      <c r="F97" s="218" t="s">
        <v>847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126</v>
      </c>
      <c r="AU97" s="17" t="s">
        <v>79</v>
      </c>
    </row>
    <row r="98" s="2" customFormat="1" ht="24.15" customHeight="1">
      <c r="A98" s="38"/>
      <c r="B98" s="39"/>
      <c r="C98" s="222" t="s">
        <v>161</v>
      </c>
      <c r="D98" s="222" t="s">
        <v>128</v>
      </c>
      <c r="E98" s="223" t="s">
        <v>848</v>
      </c>
      <c r="F98" s="224" t="s">
        <v>849</v>
      </c>
      <c r="G98" s="225" t="s">
        <v>146</v>
      </c>
      <c r="H98" s="226">
        <v>5</v>
      </c>
      <c r="I98" s="227"/>
      <c r="J98" s="228">
        <f>ROUND(I98*H98,2)</f>
        <v>0</v>
      </c>
      <c r="K98" s="224" t="s">
        <v>123</v>
      </c>
      <c r="L98" s="229"/>
      <c r="M98" s="230" t="s">
        <v>19</v>
      </c>
      <c r="N98" s="231" t="s">
        <v>40</v>
      </c>
      <c r="O98" s="84"/>
      <c r="P98" s="213">
        <f>O98*H98</f>
        <v>0</v>
      </c>
      <c r="Q98" s="213">
        <v>0.0016000000000000001</v>
      </c>
      <c r="R98" s="213">
        <f>Q98*H98</f>
        <v>0.0080000000000000002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131</v>
      </c>
      <c r="AT98" s="215" t="s">
        <v>128</v>
      </c>
      <c r="AU98" s="215" t="s">
        <v>79</v>
      </c>
      <c r="AY98" s="17" t="s">
        <v>116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124</v>
      </c>
      <c r="BM98" s="215" t="s">
        <v>850</v>
      </c>
    </row>
    <row r="99" s="2" customFormat="1" ht="16.5" customHeight="1">
      <c r="A99" s="38"/>
      <c r="B99" s="39"/>
      <c r="C99" s="204" t="s">
        <v>166</v>
      </c>
      <c r="D99" s="204" t="s">
        <v>119</v>
      </c>
      <c r="E99" s="205" t="s">
        <v>851</v>
      </c>
      <c r="F99" s="206" t="s">
        <v>852</v>
      </c>
      <c r="G99" s="207" t="s">
        <v>146</v>
      </c>
      <c r="H99" s="208">
        <v>1</v>
      </c>
      <c r="I99" s="209"/>
      <c r="J99" s="210">
        <f>ROUND(I99*H99,2)</f>
        <v>0</v>
      </c>
      <c r="K99" s="206" t="s">
        <v>123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124</v>
      </c>
      <c r="AT99" s="215" t="s">
        <v>119</v>
      </c>
      <c r="AU99" s="215" t="s">
        <v>79</v>
      </c>
      <c r="AY99" s="17" t="s">
        <v>116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124</v>
      </c>
      <c r="BM99" s="215" t="s">
        <v>853</v>
      </c>
    </row>
    <row r="100" s="2" customFormat="1">
      <c r="A100" s="38"/>
      <c r="B100" s="39"/>
      <c r="C100" s="40"/>
      <c r="D100" s="217" t="s">
        <v>126</v>
      </c>
      <c r="E100" s="40"/>
      <c r="F100" s="218" t="s">
        <v>854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126</v>
      </c>
      <c r="AU100" s="17" t="s">
        <v>79</v>
      </c>
    </row>
    <row r="101" s="2" customFormat="1" ht="21.75" customHeight="1">
      <c r="A101" s="38"/>
      <c r="B101" s="39"/>
      <c r="C101" s="222" t="s">
        <v>172</v>
      </c>
      <c r="D101" s="222" t="s">
        <v>128</v>
      </c>
      <c r="E101" s="223" t="s">
        <v>855</v>
      </c>
      <c r="F101" s="224" t="s">
        <v>856</v>
      </c>
      <c r="G101" s="225" t="s">
        <v>146</v>
      </c>
      <c r="H101" s="226">
        <v>1</v>
      </c>
      <c r="I101" s="227"/>
      <c r="J101" s="228">
        <f>ROUND(I101*H101,2)</f>
        <v>0</v>
      </c>
      <c r="K101" s="224" t="s">
        <v>123</v>
      </c>
      <c r="L101" s="229"/>
      <c r="M101" s="230" t="s">
        <v>19</v>
      </c>
      <c r="N101" s="231" t="s">
        <v>40</v>
      </c>
      <c r="O101" s="84"/>
      <c r="P101" s="213">
        <f>O101*H101</f>
        <v>0</v>
      </c>
      <c r="Q101" s="213">
        <v>0.032000000000000001</v>
      </c>
      <c r="R101" s="213">
        <f>Q101*H101</f>
        <v>0.032000000000000001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131</v>
      </c>
      <c r="AT101" s="215" t="s">
        <v>128</v>
      </c>
      <c r="AU101" s="215" t="s">
        <v>79</v>
      </c>
      <c r="AY101" s="17" t="s">
        <v>116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124</v>
      </c>
      <c r="BM101" s="215" t="s">
        <v>857</v>
      </c>
    </row>
    <row r="102" s="2" customFormat="1" ht="24.15" customHeight="1">
      <c r="A102" s="38"/>
      <c r="B102" s="39"/>
      <c r="C102" s="204" t="s">
        <v>179</v>
      </c>
      <c r="D102" s="204" t="s">
        <v>119</v>
      </c>
      <c r="E102" s="205" t="s">
        <v>858</v>
      </c>
      <c r="F102" s="206" t="s">
        <v>859</v>
      </c>
      <c r="G102" s="207" t="s">
        <v>146</v>
      </c>
      <c r="H102" s="208">
        <v>22</v>
      </c>
      <c r="I102" s="209"/>
      <c r="J102" s="210">
        <f>ROUND(I102*H102,2)</f>
        <v>0</v>
      </c>
      <c r="K102" s="206" t="s">
        <v>123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124</v>
      </c>
      <c r="AT102" s="215" t="s">
        <v>119</v>
      </c>
      <c r="AU102" s="215" t="s">
        <v>79</v>
      </c>
      <c r="AY102" s="17" t="s">
        <v>116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124</v>
      </c>
      <c r="BM102" s="215" t="s">
        <v>860</v>
      </c>
    </row>
    <row r="103" s="2" customFormat="1">
      <c r="A103" s="38"/>
      <c r="B103" s="39"/>
      <c r="C103" s="40"/>
      <c r="D103" s="217" t="s">
        <v>126</v>
      </c>
      <c r="E103" s="40"/>
      <c r="F103" s="218" t="s">
        <v>861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126</v>
      </c>
      <c r="AU103" s="17" t="s">
        <v>79</v>
      </c>
    </row>
    <row r="104" s="2" customFormat="1" ht="24.15" customHeight="1">
      <c r="A104" s="38"/>
      <c r="B104" s="39"/>
      <c r="C104" s="222" t="s">
        <v>184</v>
      </c>
      <c r="D104" s="222" t="s">
        <v>128</v>
      </c>
      <c r="E104" s="223" t="s">
        <v>862</v>
      </c>
      <c r="F104" s="224" t="s">
        <v>863</v>
      </c>
      <c r="G104" s="225" t="s">
        <v>146</v>
      </c>
      <c r="H104" s="226">
        <v>22</v>
      </c>
      <c r="I104" s="227"/>
      <c r="J104" s="228">
        <f>ROUND(I104*H104,2)</f>
        <v>0</v>
      </c>
      <c r="K104" s="224" t="s">
        <v>123</v>
      </c>
      <c r="L104" s="229"/>
      <c r="M104" s="230" t="s">
        <v>19</v>
      </c>
      <c r="N104" s="231" t="s">
        <v>40</v>
      </c>
      <c r="O104" s="84"/>
      <c r="P104" s="213">
        <f>O104*H104</f>
        <v>0</v>
      </c>
      <c r="Q104" s="213">
        <v>0.0019</v>
      </c>
      <c r="R104" s="213">
        <f>Q104*H104</f>
        <v>0.041799999999999997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131</v>
      </c>
      <c r="AT104" s="215" t="s">
        <v>128</v>
      </c>
      <c r="AU104" s="215" t="s">
        <v>79</v>
      </c>
      <c r="AY104" s="17" t="s">
        <v>116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124</v>
      </c>
      <c r="BM104" s="215" t="s">
        <v>864</v>
      </c>
    </row>
    <row r="105" s="2" customFormat="1" ht="21.75" customHeight="1">
      <c r="A105" s="38"/>
      <c r="B105" s="39"/>
      <c r="C105" s="204" t="s">
        <v>189</v>
      </c>
      <c r="D105" s="204" t="s">
        <v>119</v>
      </c>
      <c r="E105" s="205" t="s">
        <v>865</v>
      </c>
      <c r="F105" s="206" t="s">
        <v>866</v>
      </c>
      <c r="G105" s="207" t="s">
        <v>146</v>
      </c>
      <c r="H105" s="208">
        <v>8</v>
      </c>
      <c r="I105" s="209"/>
      <c r="J105" s="210">
        <f>ROUND(I105*H105,2)</f>
        <v>0</v>
      </c>
      <c r="K105" s="206" t="s">
        <v>123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124</v>
      </c>
      <c r="AT105" s="215" t="s">
        <v>119</v>
      </c>
      <c r="AU105" s="215" t="s">
        <v>79</v>
      </c>
      <c r="AY105" s="17" t="s">
        <v>116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124</v>
      </c>
      <c r="BM105" s="215" t="s">
        <v>867</v>
      </c>
    </row>
    <row r="106" s="2" customFormat="1">
      <c r="A106" s="38"/>
      <c r="B106" s="39"/>
      <c r="C106" s="40"/>
      <c r="D106" s="217" t="s">
        <v>126</v>
      </c>
      <c r="E106" s="40"/>
      <c r="F106" s="218" t="s">
        <v>868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126</v>
      </c>
      <c r="AU106" s="17" t="s">
        <v>79</v>
      </c>
    </row>
    <row r="107" s="2" customFormat="1" ht="16.5" customHeight="1">
      <c r="A107" s="38"/>
      <c r="B107" s="39"/>
      <c r="C107" s="222" t="s">
        <v>194</v>
      </c>
      <c r="D107" s="222" t="s">
        <v>128</v>
      </c>
      <c r="E107" s="223" t="s">
        <v>869</v>
      </c>
      <c r="F107" s="224" t="s">
        <v>870</v>
      </c>
      <c r="G107" s="225" t="s">
        <v>146</v>
      </c>
      <c r="H107" s="226">
        <v>8</v>
      </c>
      <c r="I107" s="227"/>
      <c r="J107" s="228">
        <f>ROUND(I107*H107,2)</f>
        <v>0</v>
      </c>
      <c r="K107" s="224" t="s">
        <v>123</v>
      </c>
      <c r="L107" s="229"/>
      <c r="M107" s="230" t="s">
        <v>19</v>
      </c>
      <c r="N107" s="231" t="s">
        <v>40</v>
      </c>
      <c r="O107" s="84"/>
      <c r="P107" s="213">
        <f>O107*H107</f>
        <v>0</v>
      </c>
      <c r="Q107" s="213">
        <v>0.0011999999999999999</v>
      </c>
      <c r="R107" s="213">
        <f>Q107*H107</f>
        <v>0.0095999999999999992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131</v>
      </c>
      <c r="AT107" s="215" t="s">
        <v>128</v>
      </c>
      <c r="AU107" s="215" t="s">
        <v>79</v>
      </c>
      <c r="AY107" s="17" t="s">
        <v>116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124</v>
      </c>
      <c r="BM107" s="215" t="s">
        <v>871</v>
      </c>
    </row>
    <row r="108" s="2" customFormat="1" ht="24.15" customHeight="1">
      <c r="A108" s="38"/>
      <c r="B108" s="39"/>
      <c r="C108" s="204" t="s">
        <v>199</v>
      </c>
      <c r="D108" s="204" t="s">
        <v>119</v>
      </c>
      <c r="E108" s="205" t="s">
        <v>872</v>
      </c>
      <c r="F108" s="206" t="s">
        <v>873</v>
      </c>
      <c r="G108" s="207" t="s">
        <v>122</v>
      </c>
      <c r="H108" s="208">
        <v>87</v>
      </c>
      <c r="I108" s="209"/>
      <c r="J108" s="210">
        <f>ROUND(I108*H108,2)</f>
        <v>0</v>
      </c>
      <c r="K108" s="206" t="s">
        <v>123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124</v>
      </c>
      <c r="AT108" s="215" t="s">
        <v>119</v>
      </c>
      <c r="AU108" s="215" t="s">
        <v>79</v>
      </c>
      <c r="AY108" s="17" t="s">
        <v>116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124</v>
      </c>
      <c r="BM108" s="215" t="s">
        <v>874</v>
      </c>
    </row>
    <row r="109" s="2" customFormat="1">
      <c r="A109" s="38"/>
      <c r="B109" s="39"/>
      <c r="C109" s="40"/>
      <c r="D109" s="217" t="s">
        <v>126</v>
      </c>
      <c r="E109" s="40"/>
      <c r="F109" s="218" t="s">
        <v>875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126</v>
      </c>
      <c r="AU109" s="17" t="s">
        <v>79</v>
      </c>
    </row>
    <row r="110" s="2" customFormat="1" ht="16.5" customHeight="1">
      <c r="A110" s="38"/>
      <c r="B110" s="39"/>
      <c r="C110" s="222" t="s">
        <v>8</v>
      </c>
      <c r="D110" s="222" t="s">
        <v>128</v>
      </c>
      <c r="E110" s="223" t="s">
        <v>876</v>
      </c>
      <c r="F110" s="224" t="s">
        <v>877</v>
      </c>
      <c r="G110" s="225" t="s">
        <v>122</v>
      </c>
      <c r="H110" s="226">
        <v>34.799999999999997</v>
      </c>
      <c r="I110" s="227"/>
      <c r="J110" s="228">
        <f>ROUND(I110*H110,2)</f>
        <v>0</v>
      </c>
      <c r="K110" s="224" t="s">
        <v>123</v>
      </c>
      <c r="L110" s="229"/>
      <c r="M110" s="230" t="s">
        <v>19</v>
      </c>
      <c r="N110" s="231" t="s">
        <v>40</v>
      </c>
      <c r="O110" s="84"/>
      <c r="P110" s="213">
        <f>O110*H110</f>
        <v>0</v>
      </c>
      <c r="Q110" s="213">
        <v>0.0018</v>
      </c>
      <c r="R110" s="213">
        <f>Q110*H110</f>
        <v>0.062639999999999987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131</v>
      </c>
      <c r="AT110" s="215" t="s">
        <v>128</v>
      </c>
      <c r="AU110" s="215" t="s">
        <v>79</v>
      </c>
      <c r="AY110" s="17" t="s">
        <v>116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124</v>
      </c>
      <c r="BM110" s="215" t="s">
        <v>878</v>
      </c>
    </row>
    <row r="111" s="13" customFormat="1">
      <c r="A111" s="13"/>
      <c r="B111" s="232"/>
      <c r="C111" s="233"/>
      <c r="D111" s="234" t="s">
        <v>133</v>
      </c>
      <c r="E111" s="233"/>
      <c r="F111" s="235" t="s">
        <v>879</v>
      </c>
      <c r="G111" s="233"/>
      <c r="H111" s="236">
        <v>34.799999999999997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133</v>
      </c>
      <c r="AU111" s="242" t="s">
        <v>79</v>
      </c>
      <c r="AV111" s="13" t="s">
        <v>79</v>
      </c>
      <c r="AW111" s="13" t="s">
        <v>4</v>
      </c>
      <c r="AX111" s="13" t="s">
        <v>77</v>
      </c>
      <c r="AY111" s="242" t="s">
        <v>116</v>
      </c>
    </row>
    <row r="112" s="2" customFormat="1" ht="16.5" customHeight="1">
      <c r="A112" s="38"/>
      <c r="B112" s="39"/>
      <c r="C112" s="222" t="s">
        <v>124</v>
      </c>
      <c r="D112" s="222" t="s">
        <v>128</v>
      </c>
      <c r="E112" s="223" t="s">
        <v>880</v>
      </c>
      <c r="F112" s="224" t="s">
        <v>881</v>
      </c>
      <c r="G112" s="225" t="s">
        <v>122</v>
      </c>
      <c r="H112" s="226">
        <v>26.399999999999999</v>
      </c>
      <c r="I112" s="227"/>
      <c r="J112" s="228">
        <f>ROUND(I112*H112,2)</f>
        <v>0</v>
      </c>
      <c r="K112" s="224" t="s">
        <v>123</v>
      </c>
      <c r="L112" s="229"/>
      <c r="M112" s="230" t="s">
        <v>19</v>
      </c>
      <c r="N112" s="231" t="s">
        <v>40</v>
      </c>
      <c r="O112" s="84"/>
      <c r="P112" s="213">
        <f>O112*H112</f>
        <v>0</v>
      </c>
      <c r="Q112" s="213">
        <v>0.0019</v>
      </c>
      <c r="R112" s="213">
        <f>Q112*H112</f>
        <v>0.050159999999999996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131</v>
      </c>
      <c r="AT112" s="215" t="s">
        <v>128</v>
      </c>
      <c r="AU112" s="215" t="s">
        <v>79</v>
      </c>
      <c r="AY112" s="17" t="s">
        <v>116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124</v>
      </c>
      <c r="BM112" s="215" t="s">
        <v>882</v>
      </c>
    </row>
    <row r="113" s="13" customFormat="1">
      <c r="A113" s="13"/>
      <c r="B113" s="232"/>
      <c r="C113" s="233"/>
      <c r="D113" s="234" t="s">
        <v>133</v>
      </c>
      <c r="E113" s="233"/>
      <c r="F113" s="235" t="s">
        <v>883</v>
      </c>
      <c r="G113" s="233"/>
      <c r="H113" s="236">
        <v>26.399999999999999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133</v>
      </c>
      <c r="AU113" s="242" t="s">
        <v>79</v>
      </c>
      <c r="AV113" s="13" t="s">
        <v>79</v>
      </c>
      <c r="AW113" s="13" t="s">
        <v>4</v>
      </c>
      <c r="AX113" s="13" t="s">
        <v>77</v>
      </c>
      <c r="AY113" s="242" t="s">
        <v>116</v>
      </c>
    </row>
    <row r="114" s="2" customFormat="1" ht="16.5" customHeight="1">
      <c r="A114" s="38"/>
      <c r="B114" s="39"/>
      <c r="C114" s="222" t="s">
        <v>212</v>
      </c>
      <c r="D114" s="222" t="s">
        <v>128</v>
      </c>
      <c r="E114" s="223" t="s">
        <v>884</v>
      </c>
      <c r="F114" s="224" t="s">
        <v>885</v>
      </c>
      <c r="G114" s="225" t="s">
        <v>122</v>
      </c>
      <c r="H114" s="226">
        <v>18</v>
      </c>
      <c r="I114" s="227"/>
      <c r="J114" s="228">
        <f>ROUND(I114*H114,2)</f>
        <v>0</v>
      </c>
      <c r="K114" s="224" t="s">
        <v>123</v>
      </c>
      <c r="L114" s="229"/>
      <c r="M114" s="230" t="s">
        <v>19</v>
      </c>
      <c r="N114" s="231" t="s">
        <v>40</v>
      </c>
      <c r="O114" s="84"/>
      <c r="P114" s="213">
        <f>O114*H114</f>
        <v>0</v>
      </c>
      <c r="Q114" s="213">
        <v>0.0023</v>
      </c>
      <c r="R114" s="213">
        <f>Q114*H114</f>
        <v>0.041399999999999999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131</v>
      </c>
      <c r="AT114" s="215" t="s">
        <v>128</v>
      </c>
      <c r="AU114" s="215" t="s">
        <v>79</v>
      </c>
      <c r="AY114" s="17" t="s">
        <v>116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124</v>
      </c>
      <c r="BM114" s="215" t="s">
        <v>886</v>
      </c>
    </row>
    <row r="115" s="2" customFormat="1" ht="16.5" customHeight="1">
      <c r="A115" s="38"/>
      <c r="B115" s="39"/>
      <c r="C115" s="222" t="s">
        <v>217</v>
      </c>
      <c r="D115" s="222" t="s">
        <v>128</v>
      </c>
      <c r="E115" s="223" t="s">
        <v>887</v>
      </c>
      <c r="F115" s="224" t="s">
        <v>888</v>
      </c>
      <c r="G115" s="225" t="s">
        <v>122</v>
      </c>
      <c r="H115" s="226">
        <v>11</v>
      </c>
      <c r="I115" s="227"/>
      <c r="J115" s="228">
        <f>ROUND(I115*H115,2)</f>
        <v>0</v>
      </c>
      <c r="K115" s="224" t="s">
        <v>123</v>
      </c>
      <c r="L115" s="229"/>
      <c r="M115" s="230" t="s">
        <v>19</v>
      </c>
      <c r="N115" s="231" t="s">
        <v>40</v>
      </c>
      <c r="O115" s="84"/>
      <c r="P115" s="213">
        <f>O115*H115</f>
        <v>0</v>
      </c>
      <c r="Q115" s="213">
        <v>0.0020999999999999999</v>
      </c>
      <c r="R115" s="213">
        <f>Q115*H115</f>
        <v>0.023099999999999999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131</v>
      </c>
      <c r="AT115" s="215" t="s">
        <v>128</v>
      </c>
      <c r="AU115" s="215" t="s">
        <v>79</v>
      </c>
      <c r="AY115" s="17" t="s">
        <v>116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124</v>
      </c>
      <c r="BM115" s="215" t="s">
        <v>889</v>
      </c>
    </row>
    <row r="116" s="2" customFormat="1" ht="16.5" customHeight="1">
      <c r="A116" s="38"/>
      <c r="B116" s="39"/>
      <c r="C116" s="222" t="s">
        <v>222</v>
      </c>
      <c r="D116" s="222" t="s">
        <v>128</v>
      </c>
      <c r="E116" s="223" t="s">
        <v>890</v>
      </c>
      <c r="F116" s="224" t="s">
        <v>891</v>
      </c>
      <c r="G116" s="225" t="s">
        <v>122</v>
      </c>
      <c r="H116" s="226">
        <v>7</v>
      </c>
      <c r="I116" s="227"/>
      <c r="J116" s="228">
        <f>ROUND(I116*H116,2)</f>
        <v>0</v>
      </c>
      <c r="K116" s="224" t="s">
        <v>123</v>
      </c>
      <c r="L116" s="229"/>
      <c r="M116" s="230" t="s">
        <v>19</v>
      </c>
      <c r="N116" s="231" t="s">
        <v>40</v>
      </c>
      <c r="O116" s="84"/>
      <c r="P116" s="213">
        <f>O116*H116</f>
        <v>0</v>
      </c>
      <c r="Q116" s="213">
        <v>0.0028</v>
      </c>
      <c r="R116" s="213">
        <f>Q116*H116</f>
        <v>0.019599999999999999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131</v>
      </c>
      <c r="AT116" s="215" t="s">
        <v>128</v>
      </c>
      <c r="AU116" s="215" t="s">
        <v>79</v>
      </c>
      <c r="AY116" s="17" t="s">
        <v>116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124</v>
      </c>
      <c r="BM116" s="215" t="s">
        <v>892</v>
      </c>
    </row>
    <row r="117" s="2" customFormat="1" ht="24.15" customHeight="1">
      <c r="A117" s="38"/>
      <c r="B117" s="39"/>
      <c r="C117" s="204" t="s">
        <v>229</v>
      </c>
      <c r="D117" s="204" t="s">
        <v>119</v>
      </c>
      <c r="E117" s="205" t="s">
        <v>893</v>
      </c>
      <c r="F117" s="206" t="s">
        <v>894</v>
      </c>
      <c r="G117" s="207" t="s">
        <v>122</v>
      </c>
      <c r="H117" s="208">
        <v>19</v>
      </c>
      <c r="I117" s="209"/>
      <c r="J117" s="210">
        <f>ROUND(I117*H117,2)</f>
        <v>0</v>
      </c>
      <c r="K117" s="206" t="s">
        <v>123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124</v>
      </c>
      <c r="AT117" s="215" t="s">
        <v>119</v>
      </c>
      <c r="AU117" s="215" t="s">
        <v>79</v>
      </c>
      <c r="AY117" s="17" t="s">
        <v>116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124</v>
      </c>
      <c r="BM117" s="215" t="s">
        <v>895</v>
      </c>
    </row>
    <row r="118" s="2" customFormat="1">
      <c r="A118" s="38"/>
      <c r="B118" s="39"/>
      <c r="C118" s="40"/>
      <c r="D118" s="217" t="s">
        <v>126</v>
      </c>
      <c r="E118" s="40"/>
      <c r="F118" s="218" t="s">
        <v>896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126</v>
      </c>
      <c r="AU118" s="17" t="s">
        <v>79</v>
      </c>
    </row>
    <row r="119" s="2" customFormat="1" ht="16.5" customHeight="1">
      <c r="A119" s="38"/>
      <c r="B119" s="39"/>
      <c r="C119" s="222" t="s">
        <v>7</v>
      </c>
      <c r="D119" s="222" t="s">
        <v>128</v>
      </c>
      <c r="E119" s="223" t="s">
        <v>897</v>
      </c>
      <c r="F119" s="224" t="s">
        <v>898</v>
      </c>
      <c r="G119" s="225" t="s">
        <v>122</v>
      </c>
      <c r="H119" s="226">
        <v>9.5999999999999996</v>
      </c>
      <c r="I119" s="227"/>
      <c r="J119" s="228">
        <f>ROUND(I119*H119,2)</f>
        <v>0</v>
      </c>
      <c r="K119" s="224" t="s">
        <v>123</v>
      </c>
      <c r="L119" s="229"/>
      <c r="M119" s="230" t="s">
        <v>19</v>
      </c>
      <c r="N119" s="231" t="s">
        <v>40</v>
      </c>
      <c r="O119" s="84"/>
      <c r="P119" s="213">
        <f>O119*H119</f>
        <v>0</v>
      </c>
      <c r="Q119" s="213">
        <v>0.0032000000000000002</v>
      </c>
      <c r="R119" s="213">
        <f>Q119*H119</f>
        <v>0.030720000000000001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131</v>
      </c>
      <c r="AT119" s="215" t="s">
        <v>128</v>
      </c>
      <c r="AU119" s="215" t="s">
        <v>79</v>
      </c>
      <c r="AY119" s="17" t="s">
        <v>116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124</v>
      </c>
      <c r="BM119" s="215" t="s">
        <v>899</v>
      </c>
    </row>
    <row r="120" s="13" customFormat="1">
      <c r="A120" s="13"/>
      <c r="B120" s="232"/>
      <c r="C120" s="233"/>
      <c r="D120" s="234" t="s">
        <v>133</v>
      </c>
      <c r="E120" s="233"/>
      <c r="F120" s="235" t="s">
        <v>900</v>
      </c>
      <c r="G120" s="233"/>
      <c r="H120" s="236">
        <v>9.5999999999999996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133</v>
      </c>
      <c r="AU120" s="242" t="s">
        <v>79</v>
      </c>
      <c r="AV120" s="13" t="s">
        <v>79</v>
      </c>
      <c r="AW120" s="13" t="s">
        <v>4</v>
      </c>
      <c r="AX120" s="13" t="s">
        <v>77</v>
      </c>
      <c r="AY120" s="242" t="s">
        <v>116</v>
      </c>
    </row>
    <row r="121" s="2" customFormat="1" ht="16.5" customHeight="1">
      <c r="A121" s="38"/>
      <c r="B121" s="39"/>
      <c r="C121" s="222" t="s">
        <v>238</v>
      </c>
      <c r="D121" s="222" t="s">
        <v>128</v>
      </c>
      <c r="E121" s="223" t="s">
        <v>901</v>
      </c>
      <c r="F121" s="224" t="s">
        <v>902</v>
      </c>
      <c r="G121" s="225" t="s">
        <v>122</v>
      </c>
      <c r="H121" s="226">
        <v>10.800000000000001</v>
      </c>
      <c r="I121" s="227"/>
      <c r="J121" s="228">
        <f>ROUND(I121*H121,2)</f>
        <v>0</v>
      </c>
      <c r="K121" s="224" t="s">
        <v>123</v>
      </c>
      <c r="L121" s="229"/>
      <c r="M121" s="230" t="s">
        <v>19</v>
      </c>
      <c r="N121" s="231" t="s">
        <v>40</v>
      </c>
      <c r="O121" s="84"/>
      <c r="P121" s="213">
        <f>O121*H121</f>
        <v>0</v>
      </c>
      <c r="Q121" s="213">
        <v>0.0035000000000000001</v>
      </c>
      <c r="R121" s="213">
        <f>Q121*H121</f>
        <v>0.0378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131</v>
      </c>
      <c r="AT121" s="215" t="s">
        <v>128</v>
      </c>
      <c r="AU121" s="215" t="s">
        <v>79</v>
      </c>
      <c r="AY121" s="17" t="s">
        <v>116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124</v>
      </c>
      <c r="BM121" s="215" t="s">
        <v>903</v>
      </c>
    </row>
    <row r="122" s="13" customFormat="1">
      <c r="A122" s="13"/>
      <c r="B122" s="232"/>
      <c r="C122" s="233"/>
      <c r="D122" s="234" t="s">
        <v>133</v>
      </c>
      <c r="E122" s="233"/>
      <c r="F122" s="235" t="s">
        <v>904</v>
      </c>
      <c r="G122" s="233"/>
      <c r="H122" s="236">
        <v>10.800000000000001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133</v>
      </c>
      <c r="AU122" s="242" t="s">
        <v>79</v>
      </c>
      <c r="AV122" s="13" t="s">
        <v>79</v>
      </c>
      <c r="AW122" s="13" t="s">
        <v>4</v>
      </c>
      <c r="AX122" s="13" t="s">
        <v>77</v>
      </c>
      <c r="AY122" s="242" t="s">
        <v>116</v>
      </c>
    </row>
    <row r="123" s="2" customFormat="1" ht="16.5" customHeight="1">
      <c r="A123" s="38"/>
      <c r="B123" s="39"/>
      <c r="C123" s="222" t="s">
        <v>242</v>
      </c>
      <c r="D123" s="222" t="s">
        <v>128</v>
      </c>
      <c r="E123" s="223" t="s">
        <v>905</v>
      </c>
      <c r="F123" s="224" t="s">
        <v>906</v>
      </c>
      <c r="G123" s="225" t="s">
        <v>122</v>
      </c>
      <c r="H123" s="226">
        <v>2.3999999999999999</v>
      </c>
      <c r="I123" s="227"/>
      <c r="J123" s="228">
        <f>ROUND(I123*H123,2)</f>
        <v>0</v>
      </c>
      <c r="K123" s="224" t="s">
        <v>123</v>
      </c>
      <c r="L123" s="229"/>
      <c r="M123" s="230" t="s">
        <v>19</v>
      </c>
      <c r="N123" s="231" t="s">
        <v>40</v>
      </c>
      <c r="O123" s="84"/>
      <c r="P123" s="213">
        <f>O123*H123</f>
        <v>0</v>
      </c>
      <c r="Q123" s="213">
        <v>0.0038</v>
      </c>
      <c r="R123" s="213">
        <f>Q123*H123</f>
        <v>0.0091199999999999996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131</v>
      </c>
      <c r="AT123" s="215" t="s">
        <v>128</v>
      </c>
      <c r="AU123" s="215" t="s">
        <v>79</v>
      </c>
      <c r="AY123" s="17" t="s">
        <v>116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124</v>
      </c>
      <c r="BM123" s="215" t="s">
        <v>907</v>
      </c>
    </row>
    <row r="124" s="13" customFormat="1">
      <c r="A124" s="13"/>
      <c r="B124" s="232"/>
      <c r="C124" s="233"/>
      <c r="D124" s="234" t="s">
        <v>133</v>
      </c>
      <c r="E124" s="233"/>
      <c r="F124" s="235" t="s">
        <v>908</v>
      </c>
      <c r="G124" s="233"/>
      <c r="H124" s="236">
        <v>2.3999999999999999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133</v>
      </c>
      <c r="AU124" s="242" t="s">
        <v>79</v>
      </c>
      <c r="AV124" s="13" t="s">
        <v>79</v>
      </c>
      <c r="AW124" s="13" t="s">
        <v>4</v>
      </c>
      <c r="AX124" s="13" t="s">
        <v>77</v>
      </c>
      <c r="AY124" s="242" t="s">
        <v>116</v>
      </c>
    </row>
    <row r="125" s="2" customFormat="1" ht="24.15" customHeight="1">
      <c r="A125" s="38"/>
      <c r="B125" s="39"/>
      <c r="C125" s="204" t="s">
        <v>247</v>
      </c>
      <c r="D125" s="204" t="s">
        <v>119</v>
      </c>
      <c r="E125" s="205" t="s">
        <v>909</v>
      </c>
      <c r="F125" s="206" t="s">
        <v>910</v>
      </c>
      <c r="G125" s="207" t="s">
        <v>122</v>
      </c>
      <c r="H125" s="208">
        <v>19</v>
      </c>
      <c r="I125" s="209"/>
      <c r="J125" s="210">
        <f>ROUND(I125*H125,2)</f>
        <v>0</v>
      </c>
      <c r="K125" s="206" t="s">
        <v>123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124</v>
      </c>
      <c r="AT125" s="215" t="s">
        <v>119</v>
      </c>
      <c r="AU125" s="215" t="s">
        <v>79</v>
      </c>
      <c r="AY125" s="17" t="s">
        <v>116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124</v>
      </c>
      <c r="BM125" s="215" t="s">
        <v>911</v>
      </c>
    </row>
    <row r="126" s="2" customFormat="1">
      <c r="A126" s="38"/>
      <c r="B126" s="39"/>
      <c r="C126" s="40"/>
      <c r="D126" s="217" t="s">
        <v>126</v>
      </c>
      <c r="E126" s="40"/>
      <c r="F126" s="218" t="s">
        <v>912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126</v>
      </c>
      <c r="AU126" s="17" t="s">
        <v>79</v>
      </c>
    </row>
    <row r="127" s="2" customFormat="1" ht="16.5" customHeight="1">
      <c r="A127" s="38"/>
      <c r="B127" s="39"/>
      <c r="C127" s="222" t="s">
        <v>252</v>
      </c>
      <c r="D127" s="222" t="s">
        <v>128</v>
      </c>
      <c r="E127" s="223" t="s">
        <v>913</v>
      </c>
      <c r="F127" s="224" t="s">
        <v>914</v>
      </c>
      <c r="G127" s="225" t="s">
        <v>122</v>
      </c>
      <c r="H127" s="226">
        <v>2.3999999999999999</v>
      </c>
      <c r="I127" s="227"/>
      <c r="J127" s="228">
        <f>ROUND(I127*H127,2)</f>
        <v>0</v>
      </c>
      <c r="K127" s="224" t="s">
        <v>123</v>
      </c>
      <c r="L127" s="229"/>
      <c r="M127" s="230" t="s">
        <v>19</v>
      </c>
      <c r="N127" s="231" t="s">
        <v>40</v>
      </c>
      <c r="O127" s="84"/>
      <c r="P127" s="213">
        <f>O127*H127</f>
        <v>0</v>
      </c>
      <c r="Q127" s="213">
        <v>0.0041999999999999997</v>
      </c>
      <c r="R127" s="213">
        <f>Q127*H127</f>
        <v>0.010079999999999999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131</v>
      </c>
      <c r="AT127" s="215" t="s">
        <v>128</v>
      </c>
      <c r="AU127" s="215" t="s">
        <v>79</v>
      </c>
      <c r="AY127" s="17" t="s">
        <v>116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124</v>
      </c>
      <c r="BM127" s="215" t="s">
        <v>915</v>
      </c>
    </row>
    <row r="128" s="13" customFormat="1">
      <c r="A128" s="13"/>
      <c r="B128" s="232"/>
      <c r="C128" s="233"/>
      <c r="D128" s="234" t="s">
        <v>133</v>
      </c>
      <c r="E128" s="233"/>
      <c r="F128" s="235" t="s">
        <v>908</v>
      </c>
      <c r="G128" s="233"/>
      <c r="H128" s="236">
        <v>2.3999999999999999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133</v>
      </c>
      <c r="AU128" s="242" t="s">
        <v>79</v>
      </c>
      <c r="AV128" s="13" t="s">
        <v>79</v>
      </c>
      <c r="AW128" s="13" t="s">
        <v>4</v>
      </c>
      <c r="AX128" s="13" t="s">
        <v>77</v>
      </c>
      <c r="AY128" s="242" t="s">
        <v>116</v>
      </c>
    </row>
    <row r="129" s="2" customFormat="1" ht="16.5" customHeight="1">
      <c r="A129" s="38"/>
      <c r="B129" s="39"/>
      <c r="C129" s="222" t="s">
        <v>256</v>
      </c>
      <c r="D129" s="222" t="s">
        <v>128</v>
      </c>
      <c r="E129" s="223" t="s">
        <v>916</v>
      </c>
      <c r="F129" s="224" t="s">
        <v>917</v>
      </c>
      <c r="G129" s="225" t="s">
        <v>122</v>
      </c>
      <c r="H129" s="226">
        <v>4.7999999999999998</v>
      </c>
      <c r="I129" s="227"/>
      <c r="J129" s="228">
        <f>ROUND(I129*H129,2)</f>
        <v>0</v>
      </c>
      <c r="K129" s="224" t="s">
        <v>123</v>
      </c>
      <c r="L129" s="229"/>
      <c r="M129" s="230" t="s">
        <v>19</v>
      </c>
      <c r="N129" s="231" t="s">
        <v>40</v>
      </c>
      <c r="O129" s="84"/>
      <c r="P129" s="213">
        <f>O129*H129</f>
        <v>0</v>
      </c>
      <c r="Q129" s="213">
        <v>0.0050000000000000001</v>
      </c>
      <c r="R129" s="213">
        <f>Q129*H129</f>
        <v>0.024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131</v>
      </c>
      <c r="AT129" s="215" t="s">
        <v>128</v>
      </c>
      <c r="AU129" s="215" t="s">
        <v>79</v>
      </c>
      <c r="AY129" s="17" t="s">
        <v>116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124</v>
      </c>
      <c r="BM129" s="215" t="s">
        <v>918</v>
      </c>
    </row>
    <row r="130" s="13" customFormat="1">
      <c r="A130" s="13"/>
      <c r="B130" s="232"/>
      <c r="C130" s="233"/>
      <c r="D130" s="234" t="s">
        <v>133</v>
      </c>
      <c r="E130" s="233"/>
      <c r="F130" s="235" t="s">
        <v>919</v>
      </c>
      <c r="G130" s="233"/>
      <c r="H130" s="236">
        <v>4.7999999999999998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133</v>
      </c>
      <c r="AU130" s="242" t="s">
        <v>79</v>
      </c>
      <c r="AV130" s="13" t="s">
        <v>79</v>
      </c>
      <c r="AW130" s="13" t="s">
        <v>4</v>
      </c>
      <c r="AX130" s="13" t="s">
        <v>77</v>
      </c>
      <c r="AY130" s="242" t="s">
        <v>116</v>
      </c>
    </row>
    <row r="131" s="2" customFormat="1" ht="16.5" customHeight="1">
      <c r="A131" s="38"/>
      <c r="B131" s="39"/>
      <c r="C131" s="222" t="s">
        <v>260</v>
      </c>
      <c r="D131" s="222" t="s">
        <v>128</v>
      </c>
      <c r="E131" s="223" t="s">
        <v>920</v>
      </c>
      <c r="F131" s="224" t="s">
        <v>921</v>
      </c>
      <c r="G131" s="225" t="s">
        <v>122</v>
      </c>
      <c r="H131" s="226">
        <v>15.6</v>
      </c>
      <c r="I131" s="227"/>
      <c r="J131" s="228">
        <f>ROUND(I131*H131,2)</f>
        <v>0</v>
      </c>
      <c r="K131" s="224" t="s">
        <v>123</v>
      </c>
      <c r="L131" s="229"/>
      <c r="M131" s="230" t="s">
        <v>19</v>
      </c>
      <c r="N131" s="231" t="s">
        <v>40</v>
      </c>
      <c r="O131" s="84"/>
      <c r="P131" s="213">
        <f>O131*H131</f>
        <v>0</v>
      </c>
      <c r="Q131" s="213">
        <v>0.0061999999999999998</v>
      </c>
      <c r="R131" s="213">
        <f>Q131*H131</f>
        <v>0.09672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131</v>
      </c>
      <c r="AT131" s="215" t="s">
        <v>128</v>
      </c>
      <c r="AU131" s="215" t="s">
        <v>79</v>
      </c>
      <c r="AY131" s="17" t="s">
        <v>116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124</v>
      </c>
      <c r="BM131" s="215" t="s">
        <v>922</v>
      </c>
    </row>
    <row r="132" s="13" customFormat="1">
      <c r="A132" s="13"/>
      <c r="B132" s="232"/>
      <c r="C132" s="233"/>
      <c r="D132" s="234" t="s">
        <v>133</v>
      </c>
      <c r="E132" s="233"/>
      <c r="F132" s="235" t="s">
        <v>923</v>
      </c>
      <c r="G132" s="233"/>
      <c r="H132" s="236">
        <v>15.6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133</v>
      </c>
      <c r="AU132" s="242" t="s">
        <v>79</v>
      </c>
      <c r="AV132" s="13" t="s">
        <v>79</v>
      </c>
      <c r="AW132" s="13" t="s">
        <v>4</v>
      </c>
      <c r="AX132" s="13" t="s">
        <v>77</v>
      </c>
      <c r="AY132" s="242" t="s">
        <v>116</v>
      </c>
    </row>
    <row r="133" s="2" customFormat="1" ht="21.75" customHeight="1">
      <c r="A133" s="38"/>
      <c r="B133" s="39"/>
      <c r="C133" s="204" t="s">
        <v>265</v>
      </c>
      <c r="D133" s="204" t="s">
        <v>119</v>
      </c>
      <c r="E133" s="205" t="s">
        <v>924</v>
      </c>
      <c r="F133" s="206" t="s">
        <v>925</v>
      </c>
      <c r="G133" s="207" t="s">
        <v>122</v>
      </c>
      <c r="H133" s="208">
        <v>34</v>
      </c>
      <c r="I133" s="209"/>
      <c r="J133" s="210">
        <f>ROUND(I133*H133,2)</f>
        <v>0</v>
      </c>
      <c r="K133" s="206" t="s">
        <v>123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124</v>
      </c>
      <c r="AT133" s="215" t="s">
        <v>119</v>
      </c>
      <c r="AU133" s="215" t="s">
        <v>79</v>
      </c>
      <c r="AY133" s="17" t="s">
        <v>116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124</v>
      </c>
      <c r="BM133" s="215" t="s">
        <v>926</v>
      </c>
    </row>
    <row r="134" s="2" customFormat="1">
      <c r="A134" s="38"/>
      <c r="B134" s="39"/>
      <c r="C134" s="40"/>
      <c r="D134" s="217" t="s">
        <v>126</v>
      </c>
      <c r="E134" s="40"/>
      <c r="F134" s="218" t="s">
        <v>927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126</v>
      </c>
      <c r="AU134" s="17" t="s">
        <v>79</v>
      </c>
    </row>
    <row r="135" s="2" customFormat="1" ht="16.5" customHeight="1">
      <c r="A135" s="38"/>
      <c r="B135" s="39"/>
      <c r="C135" s="222" t="s">
        <v>270</v>
      </c>
      <c r="D135" s="222" t="s">
        <v>128</v>
      </c>
      <c r="E135" s="223" t="s">
        <v>928</v>
      </c>
      <c r="F135" s="224" t="s">
        <v>929</v>
      </c>
      <c r="G135" s="225" t="s">
        <v>122</v>
      </c>
      <c r="H135" s="226">
        <v>33.600000000000001</v>
      </c>
      <c r="I135" s="227"/>
      <c r="J135" s="228">
        <f>ROUND(I135*H135,2)</f>
        <v>0</v>
      </c>
      <c r="K135" s="224" t="s">
        <v>123</v>
      </c>
      <c r="L135" s="229"/>
      <c r="M135" s="230" t="s">
        <v>19</v>
      </c>
      <c r="N135" s="231" t="s">
        <v>40</v>
      </c>
      <c r="O135" s="84"/>
      <c r="P135" s="213">
        <f>O135*H135</f>
        <v>0</v>
      </c>
      <c r="Q135" s="213">
        <v>0.0085000000000000006</v>
      </c>
      <c r="R135" s="213">
        <f>Q135*H135</f>
        <v>0.28560000000000002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131</v>
      </c>
      <c r="AT135" s="215" t="s">
        <v>128</v>
      </c>
      <c r="AU135" s="215" t="s">
        <v>79</v>
      </c>
      <c r="AY135" s="17" t="s">
        <v>116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124</v>
      </c>
      <c r="BM135" s="215" t="s">
        <v>930</v>
      </c>
    </row>
    <row r="136" s="13" customFormat="1">
      <c r="A136" s="13"/>
      <c r="B136" s="232"/>
      <c r="C136" s="233"/>
      <c r="D136" s="234" t="s">
        <v>133</v>
      </c>
      <c r="E136" s="233"/>
      <c r="F136" s="235" t="s">
        <v>931</v>
      </c>
      <c r="G136" s="233"/>
      <c r="H136" s="236">
        <v>33.600000000000001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133</v>
      </c>
      <c r="AU136" s="242" t="s">
        <v>79</v>
      </c>
      <c r="AV136" s="13" t="s">
        <v>79</v>
      </c>
      <c r="AW136" s="13" t="s">
        <v>4</v>
      </c>
      <c r="AX136" s="13" t="s">
        <v>77</v>
      </c>
      <c r="AY136" s="242" t="s">
        <v>116</v>
      </c>
    </row>
    <row r="137" s="2" customFormat="1" ht="16.5" customHeight="1">
      <c r="A137" s="38"/>
      <c r="B137" s="39"/>
      <c r="C137" s="222" t="s">
        <v>275</v>
      </c>
      <c r="D137" s="222" t="s">
        <v>128</v>
      </c>
      <c r="E137" s="223" t="s">
        <v>932</v>
      </c>
      <c r="F137" s="224" t="s">
        <v>933</v>
      </c>
      <c r="G137" s="225" t="s">
        <v>122</v>
      </c>
      <c r="H137" s="226">
        <v>7.2000000000000002</v>
      </c>
      <c r="I137" s="227"/>
      <c r="J137" s="228">
        <f>ROUND(I137*H137,2)</f>
        <v>0</v>
      </c>
      <c r="K137" s="224" t="s">
        <v>123</v>
      </c>
      <c r="L137" s="229"/>
      <c r="M137" s="230" t="s">
        <v>19</v>
      </c>
      <c r="N137" s="231" t="s">
        <v>40</v>
      </c>
      <c r="O137" s="84"/>
      <c r="P137" s="213">
        <f>O137*H137</f>
        <v>0</v>
      </c>
      <c r="Q137" s="213">
        <v>0.0089999999999999993</v>
      </c>
      <c r="R137" s="213">
        <f>Q137*H137</f>
        <v>0.064799999999999996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131</v>
      </c>
      <c r="AT137" s="215" t="s">
        <v>128</v>
      </c>
      <c r="AU137" s="215" t="s">
        <v>79</v>
      </c>
      <c r="AY137" s="17" t="s">
        <v>116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124</v>
      </c>
      <c r="BM137" s="215" t="s">
        <v>934</v>
      </c>
    </row>
    <row r="138" s="13" customFormat="1">
      <c r="A138" s="13"/>
      <c r="B138" s="232"/>
      <c r="C138" s="233"/>
      <c r="D138" s="234" t="s">
        <v>133</v>
      </c>
      <c r="E138" s="233"/>
      <c r="F138" s="235" t="s">
        <v>935</v>
      </c>
      <c r="G138" s="233"/>
      <c r="H138" s="236">
        <v>7.2000000000000002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133</v>
      </c>
      <c r="AU138" s="242" t="s">
        <v>79</v>
      </c>
      <c r="AV138" s="13" t="s">
        <v>79</v>
      </c>
      <c r="AW138" s="13" t="s">
        <v>4</v>
      </c>
      <c r="AX138" s="13" t="s">
        <v>77</v>
      </c>
      <c r="AY138" s="242" t="s">
        <v>116</v>
      </c>
    </row>
    <row r="139" s="2" customFormat="1" ht="16.5" customHeight="1">
      <c r="A139" s="38"/>
      <c r="B139" s="39"/>
      <c r="C139" s="204" t="s">
        <v>280</v>
      </c>
      <c r="D139" s="204" t="s">
        <v>119</v>
      </c>
      <c r="E139" s="205" t="s">
        <v>936</v>
      </c>
      <c r="F139" s="206" t="s">
        <v>937</v>
      </c>
      <c r="G139" s="207" t="s">
        <v>146</v>
      </c>
      <c r="H139" s="208">
        <v>58</v>
      </c>
      <c r="I139" s="209"/>
      <c r="J139" s="210">
        <f>ROUND(I139*H139,2)</f>
        <v>0</v>
      </c>
      <c r="K139" s="206" t="s">
        <v>123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124</v>
      </c>
      <c r="AT139" s="215" t="s">
        <v>119</v>
      </c>
      <c r="AU139" s="215" t="s">
        <v>79</v>
      </c>
      <c r="AY139" s="17" t="s">
        <v>116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124</v>
      </c>
      <c r="BM139" s="215" t="s">
        <v>938</v>
      </c>
    </row>
    <row r="140" s="2" customFormat="1">
      <c r="A140" s="38"/>
      <c r="B140" s="39"/>
      <c r="C140" s="40"/>
      <c r="D140" s="217" t="s">
        <v>126</v>
      </c>
      <c r="E140" s="40"/>
      <c r="F140" s="218" t="s">
        <v>939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126</v>
      </c>
      <c r="AU140" s="17" t="s">
        <v>79</v>
      </c>
    </row>
    <row r="141" s="2" customFormat="1" ht="16.5" customHeight="1">
      <c r="A141" s="38"/>
      <c r="B141" s="39"/>
      <c r="C141" s="222" t="s">
        <v>131</v>
      </c>
      <c r="D141" s="222" t="s">
        <v>128</v>
      </c>
      <c r="E141" s="223" t="s">
        <v>940</v>
      </c>
      <c r="F141" s="224" t="s">
        <v>941</v>
      </c>
      <c r="G141" s="225" t="s">
        <v>146</v>
      </c>
      <c r="H141" s="226">
        <v>30</v>
      </c>
      <c r="I141" s="227"/>
      <c r="J141" s="228">
        <f>ROUND(I141*H141,2)</f>
        <v>0</v>
      </c>
      <c r="K141" s="224" t="s">
        <v>123</v>
      </c>
      <c r="L141" s="229"/>
      <c r="M141" s="230" t="s">
        <v>19</v>
      </c>
      <c r="N141" s="231" t="s">
        <v>40</v>
      </c>
      <c r="O141" s="84"/>
      <c r="P141" s="213">
        <f>O141*H141</f>
        <v>0</v>
      </c>
      <c r="Q141" s="213">
        <v>0.00050000000000000001</v>
      </c>
      <c r="R141" s="213">
        <f>Q141*H141</f>
        <v>0.014999999999999999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131</v>
      </c>
      <c r="AT141" s="215" t="s">
        <v>128</v>
      </c>
      <c r="AU141" s="215" t="s">
        <v>79</v>
      </c>
      <c r="AY141" s="17" t="s">
        <v>116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124</v>
      </c>
      <c r="BM141" s="215" t="s">
        <v>942</v>
      </c>
    </row>
    <row r="142" s="2" customFormat="1" ht="16.5" customHeight="1">
      <c r="A142" s="38"/>
      <c r="B142" s="39"/>
      <c r="C142" s="222" t="s">
        <v>291</v>
      </c>
      <c r="D142" s="222" t="s">
        <v>128</v>
      </c>
      <c r="E142" s="223" t="s">
        <v>943</v>
      </c>
      <c r="F142" s="224" t="s">
        <v>944</v>
      </c>
      <c r="G142" s="225" t="s">
        <v>146</v>
      </c>
      <c r="H142" s="226">
        <v>15</v>
      </c>
      <c r="I142" s="227"/>
      <c r="J142" s="228">
        <f>ROUND(I142*H142,2)</f>
        <v>0</v>
      </c>
      <c r="K142" s="224" t="s">
        <v>123</v>
      </c>
      <c r="L142" s="229"/>
      <c r="M142" s="230" t="s">
        <v>19</v>
      </c>
      <c r="N142" s="231" t="s">
        <v>40</v>
      </c>
      <c r="O142" s="84"/>
      <c r="P142" s="213">
        <f>O142*H142</f>
        <v>0</v>
      </c>
      <c r="Q142" s="213">
        <v>0.00069999999999999999</v>
      </c>
      <c r="R142" s="213">
        <f>Q142*H142</f>
        <v>0.010500000000000001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131</v>
      </c>
      <c r="AT142" s="215" t="s">
        <v>128</v>
      </c>
      <c r="AU142" s="215" t="s">
        <v>79</v>
      </c>
      <c r="AY142" s="17" t="s">
        <v>116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124</v>
      </c>
      <c r="BM142" s="215" t="s">
        <v>945</v>
      </c>
    </row>
    <row r="143" s="2" customFormat="1" ht="16.5" customHeight="1">
      <c r="A143" s="38"/>
      <c r="B143" s="39"/>
      <c r="C143" s="222" t="s">
        <v>296</v>
      </c>
      <c r="D143" s="222" t="s">
        <v>128</v>
      </c>
      <c r="E143" s="223" t="s">
        <v>946</v>
      </c>
      <c r="F143" s="224" t="s">
        <v>947</v>
      </c>
      <c r="G143" s="225" t="s">
        <v>146</v>
      </c>
      <c r="H143" s="226">
        <v>2</v>
      </c>
      <c r="I143" s="227"/>
      <c r="J143" s="228">
        <f>ROUND(I143*H143,2)</f>
        <v>0</v>
      </c>
      <c r="K143" s="224" t="s">
        <v>123</v>
      </c>
      <c r="L143" s="229"/>
      <c r="M143" s="230" t="s">
        <v>19</v>
      </c>
      <c r="N143" s="231" t="s">
        <v>40</v>
      </c>
      <c r="O143" s="84"/>
      <c r="P143" s="213">
        <f>O143*H143</f>
        <v>0</v>
      </c>
      <c r="Q143" s="213">
        <v>0.00080000000000000004</v>
      </c>
      <c r="R143" s="213">
        <f>Q143*H143</f>
        <v>0.0016000000000000001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131</v>
      </c>
      <c r="AT143" s="215" t="s">
        <v>128</v>
      </c>
      <c r="AU143" s="215" t="s">
        <v>79</v>
      </c>
      <c r="AY143" s="17" t="s">
        <v>116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124</v>
      </c>
      <c r="BM143" s="215" t="s">
        <v>948</v>
      </c>
    </row>
    <row r="144" s="2" customFormat="1" ht="16.5" customHeight="1">
      <c r="A144" s="38"/>
      <c r="B144" s="39"/>
      <c r="C144" s="222" t="s">
        <v>301</v>
      </c>
      <c r="D144" s="222" t="s">
        <v>128</v>
      </c>
      <c r="E144" s="223" t="s">
        <v>949</v>
      </c>
      <c r="F144" s="224" t="s">
        <v>950</v>
      </c>
      <c r="G144" s="225" t="s">
        <v>146</v>
      </c>
      <c r="H144" s="226">
        <v>6</v>
      </c>
      <c r="I144" s="227"/>
      <c r="J144" s="228">
        <f>ROUND(I144*H144,2)</f>
        <v>0</v>
      </c>
      <c r="K144" s="224" t="s">
        <v>123</v>
      </c>
      <c r="L144" s="229"/>
      <c r="M144" s="230" t="s">
        <v>19</v>
      </c>
      <c r="N144" s="231" t="s">
        <v>40</v>
      </c>
      <c r="O144" s="84"/>
      <c r="P144" s="213">
        <f>O144*H144</f>
        <v>0</v>
      </c>
      <c r="Q144" s="213">
        <v>0.001</v>
      </c>
      <c r="R144" s="213">
        <f>Q144*H144</f>
        <v>0.0060000000000000001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131</v>
      </c>
      <c r="AT144" s="215" t="s">
        <v>128</v>
      </c>
      <c r="AU144" s="215" t="s">
        <v>79</v>
      </c>
      <c r="AY144" s="17" t="s">
        <v>116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124</v>
      </c>
      <c r="BM144" s="215" t="s">
        <v>951</v>
      </c>
    </row>
    <row r="145" s="2" customFormat="1" ht="16.5" customHeight="1">
      <c r="A145" s="38"/>
      <c r="B145" s="39"/>
      <c r="C145" s="222" t="s">
        <v>306</v>
      </c>
      <c r="D145" s="222" t="s">
        <v>128</v>
      </c>
      <c r="E145" s="223" t="s">
        <v>952</v>
      </c>
      <c r="F145" s="224" t="s">
        <v>953</v>
      </c>
      <c r="G145" s="225" t="s">
        <v>146</v>
      </c>
      <c r="H145" s="226">
        <v>4</v>
      </c>
      <c r="I145" s="227"/>
      <c r="J145" s="228">
        <f>ROUND(I145*H145,2)</f>
        <v>0</v>
      </c>
      <c r="K145" s="224" t="s">
        <v>123</v>
      </c>
      <c r="L145" s="229"/>
      <c r="M145" s="230" t="s">
        <v>19</v>
      </c>
      <c r="N145" s="231" t="s">
        <v>40</v>
      </c>
      <c r="O145" s="84"/>
      <c r="P145" s="213">
        <f>O145*H145</f>
        <v>0</v>
      </c>
      <c r="Q145" s="213">
        <v>0.0019</v>
      </c>
      <c r="R145" s="213">
        <f>Q145*H145</f>
        <v>0.0076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131</v>
      </c>
      <c r="AT145" s="215" t="s">
        <v>128</v>
      </c>
      <c r="AU145" s="215" t="s">
        <v>79</v>
      </c>
      <c r="AY145" s="17" t="s">
        <v>116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124</v>
      </c>
      <c r="BM145" s="215" t="s">
        <v>954</v>
      </c>
    </row>
    <row r="146" s="2" customFormat="1" ht="16.5" customHeight="1">
      <c r="A146" s="38"/>
      <c r="B146" s="39"/>
      <c r="C146" s="204" t="s">
        <v>311</v>
      </c>
      <c r="D146" s="204" t="s">
        <v>119</v>
      </c>
      <c r="E146" s="205" t="s">
        <v>955</v>
      </c>
      <c r="F146" s="206" t="s">
        <v>956</v>
      </c>
      <c r="G146" s="207" t="s">
        <v>146</v>
      </c>
      <c r="H146" s="208">
        <v>1</v>
      </c>
      <c r="I146" s="209"/>
      <c r="J146" s="210">
        <f>ROUND(I146*H146,2)</f>
        <v>0</v>
      </c>
      <c r="K146" s="206" t="s">
        <v>123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124</v>
      </c>
      <c r="AT146" s="215" t="s">
        <v>119</v>
      </c>
      <c r="AU146" s="215" t="s">
        <v>79</v>
      </c>
      <c r="AY146" s="17" t="s">
        <v>116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124</v>
      </c>
      <c r="BM146" s="215" t="s">
        <v>957</v>
      </c>
    </row>
    <row r="147" s="2" customFormat="1">
      <c r="A147" s="38"/>
      <c r="B147" s="39"/>
      <c r="C147" s="40"/>
      <c r="D147" s="217" t="s">
        <v>126</v>
      </c>
      <c r="E147" s="40"/>
      <c r="F147" s="218" t="s">
        <v>958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126</v>
      </c>
      <c r="AU147" s="17" t="s">
        <v>79</v>
      </c>
    </row>
    <row r="148" s="2" customFormat="1" ht="16.5" customHeight="1">
      <c r="A148" s="38"/>
      <c r="B148" s="39"/>
      <c r="C148" s="222" t="s">
        <v>316</v>
      </c>
      <c r="D148" s="222" t="s">
        <v>128</v>
      </c>
      <c r="E148" s="223" t="s">
        <v>959</v>
      </c>
      <c r="F148" s="224" t="s">
        <v>960</v>
      </c>
      <c r="G148" s="225" t="s">
        <v>146</v>
      </c>
      <c r="H148" s="226">
        <v>1</v>
      </c>
      <c r="I148" s="227"/>
      <c r="J148" s="228">
        <f>ROUND(I148*H148,2)</f>
        <v>0</v>
      </c>
      <c r="K148" s="224" t="s">
        <v>123</v>
      </c>
      <c r="L148" s="229"/>
      <c r="M148" s="230" t="s">
        <v>19</v>
      </c>
      <c r="N148" s="231" t="s">
        <v>40</v>
      </c>
      <c r="O148" s="84"/>
      <c r="P148" s="213">
        <f>O148*H148</f>
        <v>0</v>
      </c>
      <c r="Q148" s="213">
        <v>0.002</v>
      </c>
      <c r="R148" s="213">
        <f>Q148*H148</f>
        <v>0.002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131</v>
      </c>
      <c r="AT148" s="215" t="s">
        <v>128</v>
      </c>
      <c r="AU148" s="215" t="s">
        <v>79</v>
      </c>
      <c r="AY148" s="17" t="s">
        <v>116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124</v>
      </c>
      <c r="BM148" s="215" t="s">
        <v>961</v>
      </c>
    </row>
    <row r="149" s="2" customFormat="1" ht="16.5" customHeight="1">
      <c r="A149" s="38"/>
      <c r="B149" s="39"/>
      <c r="C149" s="204" t="s">
        <v>321</v>
      </c>
      <c r="D149" s="204" t="s">
        <v>119</v>
      </c>
      <c r="E149" s="205" t="s">
        <v>962</v>
      </c>
      <c r="F149" s="206" t="s">
        <v>963</v>
      </c>
      <c r="G149" s="207" t="s">
        <v>146</v>
      </c>
      <c r="H149" s="208">
        <v>3</v>
      </c>
      <c r="I149" s="209"/>
      <c r="J149" s="210">
        <f>ROUND(I149*H149,2)</f>
        <v>0</v>
      </c>
      <c r="K149" s="206" t="s">
        <v>123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124</v>
      </c>
      <c r="AT149" s="215" t="s">
        <v>119</v>
      </c>
      <c r="AU149" s="215" t="s">
        <v>79</v>
      </c>
      <c r="AY149" s="17" t="s">
        <v>116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124</v>
      </c>
      <c r="BM149" s="215" t="s">
        <v>964</v>
      </c>
    </row>
    <row r="150" s="2" customFormat="1">
      <c r="A150" s="38"/>
      <c r="B150" s="39"/>
      <c r="C150" s="40"/>
      <c r="D150" s="217" t="s">
        <v>126</v>
      </c>
      <c r="E150" s="40"/>
      <c r="F150" s="218" t="s">
        <v>965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126</v>
      </c>
      <c r="AU150" s="17" t="s">
        <v>79</v>
      </c>
    </row>
    <row r="151" s="2" customFormat="1" ht="16.5" customHeight="1">
      <c r="A151" s="38"/>
      <c r="B151" s="39"/>
      <c r="C151" s="222" t="s">
        <v>326</v>
      </c>
      <c r="D151" s="222" t="s">
        <v>128</v>
      </c>
      <c r="E151" s="223" t="s">
        <v>966</v>
      </c>
      <c r="F151" s="224" t="s">
        <v>967</v>
      </c>
      <c r="G151" s="225" t="s">
        <v>146</v>
      </c>
      <c r="H151" s="226">
        <v>1</v>
      </c>
      <c r="I151" s="227"/>
      <c r="J151" s="228">
        <f>ROUND(I151*H151,2)</f>
        <v>0</v>
      </c>
      <c r="K151" s="224" t="s">
        <v>123</v>
      </c>
      <c r="L151" s="229"/>
      <c r="M151" s="230" t="s">
        <v>19</v>
      </c>
      <c r="N151" s="231" t="s">
        <v>40</v>
      </c>
      <c r="O151" s="84"/>
      <c r="P151" s="213">
        <f>O151*H151</f>
        <v>0</v>
      </c>
      <c r="Q151" s="213">
        <v>0.0068999999999999999</v>
      </c>
      <c r="R151" s="213">
        <f>Q151*H151</f>
        <v>0.0068999999999999999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131</v>
      </c>
      <c r="AT151" s="215" t="s">
        <v>128</v>
      </c>
      <c r="AU151" s="215" t="s">
        <v>79</v>
      </c>
      <c r="AY151" s="17" t="s">
        <v>116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124</v>
      </c>
      <c r="BM151" s="215" t="s">
        <v>968</v>
      </c>
    </row>
    <row r="152" s="2" customFormat="1" ht="16.5" customHeight="1">
      <c r="A152" s="38"/>
      <c r="B152" s="39"/>
      <c r="C152" s="222" t="s">
        <v>331</v>
      </c>
      <c r="D152" s="222" t="s">
        <v>128</v>
      </c>
      <c r="E152" s="223" t="s">
        <v>969</v>
      </c>
      <c r="F152" s="224" t="s">
        <v>970</v>
      </c>
      <c r="G152" s="225" t="s">
        <v>146</v>
      </c>
      <c r="H152" s="226">
        <v>2</v>
      </c>
      <c r="I152" s="227"/>
      <c r="J152" s="228">
        <f>ROUND(I152*H152,2)</f>
        <v>0</v>
      </c>
      <c r="K152" s="224" t="s">
        <v>123</v>
      </c>
      <c r="L152" s="229"/>
      <c r="M152" s="230" t="s">
        <v>19</v>
      </c>
      <c r="N152" s="231" t="s">
        <v>40</v>
      </c>
      <c r="O152" s="84"/>
      <c r="P152" s="213">
        <f>O152*H152</f>
        <v>0</v>
      </c>
      <c r="Q152" s="213">
        <v>0.0080999999999999996</v>
      </c>
      <c r="R152" s="213">
        <f>Q152*H152</f>
        <v>0.016199999999999999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131</v>
      </c>
      <c r="AT152" s="215" t="s">
        <v>128</v>
      </c>
      <c r="AU152" s="215" t="s">
        <v>79</v>
      </c>
      <c r="AY152" s="17" t="s">
        <v>116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124</v>
      </c>
      <c r="BM152" s="215" t="s">
        <v>971</v>
      </c>
    </row>
    <row r="153" s="2" customFormat="1" ht="24.15" customHeight="1">
      <c r="A153" s="38"/>
      <c r="B153" s="39"/>
      <c r="C153" s="204" t="s">
        <v>336</v>
      </c>
      <c r="D153" s="204" t="s">
        <v>119</v>
      </c>
      <c r="E153" s="205" t="s">
        <v>972</v>
      </c>
      <c r="F153" s="206" t="s">
        <v>973</v>
      </c>
      <c r="G153" s="207" t="s">
        <v>146</v>
      </c>
      <c r="H153" s="208">
        <v>6</v>
      </c>
      <c r="I153" s="209"/>
      <c r="J153" s="210">
        <f>ROUND(I153*H153,2)</f>
        <v>0</v>
      </c>
      <c r="K153" s="206" t="s">
        <v>123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124</v>
      </c>
      <c r="AT153" s="215" t="s">
        <v>119</v>
      </c>
      <c r="AU153" s="215" t="s">
        <v>79</v>
      </c>
      <c r="AY153" s="17" t="s">
        <v>116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124</v>
      </c>
      <c r="BM153" s="215" t="s">
        <v>974</v>
      </c>
    </row>
    <row r="154" s="2" customFormat="1">
      <c r="A154" s="38"/>
      <c r="B154" s="39"/>
      <c r="C154" s="40"/>
      <c r="D154" s="217" t="s">
        <v>126</v>
      </c>
      <c r="E154" s="40"/>
      <c r="F154" s="218" t="s">
        <v>975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126</v>
      </c>
      <c r="AU154" s="17" t="s">
        <v>79</v>
      </c>
    </row>
    <row r="155" s="2" customFormat="1" ht="16.5" customHeight="1">
      <c r="A155" s="38"/>
      <c r="B155" s="39"/>
      <c r="C155" s="222" t="s">
        <v>341</v>
      </c>
      <c r="D155" s="222" t="s">
        <v>128</v>
      </c>
      <c r="E155" s="223" t="s">
        <v>976</v>
      </c>
      <c r="F155" s="224" t="s">
        <v>977</v>
      </c>
      <c r="G155" s="225" t="s">
        <v>146</v>
      </c>
      <c r="H155" s="226">
        <v>4</v>
      </c>
      <c r="I155" s="227"/>
      <c r="J155" s="228">
        <f>ROUND(I155*H155,2)</f>
        <v>0</v>
      </c>
      <c r="K155" s="224" t="s">
        <v>123</v>
      </c>
      <c r="L155" s="229"/>
      <c r="M155" s="230" t="s">
        <v>19</v>
      </c>
      <c r="N155" s="231" t="s">
        <v>40</v>
      </c>
      <c r="O155" s="84"/>
      <c r="P155" s="213">
        <f>O155*H155</f>
        <v>0</v>
      </c>
      <c r="Q155" s="213">
        <v>0.0011000000000000001</v>
      </c>
      <c r="R155" s="213">
        <f>Q155*H155</f>
        <v>0.0044000000000000003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131</v>
      </c>
      <c r="AT155" s="215" t="s">
        <v>128</v>
      </c>
      <c r="AU155" s="215" t="s">
        <v>79</v>
      </c>
      <c r="AY155" s="17" t="s">
        <v>116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124</v>
      </c>
      <c r="BM155" s="215" t="s">
        <v>978</v>
      </c>
    </row>
    <row r="156" s="2" customFormat="1" ht="16.5" customHeight="1">
      <c r="A156" s="38"/>
      <c r="B156" s="39"/>
      <c r="C156" s="222" t="s">
        <v>346</v>
      </c>
      <c r="D156" s="222" t="s">
        <v>128</v>
      </c>
      <c r="E156" s="223" t="s">
        <v>979</v>
      </c>
      <c r="F156" s="224" t="s">
        <v>980</v>
      </c>
      <c r="G156" s="225" t="s">
        <v>146</v>
      </c>
      <c r="H156" s="226">
        <v>2</v>
      </c>
      <c r="I156" s="227"/>
      <c r="J156" s="228">
        <f>ROUND(I156*H156,2)</f>
        <v>0</v>
      </c>
      <c r="K156" s="224" t="s">
        <v>123</v>
      </c>
      <c r="L156" s="229"/>
      <c r="M156" s="230" t="s">
        <v>19</v>
      </c>
      <c r="N156" s="231" t="s">
        <v>40</v>
      </c>
      <c r="O156" s="84"/>
      <c r="P156" s="213">
        <f>O156*H156</f>
        <v>0</v>
      </c>
      <c r="Q156" s="213">
        <v>0.00089999999999999998</v>
      </c>
      <c r="R156" s="213">
        <f>Q156*H156</f>
        <v>0.0018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131</v>
      </c>
      <c r="AT156" s="215" t="s">
        <v>128</v>
      </c>
      <c r="AU156" s="215" t="s">
        <v>79</v>
      </c>
      <c r="AY156" s="17" t="s">
        <v>116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124</v>
      </c>
      <c r="BM156" s="215" t="s">
        <v>981</v>
      </c>
    </row>
    <row r="157" s="2" customFormat="1" ht="24.15" customHeight="1">
      <c r="A157" s="38"/>
      <c r="B157" s="39"/>
      <c r="C157" s="204" t="s">
        <v>350</v>
      </c>
      <c r="D157" s="204" t="s">
        <v>119</v>
      </c>
      <c r="E157" s="205" t="s">
        <v>982</v>
      </c>
      <c r="F157" s="206" t="s">
        <v>983</v>
      </c>
      <c r="G157" s="207" t="s">
        <v>146</v>
      </c>
      <c r="H157" s="208">
        <v>7</v>
      </c>
      <c r="I157" s="209"/>
      <c r="J157" s="210">
        <f>ROUND(I157*H157,2)</f>
        <v>0</v>
      </c>
      <c r="K157" s="206" t="s">
        <v>123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124</v>
      </c>
      <c r="AT157" s="215" t="s">
        <v>119</v>
      </c>
      <c r="AU157" s="215" t="s">
        <v>79</v>
      </c>
      <c r="AY157" s="17" t="s">
        <v>116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124</v>
      </c>
      <c r="BM157" s="215" t="s">
        <v>984</v>
      </c>
    </row>
    <row r="158" s="2" customFormat="1">
      <c r="A158" s="38"/>
      <c r="B158" s="39"/>
      <c r="C158" s="40"/>
      <c r="D158" s="217" t="s">
        <v>126</v>
      </c>
      <c r="E158" s="40"/>
      <c r="F158" s="218" t="s">
        <v>985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126</v>
      </c>
      <c r="AU158" s="17" t="s">
        <v>79</v>
      </c>
    </row>
    <row r="159" s="2" customFormat="1" ht="16.5" customHeight="1">
      <c r="A159" s="38"/>
      <c r="B159" s="39"/>
      <c r="C159" s="222" t="s">
        <v>357</v>
      </c>
      <c r="D159" s="222" t="s">
        <v>128</v>
      </c>
      <c r="E159" s="223" t="s">
        <v>986</v>
      </c>
      <c r="F159" s="224" t="s">
        <v>987</v>
      </c>
      <c r="G159" s="225" t="s">
        <v>146</v>
      </c>
      <c r="H159" s="226">
        <v>2</v>
      </c>
      <c r="I159" s="227"/>
      <c r="J159" s="228">
        <f>ROUND(I159*H159,2)</f>
        <v>0</v>
      </c>
      <c r="K159" s="224" t="s">
        <v>123</v>
      </c>
      <c r="L159" s="229"/>
      <c r="M159" s="230" t="s">
        <v>19</v>
      </c>
      <c r="N159" s="231" t="s">
        <v>40</v>
      </c>
      <c r="O159" s="84"/>
      <c r="P159" s="213">
        <f>O159*H159</f>
        <v>0</v>
      </c>
      <c r="Q159" s="213">
        <v>0.0011999999999999999</v>
      </c>
      <c r="R159" s="213">
        <f>Q159*H159</f>
        <v>0.0023999999999999998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131</v>
      </c>
      <c r="AT159" s="215" t="s">
        <v>128</v>
      </c>
      <c r="AU159" s="215" t="s">
        <v>79</v>
      </c>
      <c r="AY159" s="17" t="s">
        <v>116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124</v>
      </c>
      <c r="BM159" s="215" t="s">
        <v>988</v>
      </c>
    </row>
    <row r="160" s="2" customFormat="1" ht="16.5" customHeight="1">
      <c r="A160" s="38"/>
      <c r="B160" s="39"/>
      <c r="C160" s="222" t="s">
        <v>363</v>
      </c>
      <c r="D160" s="222" t="s">
        <v>128</v>
      </c>
      <c r="E160" s="223" t="s">
        <v>989</v>
      </c>
      <c r="F160" s="224" t="s">
        <v>990</v>
      </c>
      <c r="G160" s="225" t="s">
        <v>146</v>
      </c>
      <c r="H160" s="226">
        <v>3</v>
      </c>
      <c r="I160" s="227"/>
      <c r="J160" s="228">
        <f>ROUND(I160*H160,2)</f>
        <v>0</v>
      </c>
      <c r="K160" s="224" t="s">
        <v>123</v>
      </c>
      <c r="L160" s="229"/>
      <c r="M160" s="230" t="s">
        <v>19</v>
      </c>
      <c r="N160" s="231" t="s">
        <v>40</v>
      </c>
      <c r="O160" s="84"/>
      <c r="P160" s="213">
        <f>O160*H160</f>
        <v>0</v>
      </c>
      <c r="Q160" s="213">
        <v>0.0011000000000000001</v>
      </c>
      <c r="R160" s="213">
        <f>Q160*H160</f>
        <v>0.0033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131</v>
      </c>
      <c r="AT160" s="215" t="s">
        <v>128</v>
      </c>
      <c r="AU160" s="215" t="s">
        <v>79</v>
      </c>
      <c r="AY160" s="17" t="s">
        <v>116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124</v>
      </c>
      <c r="BM160" s="215" t="s">
        <v>991</v>
      </c>
    </row>
    <row r="161" s="2" customFormat="1" ht="16.5" customHeight="1">
      <c r="A161" s="38"/>
      <c r="B161" s="39"/>
      <c r="C161" s="222" t="s">
        <v>580</v>
      </c>
      <c r="D161" s="222" t="s">
        <v>128</v>
      </c>
      <c r="E161" s="223" t="s">
        <v>992</v>
      </c>
      <c r="F161" s="224" t="s">
        <v>993</v>
      </c>
      <c r="G161" s="225" t="s">
        <v>146</v>
      </c>
      <c r="H161" s="226">
        <v>1</v>
      </c>
      <c r="I161" s="227"/>
      <c r="J161" s="228">
        <f>ROUND(I161*H161,2)</f>
        <v>0</v>
      </c>
      <c r="K161" s="224" t="s">
        <v>123</v>
      </c>
      <c r="L161" s="229"/>
      <c r="M161" s="230" t="s">
        <v>19</v>
      </c>
      <c r="N161" s="231" t="s">
        <v>40</v>
      </c>
      <c r="O161" s="84"/>
      <c r="P161" s="213">
        <f>O161*H161</f>
        <v>0</v>
      </c>
      <c r="Q161" s="213">
        <v>0.0019</v>
      </c>
      <c r="R161" s="213">
        <f>Q161*H161</f>
        <v>0.0019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131</v>
      </c>
      <c r="AT161" s="215" t="s">
        <v>128</v>
      </c>
      <c r="AU161" s="215" t="s">
        <v>79</v>
      </c>
      <c r="AY161" s="17" t="s">
        <v>116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124</v>
      </c>
      <c r="BM161" s="215" t="s">
        <v>994</v>
      </c>
    </row>
    <row r="162" s="2" customFormat="1" ht="16.5" customHeight="1">
      <c r="A162" s="38"/>
      <c r="B162" s="39"/>
      <c r="C162" s="222" t="s">
        <v>585</v>
      </c>
      <c r="D162" s="222" t="s">
        <v>128</v>
      </c>
      <c r="E162" s="223" t="s">
        <v>995</v>
      </c>
      <c r="F162" s="224" t="s">
        <v>996</v>
      </c>
      <c r="G162" s="225" t="s">
        <v>146</v>
      </c>
      <c r="H162" s="226">
        <v>1</v>
      </c>
      <c r="I162" s="227"/>
      <c r="J162" s="228">
        <f>ROUND(I162*H162,2)</f>
        <v>0</v>
      </c>
      <c r="K162" s="224" t="s">
        <v>123</v>
      </c>
      <c r="L162" s="229"/>
      <c r="M162" s="230" t="s">
        <v>19</v>
      </c>
      <c r="N162" s="231" t="s">
        <v>40</v>
      </c>
      <c r="O162" s="84"/>
      <c r="P162" s="213">
        <f>O162*H162</f>
        <v>0</v>
      </c>
      <c r="Q162" s="213">
        <v>0.0016999999999999999</v>
      </c>
      <c r="R162" s="213">
        <f>Q162*H162</f>
        <v>0.0016999999999999999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131</v>
      </c>
      <c r="AT162" s="215" t="s">
        <v>128</v>
      </c>
      <c r="AU162" s="215" t="s">
        <v>79</v>
      </c>
      <c r="AY162" s="17" t="s">
        <v>116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124</v>
      </c>
      <c r="BM162" s="215" t="s">
        <v>997</v>
      </c>
    </row>
    <row r="163" s="2" customFormat="1" ht="24.15" customHeight="1">
      <c r="A163" s="38"/>
      <c r="B163" s="39"/>
      <c r="C163" s="204" t="s">
        <v>590</v>
      </c>
      <c r="D163" s="204" t="s">
        <v>119</v>
      </c>
      <c r="E163" s="205" t="s">
        <v>998</v>
      </c>
      <c r="F163" s="206" t="s">
        <v>999</v>
      </c>
      <c r="G163" s="207" t="s">
        <v>146</v>
      </c>
      <c r="H163" s="208">
        <v>5</v>
      </c>
      <c r="I163" s="209"/>
      <c r="J163" s="210">
        <f>ROUND(I163*H163,2)</f>
        <v>0</v>
      </c>
      <c r="K163" s="206" t="s">
        <v>123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124</v>
      </c>
      <c r="AT163" s="215" t="s">
        <v>119</v>
      </c>
      <c r="AU163" s="215" t="s">
        <v>79</v>
      </c>
      <c r="AY163" s="17" t="s">
        <v>116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124</v>
      </c>
      <c r="BM163" s="215" t="s">
        <v>1000</v>
      </c>
    </row>
    <row r="164" s="2" customFormat="1">
      <c r="A164" s="38"/>
      <c r="B164" s="39"/>
      <c r="C164" s="40"/>
      <c r="D164" s="217" t="s">
        <v>126</v>
      </c>
      <c r="E164" s="40"/>
      <c r="F164" s="218" t="s">
        <v>1001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126</v>
      </c>
      <c r="AU164" s="17" t="s">
        <v>79</v>
      </c>
    </row>
    <row r="165" s="2" customFormat="1" ht="16.5" customHeight="1">
      <c r="A165" s="38"/>
      <c r="B165" s="39"/>
      <c r="C165" s="222" t="s">
        <v>595</v>
      </c>
      <c r="D165" s="222" t="s">
        <v>128</v>
      </c>
      <c r="E165" s="223" t="s">
        <v>1002</v>
      </c>
      <c r="F165" s="224" t="s">
        <v>1003</v>
      </c>
      <c r="G165" s="225" t="s">
        <v>146</v>
      </c>
      <c r="H165" s="226">
        <v>1</v>
      </c>
      <c r="I165" s="227"/>
      <c r="J165" s="228">
        <f>ROUND(I165*H165,2)</f>
        <v>0</v>
      </c>
      <c r="K165" s="224" t="s">
        <v>123</v>
      </c>
      <c r="L165" s="229"/>
      <c r="M165" s="230" t="s">
        <v>19</v>
      </c>
      <c r="N165" s="231" t="s">
        <v>40</v>
      </c>
      <c r="O165" s="84"/>
      <c r="P165" s="213">
        <f>O165*H165</f>
        <v>0</v>
      </c>
      <c r="Q165" s="213">
        <v>0.0051000000000000004</v>
      </c>
      <c r="R165" s="213">
        <f>Q165*H165</f>
        <v>0.0051000000000000004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131</v>
      </c>
      <c r="AT165" s="215" t="s">
        <v>128</v>
      </c>
      <c r="AU165" s="215" t="s">
        <v>79</v>
      </c>
      <c r="AY165" s="17" t="s">
        <v>116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124</v>
      </c>
      <c r="BM165" s="215" t="s">
        <v>1004</v>
      </c>
    </row>
    <row r="166" s="2" customFormat="1" ht="16.5" customHeight="1">
      <c r="A166" s="38"/>
      <c r="B166" s="39"/>
      <c r="C166" s="222" t="s">
        <v>600</v>
      </c>
      <c r="D166" s="222" t="s">
        <v>128</v>
      </c>
      <c r="E166" s="223" t="s">
        <v>1005</v>
      </c>
      <c r="F166" s="224" t="s">
        <v>1006</v>
      </c>
      <c r="G166" s="225" t="s">
        <v>146</v>
      </c>
      <c r="H166" s="226">
        <v>2</v>
      </c>
      <c r="I166" s="227"/>
      <c r="J166" s="228">
        <f>ROUND(I166*H166,2)</f>
        <v>0</v>
      </c>
      <c r="K166" s="224" t="s">
        <v>123</v>
      </c>
      <c r="L166" s="229"/>
      <c r="M166" s="230" t="s">
        <v>19</v>
      </c>
      <c r="N166" s="231" t="s">
        <v>40</v>
      </c>
      <c r="O166" s="84"/>
      <c r="P166" s="213">
        <f>O166*H166</f>
        <v>0</v>
      </c>
      <c r="Q166" s="213">
        <v>0.0032000000000000002</v>
      </c>
      <c r="R166" s="213">
        <f>Q166*H166</f>
        <v>0.0064000000000000003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131</v>
      </c>
      <c r="AT166" s="215" t="s">
        <v>128</v>
      </c>
      <c r="AU166" s="215" t="s">
        <v>79</v>
      </c>
      <c r="AY166" s="17" t="s">
        <v>116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124</v>
      </c>
      <c r="BM166" s="215" t="s">
        <v>1007</v>
      </c>
    </row>
    <row r="167" s="2" customFormat="1" ht="16.5" customHeight="1">
      <c r="A167" s="38"/>
      <c r="B167" s="39"/>
      <c r="C167" s="222" t="s">
        <v>605</v>
      </c>
      <c r="D167" s="222" t="s">
        <v>128</v>
      </c>
      <c r="E167" s="223" t="s">
        <v>1008</v>
      </c>
      <c r="F167" s="224" t="s">
        <v>1009</v>
      </c>
      <c r="G167" s="225" t="s">
        <v>146</v>
      </c>
      <c r="H167" s="226">
        <v>1</v>
      </c>
      <c r="I167" s="227"/>
      <c r="J167" s="228">
        <f>ROUND(I167*H167,2)</f>
        <v>0</v>
      </c>
      <c r="K167" s="224" t="s">
        <v>123</v>
      </c>
      <c r="L167" s="229"/>
      <c r="M167" s="230" t="s">
        <v>19</v>
      </c>
      <c r="N167" s="231" t="s">
        <v>40</v>
      </c>
      <c r="O167" s="84"/>
      <c r="P167" s="213">
        <f>O167*H167</f>
        <v>0</v>
      </c>
      <c r="Q167" s="213">
        <v>0.0030999999999999999</v>
      </c>
      <c r="R167" s="213">
        <f>Q167*H167</f>
        <v>0.0030999999999999999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131</v>
      </c>
      <c r="AT167" s="215" t="s">
        <v>128</v>
      </c>
      <c r="AU167" s="215" t="s">
        <v>79</v>
      </c>
      <c r="AY167" s="17" t="s">
        <v>116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124</v>
      </c>
      <c r="BM167" s="215" t="s">
        <v>1010</v>
      </c>
    </row>
    <row r="168" s="2" customFormat="1" ht="16.5" customHeight="1">
      <c r="A168" s="38"/>
      <c r="B168" s="39"/>
      <c r="C168" s="222" t="s">
        <v>610</v>
      </c>
      <c r="D168" s="222" t="s">
        <v>128</v>
      </c>
      <c r="E168" s="223" t="s">
        <v>1011</v>
      </c>
      <c r="F168" s="224" t="s">
        <v>1012</v>
      </c>
      <c r="G168" s="225" t="s">
        <v>146</v>
      </c>
      <c r="H168" s="226">
        <v>1</v>
      </c>
      <c r="I168" s="227"/>
      <c r="J168" s="228">
        <f>ROUND(I168*H168,2)</f>
        <v>0</v>
      </c>
      <c r="K168" s="224" t="s">
        <v>123</v>
      </c>
      <c r="L168" s="229"/>
      <c r="M168" s="230" t="s">
        <v>19</v>
      </c>
      <c r="N168" s="231" t="s">
        <v>40</v>
      </c>
      <c r="O168" s="84"/>
      <c r="P168" s="213">
        <f>O168*H168</f>
        <v>0</v>
      </c>
      <c r="Q168" s="213">
        <v>0.0027000000000000001</v>
      </c>
      <c r="R168" s="213">
        <f>Q168*H168</f>
        <v>0.0027000000000000001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131</v>
      </c>
      <c r="AT168" s="215" t="s">
        <v>128</v>
      </c>
      <c r="AU168" s="215" t="s">
        <v>79</v>
      </c>
      <c r="AY168" s="17" t="s">
        <v>116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124</v>
      </c>
      <c r="BM168" s="215" t="s">
        <v>1013</v>
      </c>
    </row>
    <row r="169" s="2" customFormat="1" ht="24.15" customHeight="1">
      <c r="A169" s="38"/>
      <c r="B169" s="39"/>
      <c r="C169" s="204" t="s">
        <v>615</v>
      </c>
      <c r="D169" s="204" t="s">
        <v>119</v>
      </c>
      <c r="E169" s="205" t="s">
        <v>1014</v>
      </c>
      <c r="F169" s="206" t="s">
        <v>1015</v>
      </c>
      <c r="G169" s="207" t="s">
        <v>146</v>
      </c>
      <c r="H169" s="208">
        <v>4</v>
      </c>
      <c r="I169" s="209"/>
      <c r="J169" s="210">
        <f>ROUND(I169*H169,2)</f>
        <v>0</v>
      </c>
      <c r="K169" s="206" t="s">
        <v>123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124</v>
      </c>
      <c r="AT169" s="215" t="s">
        <v>119</v>
      </c>
      <c r="AU169" s="215" t="s">
        <v>79</v>
      </c>
      <c r="AY169" s="17" t="s">
        <v>116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124</v>
      </c>
      <c r="BM169" s="215" t="s">
        <v>1016</v>
      </c>
    </row>
    <row r="170" s="2" customFormat="1">
      <c r="A170" s="38"/>
      <c r="B170" s="39"/>
      <c r="C170" s="40"/>
      <c r="D170" s="217" t="s">
        <v>126</v>
      </c>
      <c r="E170" s="40"/>
      <c r="F170" s="218" t="s">
        <v>1017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126</v>
      </c>
      <c r="AU170" s="17" t="s">
        <v>79</v>
      </c>
    </row>
    <row r="171" s="2" customFormat="1" ht="16.5" customHeight="1">
      <c r="A171" s="38"/>
      <c r="B171" s="39"/>
      <c r="C171" s="222" t="s">
        <v>620</v>
      </c>
      <c r="D171" s="222" t="s">
        <v>128</v>
      </c>
      <c r="E171" s="223" t="s">
        <v>1018</v>
      </c>
      <c r="F171" s="224" t="s">
        <v>1019</v>
      </c>
      <c r="G171" s="225" t="s">
        <v>146</v>
      </c>
      <c r="H171" s="226">
        <v>1</v>
      </c>
      <c r="I171" s="227"/>
      <c r="J171" s="228">
        <f>ROUND(I171*H171,2)</f>
        <v>0</v>
      </c>
      <c r="K171" s="224" t="s">
        <v>123</v>
      </c>
      <c r="L171" s="229"/>
      <c r="M171" s="230" t="s">
        <v>19</v>
      </c>
      <c r="N171" s="231" t="s">
        <v>40</v>
      </c>
      <c r="O171" s="84"/>
      <c r="P171" s="213">
        <f>O171*H171</f>
        <v>0</v>
      </c>
      <c r="Q171" s="213">
        <v>0.0044999999999999997</v>
      </c>
      <c r="R171" s="213">
        <f>Q171*H171</f>
        <v>0.0044999999999999997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131</v>
      </c>
      <c r="AT171" s="215" t="s">
        <v>128</v>
      </c>
      <c r="AU171" s="215" t="s">
        <v>79</v>
      </c>
      <c r="AY171" s="17" t="s">
        <v>116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124</v>
      </c>
      <c r="BM171" s="215" t="s">
        <v>1020</v>
      </c>
    </row>
    <row r="172" s="2" customFormat="1" ht="16.5" customHeight="1">
      <c r="A172" s="38"/>
      <c r="B172" s="39"/>
      <c r="C172" s="222" t="s">
        <v>626</v>
      </c>
      <c r="D172" s="222" t="s">
        <v>128</v>
      </c>
      <c r="E172" s="223" t="s">
        <v>1021</v>
      </c>
      <c r="F172" s="224" t="s">
        <v>1022</v>
      </c>
      <c r="G172" s="225" t="s">
        <v>146</v>
      </c>
      <c r="H172" s="226">
        <v>3</v>
      </c>
      <c r="I172" s="227"/>
      <c r="J172" s="228">
        <f>ROUND(I172*H172,2)</f>
        <v>0</v>
      </c>
      <c r="K172" s="224" t="s">
        <v>123</v>
      </c>
      <c r="L172" s="229"/>
      <c r="M172" s="230" t="s">
        <v>19</v>
      </c>
      <c r="N172" s="231" t="s">
        <v>40</v>
      </c>
      <c r="O172" s="84"/>
      <c r="P172" s="213">
        <f>O172*H172</f>
        <v>0</v>
      </c>
      <c r="Q172" s="213">
        <v>0.0035999999999999999</v>
      </c>
      <c r="R172" s="213">
        <f>Q172*H172</f>
        <v>0.010800000000000001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131</v>
      </c>
      <c r="AT172" s="215" t="s">
        <v>128</v>
      </c>
      <c r="AU172" s="215" t="s">
        <v>79</v>
      </c>
      <c r="AY172" s="17" t="s">
        <v>116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124</v>
      </c>
      <c r="BM172" s="215" t="s">
        <v>1023</v>
      </c>
    </row>
    <row r="173" s="2" customFormat="1" ht="24.15" customHeight="1">
      <c r="A173" s="38"/>
      <c r="B173" s="39"/>
      <c r="C173" s="204" t="s">
        <v>631</v>
      </c>
      <c r="D173" s="204" t="s">
        <v>119</v>
      </c>
      <c r="E173" s="205" t="s">
        <v>1024</v>
      </c>
      <c r="F173" s="206" t="s">
        <v>1025</v>
      </c>
      <c r="G173" s="207" t="s">
        <v>146</v>
      </c>
      <c r="H173" s="208">
        <v>13</v>
      </c>
      <c r="I173" s="209"/>
      <c r="J173" s="210">
        <f>ROUND(I173*H173,2)</f>
        <v>0</v>
      </c>
      <c r="K173" s="206" t="s">
        <v>123</v>
      </c>
      <c r="L173" s="44"/>
      <c r="M173" s="211" t="s">
        <v>19</v>
      </c>
      <c r="N173" s="212" t="s">
        <v>40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124</v>
      </c>
      <c r="AT173" s="215" t="s">
        <v>119</v>
      </c>
      <c r="AU173" s="215" t="s">
        <v>79</v>
      </c>
      <c r="AY173" s="17" t="s">
        <v>116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124</v>
      </c>
      <c r="BM173" s="215" t="s">
        <v>1026</v>
      </c>
    </row>
    <row r="174" s="2" customFormat="1">
      <c r="A174" s="38"/>
      <c r="B174" s="39"/>
      <c r="C174" s="40"/>
      <c r="D174" s="217" t="s">
        <v>126</v>
      </c>
      <c r="E174" s="40"/>
      <c r="F174" s="218" t="s">
        <v>1027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126</v>
      </c>
      <c r="AU174" s="17" t="s">
        <v>79</v>
      </c>
    </row>
    <row r="175" s="2" customFormat="1" ht="16.5" customHeight="1">
      <c r="A175" s="38"/>
      <c r="B175" s="39"/>
      <c r="C175" s="222" t="s">
        <v>636</v>
      </c>
      <c r="D175" s="222" t="s">
        <v>128</v>
      </c>
      <c r="E175" s="223" t="s">
        <v>1028</v>
      </c>
      <c r="F175" s="224" t="s">
        <v>1029</v>
      </c>
      <c r="G175" s="225" t="s">
        <v>146</v>
      </c>
      <c r="H175" s="226">
        <v>2</v>
      </c>
      <c r="I175" s="227"/>
      <c r="J175" s="228">
        <f>ROUND(I175*H175,2)</f>
        <v>0</v>
      </c>
      <c r="K175" s="224" t="s">
        <v>123</v>
      </c>
      <c r="L175" s="229"/>
      <c r="M175" s="230" t="s">
        <v>19</v>
      </c>
      <c r="N175" s="231" t="s">
        <v>40</v>
      </c>
      <c r="O175" s="84"/>
      <c r="P175" s="213">
        <f>O175*H175</f>
        <v>0</v>
      </c>
      <c r="Q175" s="213">
        <v>0.00040000000000000002</v>
      </c>
      <c r="R175" s="213">
        <f>Q175*H175</f>
        <v>0.00080000000000000004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131</v>
      </c>
      <c r="AT175" s="215" t="s">
        <v>128</v>
      </c>
      <c r="AU175" s="215" t="s">
        <v>79</v>
      </c>
      <c r="AY175" s="17" t="s">
        <v>116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124</v>
      </c>
      <c r="BM175" s="215" t="s">
        <v>1030</v>
      </c>
    </row>
    <row r="176" s="2" customFormat="1" ht="16.5" customHeight="1">
      <c r="A176" s="38"/>
      <c r="B176" s="39"/>
      <c r="C176" s="222" t="s">
        <v>641</v>
      </c>
      <c r="D176" s="222" t="s">
        <v>128</v>
      </c>
      <c r="E176" s="223" t="s">
        <v>1031</v>
      </c>
      <c r="F176" s="224" t="s">
        <v>1032</v>
      </c>
      <c r="G176" s="225" t="s">
        <v>146</v>
      </c>
      <c r="H176" s="226">
        <v>2</v>
      </c>
      <c r="I176" s="227"/>
      <c r="J176" s="228">
        <f>ROUND(I176*H176,2)</f>
        <v>0</v>
      </c>
      <c r="K176" s="224" t="s">
        <v>123</v>
      </c>
      <c r="L176" s="229"/>
      <c r="M176" s="230" t="s">
        <v>19</v>
      </c>
      <c r="N176" s="231" t="s">
        <v>40</v>
      </c>
      <c r="O176" s="84"/>
      <c r="P176" s="213">
        <f>O176*H176</f>
        <v>0</v>
      </c>
      <c r="Q176" s="213">
        <v>0.00040000000000000002</v>
      </c>
      <c r="R176" s="213">
        <f>Q176*H176</f>
        <v>0.00080000000000000004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131</v>
      </c>
      <c r="AT176" s="215" t="s">
        <v>128</v>
      </c>
      <c r="AU176" s="215" t="s">
        <v>79</v>
      </c>
      <c r="AY176" s="17" t="s">
        <v>116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124</v>
      </c>
      <c r="BM176" s="215" t="s">
        <v>1033</v>
      </c>
    </row>
    <row r="177" s="2" customFormat="1" ht="16.5" customHeight="1">
      <c r="A177" s="38"/>
      <c r="B177" s="39"/>
      <c r="C177" s="222" t="s">
        <v>646</v>
      </c>
      <c r="D177" s="222" t="s">
        <v>128</v>
      </c>
      <c r="E177" s="223" t="s">
        <v>1034</v>
      </c>
      <c r="F177" s="224" t="s">
        <v>1035</v>
      </c>
      <c r="G177" s="225" t="s">
        <v>146</v>
      </c>
      <c r="H177" s="226">
        <v>2</v>
      </c>
      <c r="I177" s="227"/>
      <c r="J177" s="228">
        <f>ROUND(I177*H177,2)</f>
        <v>0</v>
      </c>
      <c r="K177" s="224" t="s">
        <v>123</v>
      </c>
      <c r="L177" s="229"/>
      <c r="M177" s="230" t="s">
        <v>19</v>
      </c>
      <c r="N177" s="231" t="s">
        <v>40</v>
      </c>
      <c r="O177" s="84"/>
      <c r="P177" s="213">
        <f>O177*H177</f>
        <v>0</v>
      </c>
      <c r="Q177" s="213">
        <v>0.00040000000000000002</v>
      </c>
      <c r="R177" s="213">
        <f>Q177*H177</f>
        <v>0.00080000000000000004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131</v>
      </c>
      <c r="AT177" s="215" t="s">
        <v>128</v>
      </c>
      <c r="AU177" s="215" t="s">
        <v>79</v>
      </c>
      <c r="AY177" s="17" t="s">
        <v>116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77</v>
      </c>
      <c r="BK177" s="216">
        <f>ROUND(I177*H177,2)</f>
        <v>0</v>
      </c>
      <c r="BL177" s="17" t="s">
        <v>124</v>
      </c>
      <c r="BM177" s="215" t="s">
        <v>1036</v>
      </c>
    </row>
    <row r="178" s="2" customFormat="1" ht="16.5" customHeight="1">
      <c r="A178" s="38"/>
      <c r="B178" s="39"/>
      <c r="C178" s="222" t="s">
        <v>651</v>
      </c>
      <c r="D178" s="222" t="s">
        <v>128</v>
      </c>
      <c r="E178" s="223" t="s">
        <v>1037</v>
      </c>
      <c r="F178" s="224" t="s">
        <v>1038</v>
      </c>
      <c r="G178" s="225" t="s">
        <v>146</v>
      </c>
      <c r="H178" s="226">
        <v>3</v>
      </c>
      <c r="I178" s="227"/>
      <c r="J178" s="228">
        <f>ROUND(I178*H178,2)</f>
        <v>0</v>
      </c>
      <c r="K178" s="224" t="s">
        <v>123</v>
      </c>
      <c r="L178" s="229"/>
      <c r="M178" s="230" t="s">
        <v>19</v>
      </c>
      <c r="N178" s="231" t="s">
        <v>40</v>
      </c>
      <c r="O178" s="84"/>
      <c r="P178" s="213">
        <f>O178*H178</f>
        <v>0</v>
      </c>
      <c r="Q178" s="213">
        <v>0.00040000000000000002</v>
      </c>
      <c r="R178" s="213">
        <f>Q178*H178</f>
        <v>0.0012000000000000001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131</v>
      </c>
      <c r="AT178" s="215" t="s">
        <v>128</v>
      </c>
      <c r="AU178" s="215" t="s">
        <v>79</v>
      </c>
      <c r="AY178" s="17" t="s">
        <v>116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124</v>
      </c>
      <c r="BM178" s="215" t="s">
        <v>1039</v>
      </c>
    </row>
    <row r="179" s="2" customFormat="1" ht="16.5" customHeight="1">
      <c r="A179" s="38"/>
      <c r="B179" s="39"/>
      <c r="C179" s="222" t="s">
        <v>656</v>
      </c>
      <c r="D179" s="222" t="s">
        <v>128</v>
      </c>
      <c r="E179" s="223" t="s">
        <v>1040</v>
      </c>
      <c r="F179" s="224" t="s">
        <v>1041</v>
      </c>
      <c r="G179" s="225" t="s">
        <v>146</v>
      </c>
      <c r="H179" s="226">
        <v>1</v>
      </c>
      <c r="I179" s="227"/>
      <c r="J179" s="228">
        <f>ROUND(I179*H179,2)</f>
        <v>0</v>
      </c>
      <c r="K179" s="224" t="s">
        <v>123</v>
      </c>
      <c r="L179" s="229"/>
      <c r="M179" s="230" t="s">
        <v>19</v>
      </c>
      <c r="N179" s="231" t="s">
        <v>40</v>
      </c>
      <c r="O179" s="84"/>
      <c r="P179" s="213">
        <f>O179*H179</f>
        <v>0</v>
      </c>
      <c r="Q179" s="213">
        <v>0.00059999999999999995</v>
      </c>
      <c r="R179" s="213">
        <f>Q179*H179</f>
        <v>0.00059999999999999995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131</v>
      </c>
      <c r="AT179" s="215" t="s">
        <v>128</v>
      </c>
      <c r="AU179" s="215" t="s">
        <v>79</v>
      </c>
      <c r="AY179" s="17" t="s">
        <v>116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124</v>
      </c>
      <c r="BM179" s="215" t="s">
        <v>1042</v>
      </c>
    </row>
    <row r="180" s="2" customFormat="1" ht="16.5" customHeight="1">
      <c r="A180" s="38"/>
      <c r="B180" s="39"/>
      <c r="C180" s="222" t="s">
        <v>661</v>
      </c>
      <c r="D180" s="222" t="s">
        <v>128</v>
      </c>
      <c r="E180" s="223" t="s">
        <v>1043</v>
      </c>
      <c r="F180" s="224" t="s">
        <v>1044</v>
      </c>
      <c r="G180" s="225" t="s">
        <v>146</v>
      </c>
      <c r="H180" s="226">
        <v>2</v>
      </c>
      <c r="I180" s="227"/>
      <c r="J180" s="228">
        <f>ROUND(I180*H180,2)</f>
        <v>0</v>
      </c>
      <c r="K180" s="224" t="s">
        <v>123</v>
      </c>
      <c r="L180" s="229"/>
      <c r="M180" s="230" t="s">
        <v>19</v>
      </c>
      <c r="N180" s="231" t="s">
        <v>40</v>
      </c>
      <c r="O180" s="84"/>
      <c r="P180" s="213">
        <f>O180*H180</f>
        <v>0</v>
      </c>
      <c r="Q180" s="213">
        <v>0.00040000000000000002</v>
      </c>
      <c r="R180" s="213">
        <f>Q180*H180</f>
        <v>0.00080000000000000004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131</v>
      </c>
      <c r="AT180" s="215" t="s">
        <v>128</v>
      </c>
      <c r="AU180" s="215" t="s">
        <v>79</v>
      </c>
      <c r="AY180" s="17" t="s">
        <v>116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124</v>
      </c>
      <c r="BM180" s="215" t="s">
        <v>1045</v>
      </c>
    </row>
    <row r="181" s="2" customFormat="1" ht="16.5" customHeight="1">
      <c r="A181" s="38"/>
      <c r="B181" s="39"/>
      <c r="C181" s="222" t="s">
        <v>666</v>
      </c>
      <c r="D181" s="222" t="s">
        <v>128</v>
      </c>
      <c r="E181" s="223" t="s">
        <v>1046</v>
      </c>
      <c r="F181" s="224" t="s">
        <v>1047</v>
      </c>
      <c r="G181" s="225" t="s">
        <v>146</v>
      </c>
      <c r="H181" s="226">
        <v>1</v>
      </c>
      <c r="I181" s="227"/>
      <c r="J181" s="228">
        <f>ROUND(I181*H181,2)</f>
        <v>0</v>
      </c>
      <c r="K181" s="224" t="s">
        <v>123</v>
      </c>
      <c r="L181" s="229"/>
      <c r="M181" s="230" t="s">
        <v>19</v>
      </c>
      <c r="N181" s="231" t="s">
        <v>40</v>
      </c>
      <c r="O181" s="84"/>
      <c r="P181" s="213">
        <f>O181*H181</f>
        <v>0</v>
      </c>
      <c r="Q181" s="213">
        <v>0.00059999999999999995</v>
      </c>
      <c r="R181" s="213">
        <f>Q181*H181</f>
        <v>0.00059999999999999995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131</v>
      </c>
      <c r="AT181" s="215" t="s">
        <v>128</v>
      </c>
      <c r="AU181" s="215" t="s">
        <v>79</v>
      </c>
      <c r="AY181" s="17" t="s">
        <v>116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77</v>
      </c>
      <c r="BK181" s="216">
        <f>ROUND(I181*H181,2)</f>
        <v>0</v>
      </c>
      <c r="BL181" s="17" t="s">
        <v>124</v>
      </c>
      <c r="BM181" s="215" t="s">
        <v>1048</v>
      </c>
    </row>
    <row r="182" s="2" customFormat="1" ht="24.15" customHeight="1">
      <c r="A182" s="38"/>
      <c r="B182" s="39"/>
      <c r="C182" s="204" t="s">
        <v>671</v>
      </c>
      <c r="D182" s="204" t="s">
        <v>119</v>
      </c>
      <c r="E182" s="205" t="s">
        <v>1049</v>
      </c>
      <c r="F182" s="206" t="s">
        <v>1050</v>
      </c>
      <c r="G182" s="207" t="s">
        <v>146</v>
      </c>
      <c r="H182" s="208">
        <v>6</v>
      </c>
      <c r="I182" s="209"/>
      <c r="J182" s="210">
        <f>ROUND(I182*H182,2)</f>
        <v>0</v>
      </c>
      <c r="K182" s="206" t="s">
        <v>123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124</v>
      </c>
      <c r="AT182" s="215" t="s">
        <v>119</v>
      </c>
      <c r="AU182" s="215" t="s">
        <v>79</v>
      </c>
      <c r="AY182" s="17" t="s">
        <v>116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124</v>
      </c>
      <c r="BM182" s="215" t="s">
        <v>1051</v>
      </c>
    </row>
    <row r="183" s="2" customFormat="1">
      <c r="A183" s="38"/>
      <c r="B183" s="39"/>
      <c r="C183" s="40"/>
      <c r="D183" s="217" t="s">
        <v>126</v>
      </c>
      <c r="E183" s="40"/>
      <c r="F183" s="218" t="s">
        <v>1052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126</v>
      </c>
      <c r="AU183" s="17" t="s">
        <v>79</v>
      </c>
    </row>
    <row r="184" s="2" customFormat="1" ht="16.5" customHeight="1">
      <c r="A184" s="38"/>
      <c r="B184" s="39"/>
      <c r="C184" s="222" t="s">
        <v>676</v>
      </c>
      <c r="D184" s="222" t="s">
        <v>128</v>
      </c>
      <c r="E184" s="223" t="s">
        <v>1053</v>
      </c>
      <c r="F184" s="224" t="s">
        <v>1054</v>
      </c>
      <c r="G184" s="225" t="s">
        <v>146</v>
      </c>
      <c r="H184" s="226">
        <v>2</v>
      </c>
      <c r="I184" s="227"/>
      <c r="J184" s="228">
        <f>ROUND(I184*H184,2)</f>
        <v>0</v>
      </c>
      <c r="K184" s="224" t="s">
        <v>123</v>
      </c>
      <c r="L184" s="229"/>
      <c r="M184" s="230" t="s">
        <v>19</v>
      </c>
      <c r="N184" s="231" t="s">
        <v>40</v>
      </c>
      <c r="O184" s="84"/>
      <c r="P184" s="213">
        <f>O184*H184</f>
        <v>0</v>
      </c>
      <c r="Q184" s="213">
        <v>0.00080000000000000004</v>
      </c>
      <c r="R184" s="213">
        <f>Q184*H184</f>
        <v>0.0016000000000000001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131</v>
      </c>
      <c r="AT184" s="215" t="s">
        <v>128</v>
      </c>
      <c r="AU184" s="215" t="s">
        <v>79</v>
      </c>
      <c r="AY184" s="17" t="s">
        <v>116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124</v>
      </c>
      <c r="BM184" s="215" t="s">
        <v>1055</v>
      </c>
    </row>
    <row r="185" s="2" customFormat="1" ht="16.5" customHeight="1">
      <c r="A185" s="38"/>
      <c r="B185" s="39"/>
      <c r="C185" s="222" t="s">
        <v>683</v>
      </c>
      <c r="D185" s="222" t="s">
        <v>128</v>
      </c>
      <c r="E185" s="223" t="s">
        <v>1056</v>
      </c>
      <c r="F185" s="224" t="s">
        <v>1057</v>
      </c>
      <c r="G185" s="225" t="s">
        <v>146</v>
      </c>
      <c r="H185" s="226">
        <v>3</v>
      </c>
      <c r="I185" s="227"/>
      <c r="J185" s="228">
        <f>ROUND(I185*H185,2)</f>
        <v>0</v>
      </c>
      <c r="K185" s="224" t="s">
        <v>123</v>
      </c>
      <c r="L185" s="229"/>
      <c r="M185" s="230" t="s">
        <v>19</v>
      </c>
      <c r="N185" s="231" t="s">
        <v>40</v>
      </c>
      <c r="O185" s="84"/>
      <c r="P185" s="213">
        <f>O185*H185</f>
        <v>0</v>
      </c>
      <c r="Q185" s="213">
        <v>0.00059999999999999995</v>
      </c>
      <c r="R185" s="213">
        <f>Q185*H185</f>
        <v>0.0018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131</v>
      </c>
      <c r="AT185" s="215" t="s">
        <v>128</v>
      </c>
      <c r="AU185" s="215" t="s">
        <v>79</v>
      </c>
      <c r="AY185" s="17" t="s">
        <v>116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124</v>
      </c>
      <c r="BM185" s="215" t="s">
        <v>1058</v>
      </c>
    </row>
    <row r="186" s="2" customFormat="1" ht="16.5" customHeight="1">
      <c r="A186" s="38"/>
      <c r="B186" s="39"/>
      <c r="C186" s="222" t="s">
        <v>688</v>
      </c>
      <c r="D186" s="222" t="s">
        <v>128</v>
      </c>
      <c r="E186" s="223" t="s">
        <v>1059</v>
      </c>
      <c r="F186" s="224" t="s">
        <v>1060</v>
      </c>
      <c r="G186" s="225" t="s">
        <v>146</v>
      </c>
      <c r="H186" s="226">
        <v>1</v>
      </c>
      <c r="I186" s="227"/>
      <c r="J186" s="228">
        <f>ROUND(I186*H186,2)</f>
        <v>0</v>
      </c>
      <c r="K186" s="224" t="s">
        <v>123</v>
      </c>
      <c r="L186" s="229"/>
      <c r="M186" s="230" t="s">
        <v>19</v>
      </c>
      <c r="N186" s="231" t="s">
        <v>40</v>
      </c>
      <c r="O186" s="84"/>
      <c r="P186" s="213">
        <f>O186*H186</f>
        <v>0</v>
      </c>
      <c r="Q186" s="213">
        <v>0.00080000000000000004</v>
      </c>
      <c r="R186" s="213">
        <f>Q186*H186</f>
        <v>0.00080000000000000004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131</v>
      </c>
      <c r="AT186" s="215" t="s">
        <v>128</v>
      </c>
      <c r="AU186" s="215" t="s">
        <v>79</v>
      </c>
      <c r="AY186" s="17" t="s">
        <v>116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124</v>
      </c>
      <c r="BM186" s="215" t="s">
        <v>1061</v>
      </c>
    </row>
    <row r="187" s="2" customFormat="1" ht="24.15" customHeight="1">
      <c r="A187" s="38"/>
      <c r="B187" s="39"/>
      <c r="C187" s="204" t="s">
        <v>693</v>
      </c>
      <c r="D187" s="204" t="s">
        <v>119</v>
      </c>
      <c r="E187" s="205" t="s">
        <v>1062</v>
      </c>
      <c r="F187" s="206" t="s">
        <v>1063</v>
      </c>
      <c r="G187" s="207" t="s">
        <v>146</v>
      </c>
      <c r="H187" s="208">
        <v>5</v>
      </c>
      <c r="I187" s="209"/>
      <c r="J187" s="210">
        <f>ROUND(I187*H187,2)</f>
        <v>0</v>
      </c>
      <c r="K187" s="206" t="s">
        <v>123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124</v>
      </c>
      <c r="AT187" s="215" t="s">
        <v>119</v>
      </c>
      <c r="AU187" s="215" t="s">
        <v>79</v>
      </c>
      <c r="AY187" s="17" t="s">
        <v>116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124</v>
      </c>
      <c r="BM187" s="215" t="s">
        <v>1064</v>
      </c>
    </row>
    <row r="188" s="2" customFormat="1">
      <c r="A188" s="38"/>
      <c r="B188" s="39"/>
      <c r="C188" s="40"/>
      <c r="D188" s="217" t="s">
        <v>126</v>
      </c>
      <c r="E188" s="40"/>
      <c r="F188" s="218" t="s">
        <v>1065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126</v>
      </c>
      <c r="AU188" s="17" t="s">
        <v>79</v>
      </c>
    </row>
    <row r="189" s="2" customFormat="1" ht="16.5" customHeight="1">
      <c r="A189" s="38"/>
      <c r="B189" s="39"/>
      <c r="C189" s="222" t="s">
        <v>698</v>
      </c>
      <c r="D189" s="222" t="s">
        <v>128</v>
      </c>
      <c r="E189" s="223" t="s">
        <v>1066</v>
      </c>
      <c r="F189" s="224" t="s">
        <v>1067</v>
      </c>
      <c r="G189" s="225" t="s">
        <v>146</v>
      </c>
      <c r="H189" s="226">
        <v>1</v>
      </c>
      <c r="I189" s="227"/>
      <c r="J189" s="228">
        <f>ROUND(I189*H189,2)</f>
        <v>0</v>
      </c>
      <c r="K189" s="224" t="s">
        <v>123</v>
      </c>
      <c r="L189" s="229"/>
      <c r="M189" s="230" t="s">
        <v>19</v>
      </c>
      <c r="N189" s="231" t="s">
        <v>40</v>
      </c>
      <c r="O189" s="84"/>
      <c r="P189" s="213">
        <f>O189*H189</f>
        <v>0</v>
      </c>
      <c r="Q189" s="213">
        <v>0.0011000000000000001</v>
      </c>
      <c r="R189" s="213">
        <f>Q189*H189</f>
        <v>0.0011000000000000001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131</v>
      </c>
      <c r="AT189" s="215" t="s">
        <v>128</v>
      </c>
      <c r="AU189" s="215" t="s">
        <v>79</v>
      </c>
      <c r="AY189" s="17" t="s">
        <v>116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124</v>
      </c>
      <c r="BM189" s="215" t="s">
        <v>1068</v>
      </c>
    </row>
    <row r="190" s="2" customFormat="1" ht="16.5" customHeight="1">
      <c r="A190" s="38"/>
      <c r="B190" s="39"/>
      <c r="C190" s="222" t="s">
        <v>703</v>
      </c>
      <c r="D190" s="222" t="s">
        <v>128</v>
      </c>
      <c r="E190" s="223" t="s">
        <v>1069</v>
      </c>
      <c r="F190" s="224" t="s">
        <v>1070</v>
      </c>
      <c r="G190" s="225" t="s">
        <v>146</v>
      </c>
      <c r="H190" s="226">
        <v>1</v>
      </c>
      <c r="I190" s="227"/>
      <c r="J190" s="228">
        <f>ROUND(I190*H190,2)</f>
        <v>0</v>
      </c>
      <c r="K190" s="224" t="s">
        <v>123</v>
      </c>
      <c r="L190" s="229"/>
      <c r="M190" s="230" t="s">
        <v>19</v>
      </c>
      <c r="N190" s="231" t="s">
        <v>40</v>
      </c>
      <c r="O190" s="84"/>
      <c r="P190" s="213">
        <f>O190*H190</f>
        <v>0</v>
      </c>
      <c r="Q190" s="213">
        <v>0.0011999999999999999</v>
      </c>
      <c r="R190" s="213">
        <f>Q190*H190</f>
        <v>0.0011999999999999999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131</v>
      </c>
      <c r="AT190" s="215" t="s">
        <v>128</v>
      </c>
      <c r="AU190" s="215" t="s">
        <v>79</v>
      </c>
      <c r="AY190" s="17" t="s">
        <v>116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124</v>
      </c>
      <c r="BM190" s="215" t="s">
        <v>1071</v>
      </c>
    </row>
    <row r="191" s="2" customFormat="1" ht="16.5" customHeight="1">
      <c r="A191" s="38"/>
      <c r="B191" s="39"/>
      <c r="C191" s="222" t="s">
        <v>708</v>
      </c>
      <c r="D191" s="222" t="s">
        <v>128</v>
      </c>
      <c r="E191" s="223" t="s">
        <v>1072</v>
      </c>
      <c r="F191" s="224" t="s">
        <v>1073</v>
      </c>
      <c r="G191" s="225" t="s">
        <v>146</v>
      </c>
      <c r="H191" s="226">
        <v>1</v>
      </c>
      <c r="I191" s="227"/>
      <c r="J191" s="228">
        <f>ROUND(I191*H191,2)</f>
        <v>0</v>
      </c>
      <c r="K191" s="224" t="s">
        <v>123</v>
      </c>
      <c r="L191" s="229"/>
      <c r="M191" s="230" t="s">
        <v>19</v>
      </c>
      <c r="N191" s="231" t="s">
        <v>40</v>
      </c>
      <c r="O191" s="84"/>
      <c r="P191" s="213">
        <f>O191*H191</f>
        <v>0</v>
      </c>
      <c r="Q191" s="213">
        <v>0.00089999999999999998</v>
      </c>
      <c r="R191" s="213">
        <f>Q191*H191</f>
        <v>0.00089999999999999998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131</v>
      </c>
      <c r="AT191" s="215" t="s">
        <v>128</v>
      </c>
      <c r="AU191" s="215" t="s">
        <v>79</v>
      </c>
      <c r="AY191" s="17" t="s">
        <v>116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124</v>
      </c>
      <c r="BM191" s="215" t="s">
        <v>1074</v>
      </c>
    </row>
    <row r="192" s="2" customFormat="1" ht="16.5" customHeight="1">
      <c r="A192" s="38"/>
      <c r="B192" s="39"/>
      <c r="C192" s="222" t="s">
        <v>713</v>
      </c>
      <c r="D192" s="222" t="s">
        <v>128</v>
      </c>
      <c r="E192" s="223" t="s">
        <v>1075</v>
      </c>
      <c r="F192" s="224" t="s">
        <v>1076</v>
      </c>
      <c r="G192" s="225" t="s">
        <v>146</v>
      </c>
      <c r="H192" s="226">
        <v>1</v>
      </c>
      <c r="I192" s="227"/>
      <c r="J192" s="228">
        <f>ROUND(I192*H192,2)</f>
        <v>0</v>
      </c>
      <c r="K192" s="224" t="s">
        <v>123</v>
      </c>
      <c r="L192" s="229"/>
      <c r="M192" s="230" t="s">
        <v>19</v>
      </c>
      <c r="N192" s="231" t="s">
        <v>40</v>
      </c>
      <c r="O192" s="84"/>
      <c r="P192" s="213">
        <f>O192*H192</f>
        <v>0</v>
      </c>
      <c r="Q192" s="213">
        <v>0.0011999999999999999</v>
      </c>
      <c r="R192" s="213">
        <f>Q192*H192</f>
        <v>0.0011999999999999999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131</v>
      </c>
      <c r="AT192" s="215" t="s">
        <v>128</v>
      </c>
      <c r="AU192" s="215" t="s">
        <v>79</v>
      </c>
      <c r="AY192" s="17" t="s">
        <v>116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124</v>
      </c>
      <c r="BM192" s="215" t="s">
        <v>1077</v>
      </c>
    </row>
    <row r="193" s="2" customFormat="1" ht="16.5" customHeight="1">
      <c r="A193" s="38"/>
      <c r="B193" s="39"/>
      <c r="C193" s="222" t="s">
        <v>718</v>
      </c>
      <c r="D193" s="222" t="s">
        <v>128</v>
      </c>
      <c r="E193" s="223" t="s">
        <v>1078</v>
      </c>
      <c r="F193" s="224" t="s">
        <v>1079</v>
      </c>
      <c r="G193" s="225" t="s">
        <v>146</v>
      </c>
      <c r="H193" s="226">
        <v>1</v>
      </c>
      <c r="I193" s="227"/>
      <c r="J193" s="228">
        <f>ROUND(I193*H193,2)</f>
        <v>0</v>
      </c>
      <c r="K193" s="224" t="s">
        <v>123</v>
      </c>
      <c r="L193" s="229"/>
      <c r="M193" s="230" t="s">
        <v>19</v>
      </c>
      <c r="N193" s="231" t="s">
        <v>40</v>
      </c>
      <c r="O193" s="84"/>
      <c r="P193" s="213">
        <f>O193*H193</f>
        <v>0</v>
      </c>
      <c r="Q193" s="213">
        <v>0.0014</v>
      </c>
      <c r="R193" s="213">
        <f>Q193*H193</f>
        <v>0.0014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131</v>
      </c>
      <c r="AT193" s="215" t="s">
        <v>128</v>
      </c>
      <c r="AU193" s="215" t="s">
        <v>79</v>
      </c>
      <c r="AY193" s="17" t="s">
        <v>116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124</v>
      </c>
      <c r="BM193" s="215" t="s">
        <v>1080</v>
      </c>
    </row>
    <row r="194" s="2" customFormat="1" ht="24.15" customHeight="1">
      <c r="A194" s="38"/>
      <c r="B194" s="39"/>
      <c r="C194" s="204" t="s">
        <v>723</v>
      </c>
      <c r="D194" s="204" t="s">
        <v>119</v>
      </c>
      <c r="E194" s="205" t="s">
        <v>1081</v>
      </c>
      <c r="F194" s="206" t="s">
        <v>1082</v>
      </c>
      <c r="G194" s="207" t="s">
        <v>146</v>
      </c>
      <c r="H194" s="208">
        <v>3</v>
      </c>
      <c r="I194" s="209"/>
      <c r="J194" s="210">
        <f>ROUND(I194*H194,2)</f>
        <v>0</v>
      </c>
      <c r="K194" s="206" t="s">
        <v>123</v>
      </c>
      <c r="L194" s="44"/>
      <c r="M194" s="211" t="s">
        <v>19</v>
      </c>
      <c r="N194" s="212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124</v>
      </c>
      <c r="AT194" s="215" t="s">
        <v>119</v>
      </c>
      <c r="AU194" s="215" t="s">
        <v>79</v>
      </c>
      <c r="AY194" s="17" t="s">
        <v>116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124</v>
      </c>
      <c r="BM194" s="215" t="s">
        <v>1083</v>
      </c>
    </row>
    <row r="195" s="2" customFormat="1">
      <c r="A195" s="38"/>
      <c r="B195" s="39"/>
      <c r="C195" s="40"/>
      <c r="D195" s="217" t="s">
        <v>126</v>
      </c>
      <c r="E195" s="40"/>
      <c r="F195" s="218" t="s">
        <v>1084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126</v>
      </c>
      <c r="AU195" s="17" t="s">
        <v>79</v>
      </c>
    </row>
    <row r="196" s="2" customFormat="1" ht="16.5" customHeight="1">
      <c r="A196" s="38"/>
      <c r="B196" s="39"/>
      <c r="C196" s="222" t="s">
        <v>728</v>
      </c>
      <c r="D196" s="222" t="s">
        <v>128</v>
      </c>
      <c r="E196" s="223" t="s">
        <v>1085</v>
      </c>
      <c r="F196" s="224" t="s">
        <v>1086</v>
      </c>
      <c r="G196" s="225" t="s">
        <v>146</v>
      </c>
      <c r="H196" s="226">
        <v>2</v>
      </c>
      <c r="I196" s="227"/>
      <c r="J196" s="228">
        <f>ROUND(I196*H196,2)</f>
        <v>0</v>
      </c>
      <c r="K196" s="224" t="s">
        <v>123</v>
      </c>
      <c r="L196" s="229"/>
      <c r="M196" s="230" t="s">
        <v>19</v>
      </c>
      <c r="N196" s="231" t="s">
        <v>40</v>
      </c>
      <c r="O196" s="84"/>
      <c r="P196" s="213">
        <f>O196*H196</f>
        <v>0</v>
      </c>
      <c r="Q196" s="213">
        <v>0.0022000000000000001</v>
      </c>
      <c r="R196" s="213">
        <f>Q196*H196</f>
        <v>0.0044000000000000003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131</v>
      </c>
      <c r="AT196" s="215" t="s">
        <v>128</v>
      </c>
      <c r="AU196" s="215" t="s">
        <v>79</v>
      </c>
      <c r="AY196" s="17" t="s">
        <v>116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124</v>
      </c>
      <c r="BM196" s="215" t="s">
        <v>1087</v>
      </c>
    </row>
    <row r="197" s="2" customFormat="1" ht="16.5" customHeight="1">
      <c r="A197" s="38"/>
      <c r="B197" s="39"/>
      <c r="C197" s="222" t="s">
        <v>732</v>
      </c>
      <c r="D197" s="222" t="s">
        <v>128</v>
      </c>
      <c r="E197" s="223" t="s">
        <v>1088</v>
      </c>
      <c r="F197" s="224" t="s">
        <v>1089</v>
      </c>
      <c r="G197" s="225" t="s">
        <v>146</v>
      </c>
      <c r="H197" s="226">
        <v>1</v>
      </c>
      <c r="I197" s="227"/>
      <c r="J197" s="228">
        <f>ROUND(I197*H197,2)</f>
        <v>0</v>
      </c>
      <c r="K197" s="224" t="s">
        <v>123</v>
      </c>
      <c r="L197" s="229"/>
      <c r="M197" s="230" t="s">
        <v>19</v>
      </c>
      <c r="N197" s="231" t="s">
        <v>40</v>
      </c>
      <c r="O197" s="84"/>
      <c r="P197" s="213">
        <f>O197*H197</f>
        <v>0</v>
      </c>
      <c r="Q197" s="213">
        <v>0.0019</v>
      </c>
      <c r="R197" s="213">
        <f>Q197*H197</f>
        <v>0.0019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131</v>
      </c>
      <c r="AT197" s="215" t="s">
        <v>128</v>
      </c>
      <c r="AU197" s="215" t="s">
        <v>79</v>
      </c>
      <c r="AY197" s="17" t="s">
        <v>116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124</v>
      </c>
      <c r="BM197" s="215" t="s">
        <v>1090</v>
      </c>
    </row>
    <row r="198" s="2" customFormat="1" ht="24.15" customHeight="1">
      <c r="A198" s="38"/>
      <c r="B198" s="39"/>
      <c r="C198" s="204" t="s">
        <v>737</v>
      </c>
      <c r="D198" s="204" t="s">
        <v>119</v>
      </c>
      <c r="E198" s="205" t="s">
        <v>1091</v>
      </c>
      <c r="F198" s="206" t="s">
        <v>1092</v>
      </c>
      <c r="G198" s="207" t="s">
        <v>146</v>
      </c>
      <c r="H198" s="208">
        <v>2</v>
      </c>
      <c r="I198" s="209"/>
      <c r="J198" s="210">
        <f>ROUND(I198*H198,2)</f>
        <v>0</v>
      </c>
      <c r="K198" s="206" t="s">
        <v>123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124</v>
      </c>
      <c r="AT198" s="215" t="s">
        <v>119</v>
      </c>
      <c r="AU198" s="215" t="s">
        <v>79</v>
      </c>
      <c r="AY198" s="17" t="s">
        <v>116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124</v>
      </c>
      <c r="BM198" s="215" t="s">
        <v>1093</v>
      </c>
    </row>
    <row r="199" s="2" customFormat="1">
      <c r="A199" s="38"/>
      <c r="B199" s="39"/>
      <c r="C199" s="40"/>
      <c r="D199" s="217" t="s">
        <v>126</v>
      </c>
      <c r="E199" s="40"/>
      <c r="F199" s="218" t="s">
        <v>1094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126</v>
      </c>
      <c r="AU199" s="17" t="s">
        <v>79</v>
      </c>
    </row>
    <row r="200" s="2" customFormat="1" ht="16.5" customHeight="1">
      <c r="A200" s="38"/>
      <c r="B200" s="39"/>
      <c r="C200" s="222" t="s">
        <v>742</v>
      </c>
      <c r="D200" s="222" t="s">
        <v>128</v>
      </c>
      <c r="E200" s="223" t="s">
        <v>1095</v>
      </c>
      <c r="F200" s="224" t="s">
        <v>1096</v>
      </c>
      <c r="G200" s="225" t="s">
        <v>146</v>
      </c>
      <c r="H200" s="226">
        <v>2</v>
      </c>
      <c r="I200" s="227"/>
      <c r="J200" s="228">
        <f>ROUND(I200*H200,2)</f>
        <v>0</v>
      </c>
      <c r="K200" s="224" t="s">
        <v>123</v>
      </c>
      <c r="L200" s="229"/>
      <c r="M200" s="230" t="s">
        <v>19</v>
      </c>
      <c r="N200" s="231" t="s">
        <v>40</v>
      </c>
      <c r="O200" s="84"/>
      <c r="P200" s="213">
        <f>O200*H200</f>
        <v>0</v>
      </c>
      <c r="Q200" s="213">
        <v>0.00080000000000000004</v>
      </c>
      <c r="R200" s="213">
        <f>Q200*H200</f>
        <v>0.0016000000000000001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131</v>
      </c>
      <c r="AT200" s="215" t="s">
        <v>128</v>
      </c>
      <c r="AU200" s="215" t="s">
        <v>79</v>
      </c>
      <c r="AY200" s="17" t="s">
        <v>116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124</v>
      </c>
      <c r="BM200" s="215" t="s">
        <v>1097</v>
      </c>
    </row>
    <row r="201" s="2" customFormat="1" ht="24.15" customHeight="1">
      <c r="A201" s="38"/>
      <c r="B201" s="39"/>
      <c r="C201" s="204" t="s">
        <v>747</v>
      </c>
      <c r="D201" s="204" t="s">
        <v>119</v>
      </c>
      <c r="E201" s="205" t="s">
        <v>1098</v>
      </c>
      <c r="F201" s="206" t="s">
        <v>1099</v>
      </c>
      <c r="G201" s="207" t="s">
        <v>146</v>
      </c>
      <c r="H201" s="208">
        <v>2</v>
      </c>
      <c r="I201" s="209"/>
      <c r="J201" s="210">
        <f>ROUND(I201*H201,2)</f>
        <v>0</v>
      </c>
      <c r="K201" s="206" t="s">
        <v>123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124</v>
      </c>
      <c r="AT201" s="215" t="s">
        <v>119</v>
      </c>
      <c r="AU201" s="215" t="s">
        <v>79</v>
      </c>
      <c r="AY201" s="17" t="s">
        <v>116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124</v>
      </c>
      <c r="BM201" s="215" t="s">
        <v>1100</v>
      </c>
    </row>
    <row r="202" s="2" customFormat="1">
      <c r="A202" s="38"/>
      <c r="B202" s="39"/>
      <c r="C202" s="40"/>
      <c r="D202" s="217" t="s">
        <v>126</v>
      </c>
      <c r="E202" s="40"/>
      <c r="F202" s="218" t="s">
        <v>1101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126</v>
      </c>
      <c r="AU202" s="17" t="s">
        <v>79</v>
      </c>
    </row>
    <row r="203" s="2" customFormat="1" ht="16.5" customHeight="1">
      <c r="A203" s="38"/>
      <c r="B203" s="39"/>
      <c r="C203" s="222" t="s">
        <v>752</v>
      </c>
      <c r="D203" s="222" t="s">
        <v>128</v>
      </c>
      <c r="E203" s="223" t="s">
        <v>1102</v>
      </c>
      <c r="F203" s="224" t="s">
        <v>1103</v>
      </c>
      <c r="G203" s="225" t="s">
        <v>146</v>
      </c>
      <c r="H203" s="226">
        <v>2</v>
      </c>
      <c r="I203" s="227"/>
      <c r="J203" s="228">
        <f>ROUND(I203*H203,2)</f>
        <v>0</v>
      </c>
      <c r="K203" s="224" t="s">
        <v>123</v>
      </c>
      <c r="L203" s="229"/>
      <c r="M203" s="230" t="s">
        <v>19</v>
      </c>
      <c r="N203" s="231" t="s">
        <v>40</v>
      </c>
      <c r="O203" s="84"/>
      <c r="P203" s="213">
        <f>O203*H203</f>
        <v>0</v>
      </c>
      <c r="Q203" s="213">
        <v>0.0020999999999999999</v>
      </c>
      <c r="R203" s="213">
        <f>Q203*H203</f>
        <v>0.0041999999999999997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131</v>
      </c>
      <c r="AT203" s="215" t="s">
        <v>128</v>
      </c>
      <c r="AU203" s="215" t="s">
        <v>79</v>
      </c>
      <c r="AY203" s="17" t="s">
        <v>116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124</v>
      </c>
      <c r="BM203" s="215" t="s">
        <v>1104</v>
      </c>
    </row>
    <row r="204" s="2" customFormat="1" ht="24.15" customHeight="1">
      <c r="A204" s="38"/>
      <c r="B204" s="39"/>
      <c r="C204" s="204" t="s">
        <v>757</v>
      </c>
      <c r="D204" s="204" t="s">
        <v>119</v>
      </c>
      <c r="E204" s="205" t="s">
        <v>1105</v>
      </c>
      <c r="F204" s="206" t="s">
        <v>1106</v>
      </c>
      <c r="G204" s="207" t="s">
        <v>146</v>
      </c>
      <c r="H204" s="208">
        <v>2</v>
      </c>
      <c r="I204" s="209"/>
      <c r="J204" s="210">
        <f>ROUND(I204*H204,2)</f>
        <v>0</v>
      </c>
      <c r="K204" s="206" t="s">
        <v>123</v>
      </c>
      <c r="L204" s="44"/>
      <c r="M204" s="211" t="s">
        <v>19</v>
      </c>
      <c r="N204" s="212" t="s">
        <v>40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124</v>
      </c>
      <c r="AT204" s="215" t="s">
        <v>119</v>
      </c>
      <c r="AU204" s="215" t="s">
        <v>79</v>
      </c>
      <c r="AY204" s="17" t="s">
        <v>116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124</v>
      </c>
      <c r="BM204" s="215" t="s">
        <v>1107</v>
      </c>
    </row>
    <row r="205" s="2" customFormat="1">
      <c r="A205" s="38"/>
      <c r="B205" s="39"/>
      <c r="C205" s="40"/>
      <c r="D205" s="217" t="s">
        <v>126</v>
      </c>
      <c r="E205" s="40"/>
      <c r="F205" s="218" t="s">
        <v>1108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126</v>
      </c>
      <c r="AU205" s="17" t="s">
        <v>79</v>
      </c>
    </row>
    <row r="206" s="2" customFormat="1" ht="16.5" customHeight="1">
      <c r="A206" s="38"/>
      <c r="B206" s="39"/>
      <c r="C206" s="222" t="s">
        <v>762</v>
      </c>
      <c r="D206" s="222" t="s">
        <v>128</v>
      </c>
      <c r="E206" s="223" t="s">
        <v>1109</v>
      </c>
      <c r="F206" s="224" t="s">
        <v>1110</v>
      </c>
      <c r="G206" s="225" t="s">
        <v>146</v>
      </c>
      <c r="H206" s="226">
        <v>2</v>
      </c>
      <c r="I206" s="227"/>
      <c r="J206" s="228">
        <f>ROUND(I206*H206,2)</f>
        <v>0</v>
      </c>
      <c r="K206" s="224" t="s">
        <v>123</v>
      </c>
      <c r="L206" s="229"/>
      <c r="M206" s="230" t="s">
        <v>19</v>
      </c>
      <c r="N206" s="231" t="s">
        <v>40</v>
      </c>
      <c r="O206" s="84"/>
      <c r="P206" s="213">
        <f>O206*H206</f>
        <v>0</v>
      </c>
      <c r="Q206" s="213">
        <v>0.0077999999999999996</v>
      </c>
      <c r="R206" s="213">
        <f>Q206*H206</f>
        <v>0.015599999999999999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131</v>
      </c>
      <c r="AT206" s="215" t="s">
        <v>128</v>
      </c>
      <c r="AU206" s="215" t="s">
        <v>79</v>
      </c>
      <c r="AY206" s="17" t="s">
        <v>116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124</v>
      </c>
      <c r="BM206" s="215" t="s">
        <v>1111</v>
      </c>
    </row>
    <row r="207" s="2" customFormat="1" ht="24.15" customHeight="1">
      <c r="A207" s="38"/>
      <c r="B207" s="39"/>
      <c r="C207" s="204" t="s">
        <v>767</v>
      </c>
      <c r="D207" s="204" t="s">
        <v>119</v>
      </c>
      <c r="E207" s="205" t="s">
        <v>1112</v>
      </c>
      <c r="F207" s="206" t="s">
        <v>1113</v>
      </c>
      <c r="G207" s="207" t="s">
        <v>146</v>
      </c>
      <c r="H207" s="208">
        <v>3</v>
      </c>
      <c r="I207" s="209"/>
      <c r="J207" s="210">
        <f>ROUND(I207*H207,2)</f>
        <v>0</v>
      </c>
      <c r="K207" s="206" t="s">
        <v>123</v>
      </c>
      <c r="L207" s="44"/>
      <c r="M207" s="211" t="s">
        <v>19</v>
      </c>
      <c r="N207" s="212" t="s">
        <v>40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124</v>
      </c>
      <c r="AT207" s="215" t="s">
        <v>119</v>
      </c>
      <c r="AU207" s="215" t="s">
        <v>79</v>
      </c>
      <c r="AY207" s="17" t="s">
        <v>116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77</v>
      </c>
      <c r="BK207" s="216">
        <f>ROUND(I207*H207,2)</f>
        <v>0</v>
      </c>
      <c r="BL207" s="17" t="s">
        <v>124</v>
      </c>
      <c r="BM207" s="215" t="s">
        <v>1114</v>
      </c>
    </row>
    <row r="208" s="2" customFormat="1">
      <c r="A208" s="38"/>
      <c r="B208" s="39"/>
      <c r="C208" s="40"/>
      <c r="D208" s="217" t="s">
        <v>126</v>
      </c>
      <c r="E208" s="40"/>
      <c r="F208" s="218" t="s">
        <v>1115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126</v>
      </c>
      <c r="AU208" s="17" t="s">
        <v>79</v>
      </c>
    </row>
    <row r="209" s="2" customFormat="1" ht="16.5" customHeight="1">
      <c r="A209" s="38"/>
      <c r="B209" s="39"/>
      <c r="C209" s="222" t="s">
        <v>774</v>
      </c>
      <c r="D209" s="222" t="s">
        <v>128</v>
      </c>
      <c r="E209" s="223" t="s">
        <v>1116</v>
      </c>
      <c r="F209" s="224" t="s">
        <v>1117</v>
      </c>
      <c r="G209" s="225" t="s">
        <v>146</v>
      </c>
      <c r="H209" s="226">
        <v>1</v>
      </c>
      <c r="I209" s="227"/>
      <c r="J209" s="228">
        <f>ROUND(I209*H209,2)</f>
        <v>0</v>
      </c>
      <c r="K209" s="224" t="s">
        <v>123</v>
      </c>
      <c r="L209" s="229"/>
      <c r="M209" s="230" t="s">
        <v>19</v>
      </c>
      <c r="N209" s="231" t="s">
        <v>40</v>
      </c>
      <c r="O209" s="84"/>
      <c r="P209" s="213">
        <f>O209*H209</f>
        <v>0</v>
      </c>
      <c r="Q209" s="213">
        <v>0.00050000000000000001</v>
      </c>
      <c r="R209" s="213">
        <f>Q209*H209</f>
        <v>0.00050000000000000001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131</v>
      </c>
      <c r="AT209" s="215" t="s">
        <v>128</v>
      </c>
      <c r="AU209" s="215" t="s">
        <v>79</v>
      </c>
      <c r="AY209" s="17" t="s">
        <v>116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124</v>
      </c>
      <c r="BM209" s="215" t="s">
        <v>1118</v>
      </c>
    </row>
    <row r="210" s="2" customFormat="1" ht="16.5" customHeight="1">
      <c r="A210" s="38"/>
      <c r="B210" s="39"/>
      <c r="C210" s="222" t="s">
        <v>779</v>
      </c>
      <c r="D210" s="222" t="s">
        <v>128</v>
      </c>
      <c r="E210" s="223" t="s">
        <v>1119</v>
      </c>
      <c r="F210" s="224" t="s">
        <v>1120</v>
      </c>
      <c r="G210" s="225" t="s">
        <v>146</v>
      </c>
      <c r="H210" s="226">
        <v>2</v>
      </c>
      <c r="I210" s="227"/>
      <c r="J210" s="228">
        <f>ROUND(I210*H210,2)</f>
        <v>0</v>
      </c>
      <c r="K210" s="224" t="s">
        <v>123</v>
      </c>
      <c r="L210" s="229"/>
      <c r="M210" s="230" t="s">
        <v>19</v>
      </c>
      <c r="N210" s="231" t="s">
        <v>40</v>
      </c>
      <c r="O210" s="84"/>
      <c r="P210" s="213">
        <f>O210*H210</f>
        <v>0</v>
      </c>
      <c r="Q210" s="213">
        <v>0.00089999999999999998</v>
      </c>
      <c r="R210" s="213">
        <f>Q210*H210</f>
        <v>0.0018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131</v>
      </c>
      <c r="AT210" s="215" t="s">
        <v>128</v>
      </c>
      <c r="AU210" s="215" t="s">
        <v>79</v>
      </c>
      <c r="AY210" s="17" t="s">
        <v>116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124</v>
      </c>
      <c r="BM210" s="215" t="s">
        <v>1121</v>
      </c>
    </row>
    <row r="211" s="2" customFormat="1" ht="21.75" customHeight="1">
      <c r="A211" s="38"/>
      <c r="B211" s="39"/>
      <c r="C211" s="204" t="s">
        <v>784</v>
      </c>
      <c r="D211" s="204" t="s">
        <v>119</v>
      </c>
      <c r="E211" s="205" t="s">
        <v>1122</v>
      </c>
      <c r="F211" s="206" t="s">
        <v>1123</v>
      </c>
      <c r="G211" s="207" t="s">
        <v>122</v>
      </c>
      <c r="H211" s="208">
        <v>87</v>
      </c>
      <c r="I211" s="209"/>
      <c r="J211" s="210">
        <f>ROUND(I211*H211,2)</f>
        <v>0</v>
      </c>
      <c r="K211" s="206" t="s">
        <v>123</v>
      </c>
      <c r="L211" s="44"/>
      <c r="M211" s="211" t="s">
        <v>19</v>
      </c>
      <c r="N211" s="212" t="s">
        <v>40</v>
      </c>
      <c r="O211" s="84"/>
      <c r="P211" s="213">
        <f>O211*H211</f>
        <v>0</v>
      </c>
      <c r="Q211" s="213">
        <v>0.00022000000000000001</v>
      </c>
      <c r="R211" s="213">
        <f>Q211*H211</f>
        <v>0.019140000000000001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124</v>
      </c>
      <c r="AT211" s="215" t="s">
        <v>119</v>
      </c>
      <c r="AU211" s="215" t="s">
        <v>79</v>
      </c>
      <c r="AY211" s="17" t="s">
        <v>116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124</v>
      </c>
      <c r="BM211" s="215" t="s">
        <v>1124</v>
      </c>
    </row>
    <row r="212" s="2" customFormat="1">
      <c r="A212" s="38"/>
      <c r="B212" s="39"/>
      <c r="C212" s="40"/>
      <c r="D212" s="217" t="s">
        <v>126</v>
      </c>
      <c r="E212" s="40"/>
      <c r="F212" s="218" t="s">
        <v>1125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126</v>
      </c>
      <c r="AU212" s="17" t="s">
        <v>79</v>
      </c>
    </row>
    <row r="213" s="2" customFormat="1" ht="21.75" customHeight="1">
      <c r="A213" s="38"/>
      <c r="B213" s="39"/>
      <c r="C213" s="204" t="s">
        <v>789</v>
      </c>
      <c r="D213" s="204" t="s">
        <v>119</v>
      </c>
      <c r="E213" s="205" t="s">
        <v>1126</v>
      </c>
      <c r="F213" s="206" t="s">
        <v>1127</v>
      </c>
      <c r="G213" s="207" t="s">
        <v>122</v>
      </c>
      <c r="H213" s="208">
        <v>19</v>
      </c>
      <c r="I213" s="209"/>
      <c r="J213" s="210">
        <f>ROUND(I213*H213,2)</f>
        <v>0</v>
      </c>
      <c r="K213" s="206" t="s">
        <v>123</v>
      </c>
      <c r="L213" s="44"/>
      <c r="M213" s="211" t="s">
        <v>19</v>
      </c>
      <c r="N213" s="212" t="s">
        <v>40</v>
      </c>
      <c r="O213" s="84"/>
      <c r="P213" s="213">
        <f>O213*H213</f>
        <v>0</v>
      </c>
      <c r="Q213" s="213">
        <v>0.00027999999999999998</v>
      </c>
      <c r="R213" s="213">
        <f>Q213*H213</f>
        <v>0.0053199999999999992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124</v>
      </c>
      <c r="AT213" s="215" t="s">
        <v>119</v>
      </c>
      <c r="AU213" s="215" t="s">
        <v>79</v>
      </c>
      <c r="AY213" s="17" t="s">
        <v>116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124</v>
      </c>
      <c r="BM213" s="215" t="s">
        <v>1128</v>
      </c>
    </row>
    <row r="214" s="2" customFormat="1">
      <c r="A214" s="38"/>
      <c r="B214" s="39"/>
      <c r="C214" s="40"/>
      <c r="D214" s="217" t="s">
        <v>126</v>
      </c>
      <c r="E214" s="40"/>
      <c r="F214" s="218" t="s">
        <v>1129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126</v>
      </c>
      <c r="AU214" s="17" t="s">
        <v>79</v>
      </c>
    </row>
    <row r="215" s="2" customFormat="1" ht="21.75" customHeight="1">
      <c r="A215" s="38"/>
      <c r="B215" s="39"/>
      <c r="C215" s="204" t="s">
        <v>794</v>
      </c>
      <c r="D215" s="204" t="s">
        <v>119</v>
      </c>
      <c r="E215" s="205" t="s">
        <v>1130</v>
      </c>
      <c r="F215" s="206" t="s">
        <v>1131</v>
      </c>
      <c r="G215" s="207" t="s">
        <v>122</v>
      </c>
      <c r="H215" s="208">
        <v>19</v>
      </c>
      <c r="I215" s="209"/>
      <c r="J215" s="210">
        <f>ROUND(I215*H215,2)</f>
        <v>0</v>
      </c>
      <c r="K215" s="206" t="s">
        <v>123</v>
      </c>
      <c r="L215" s="44"/>
      <c r="M215" s="211" t="s">
        <v>19</v>
      </c>
      <c r="N215" s="212" t="s">
        <v>40</v>
      </c>
      <c r="O215" s="84"/>
      <c r="P215" s="213">
        <f>O215*H215</f>
        <v>0</v>
      </c>
      <c r="Q215" s="213">
        <v>0.00036999999999999999</v>
      </c>
      <c r="R215" s="213">
        <f>Q215*H215</f>
        <v>0.0070299999999999998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124</v>
      </c>
      <c r="AT215" s="215" t="s">
        <v>119</v>
      </c>
      <c r="AU215" s="215" t="s">
        <v>79</v>
      </c>
      <c r="AY215" s="17" t="s">
        <v>116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124</v>
      </c>
      <c r="BM215" s="215" t="s">
        <v>1132</v>
      </c>
    </row>
    <row r="216" s="2" customFormat="1">
      <c r="A216" s="38"/>
      <c r="B216" s="39"/>
      <c r="C216" s="40"/>
      <c r="D216" s="217" t="s">
        <v>126</v>
      </c>
      <c r="E216" s="40"/>
      <c r="F216" s="218" t="s">
        <v>1133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126</v>
      </c>
      <c r="AU216" s="17" t="s">
        <v>79</v>
      </c>
    </row>
    <row r="217" s="2" customFormat="1" ht="21.75" customHeight="1">
      <c r="A217" s="38"/>
      <c r="B217" s="39"/>
      <c r="C217" s="204" t="s">
        <v>799</v>
      </c>
      <c r="D217" s="204" t="s">
        <v>119</v>
      </c>
      <c r="E217" s="205" t="s">
        <v>1134</v>
      </c>
      <c r="F217" s="206" t="s">
        <v>1135</v>
      </c>
      <c r="G217" s="207" t="s">
        <v>122</v>
      </c>
      <c r="H217" s="208">
        <v>34</v>
      </c>
      <c r="I217" s="209"/>
      <c r="J217" s="210">
        <f>ROUND(I217*H217,2)</f>
        <v>0</v>
      </c>
      <c r="K217" s="206" t="s">
        <v>123</v>
      </c>
      <c r="L217" s="44"/>
      <c r="M217" s="211" t="s">
        <v>19</v>
      </c>
      <c r="N217" s="212" t="s">
        <v>40</v>
      </c>
      <c r="O217" s="84"/>
      <c r="P217" s="213">
        <f>O217*H217</f>
        <v>0</v>
      </c>
      <c r="Q217" s="213">
        <v>0.00048999999999999998</v>
      </c>
      <c r="R217" s="213">
        <f>Q217*H217</f>
        <v>0.016660000000000001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124</v>
      </c>
      <c r="AT217" s="215" t="s">
        <v>119</v>
      </c>
      <c r="AU217" s="215" t="s">
        <v>79</v>
      </c>
      <c r="AY217" s="17" t="s">
        <v>116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124</v>
      </c>
      <c r="BM217" s="215" t="s">
        <v>1136</v>
      </c>
    </row>
    <row r="218" s="2" customFormat="1">
      <c r="A218" s="38"/>
      <c r="B218" s="39"/>
      <c r="C218" s="40"/>
      <c r="D218" s="217" t="s">
        <v>126</v>
      </c>
      <c r="E218" s="40"/>
      <c r="F218" s="218" t="s">
        <v>1137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126</v>
      </c>
      <c r="AU218" s="17" t="s">
        <v>79</v>
      </c>
    </row>
    <row r="219" s="2" customFormat="1" ht="24.15" customHeight="1">
      <c r="A219" s="38"/>
      <c r="B219" s="39"/>
      <c r="C219" s="204" t="s">
        <v>804</v>
      </c>
      <c r="D219" s="204" t="s">
        <v>119</v>
      </c>
      <c r="E219" s="205" t="s">
        <v>1138</v>
      </c>
      <c r="F219" s="206" t="s">
        <v>1139</v>
      </c>
      <c r="G219" s="207" t="s">
        <v>1140</v>
      </c>
      <c r="H219" s="208">
        <v>1</v>
      </c>
      <c r="I219" s="209"/>
      <c r="J219" s="210">
        <f>ROUND(I219*H219,2)</f>
        <v>0</v>
      </c>
      <c r="K219" s="206" t="s">
        <v>123</v>
      </c>
      <c r="L219" s="44"/>
      <c r="M219" s="211" t="s">
        <v>19</v>
      </c>
      <c r="N219" s="212" t="s">
        <v>40</v>
      </c>
      <c r="O219" s="84"/>
      <c r="P219" s="213">
        <f>O219*H219</f>
        <v>0</v>
      </c>
      <c r="Q219" s="213">
        <v>0.00016000000000000001</v>
      </c>
      <c r="R219" s="213">
        <f>Q219*H219</f>
        <v>0.00016000000000000001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124</v>
      </c>
      <c r="AT219" s="215" t="s">
        <v>119</v>
      </c>
      <c r="AU219" s="215" t="s">
        <v>79</v>
      </c>
      <c r="AY219" s="17" t="s">
        <v>116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124</v>
      </c>
      <c r="BM219" s="215" t="s">
        <v>1141</v>
      </c>
    </row>
    <row r="220" s="2" customFormat="1">
      <c r="A220" s="38"/>
      <c r="B220" s="39"/>
      <c r="C220" s="40"/>
      <c r="D220" s="217" t="s">
        <v>126</v>
      </c>
      <c r="E220" s="40"/>
      <c r="F220" s="218" t="s">
        <v>1142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126</v>
      </c>
      <c r="AU220" s="17" t="s">
        <v>79</v>
      </c>
    </row>
    <row r="221" s="2" customFormat="1" ht="24.15" customHeight="1">
      <c r="A221" s="38"/>
      <c r="B221" s="39"/>
      <c r="C221" s="204" t="s">
        <v>809</v>
      </c>
      <c r="D221" s="204" t="s">
        <v>119</v>
      </c>
      <c r="E221" s="205" t="s">
        <v>1143</v>
      </c>
      <c r="F221" s="206" t="s">
        <v>1144</v>
      </c>
      <c r="G221" s="207" t="s">
        <v>146</v>
      </c>
      <c r="H221" s="208">
        <v>2</v>
      </c>
      <c r="I221" s="209"/>
      <c r="J221" s="210">
        <f>ROUND(I221*H221,2)</f>
        <v>0</v>
      </c>
      <c r="K221" s="206" t="s">
        <v>123</v>
      </c>
      <c r="L221" s="44"/>
      <c r="M221" s="211" t="s">
        <v>19</v>
      </c>
      <c r="N221" s="212" t="s">
        <v>40</v>
      </c>
      <c r="O221" s="84"/>
      <c r="P221" s="213">
        <f>O221*H221</f>
        <v>0</v>
      </c>
      <c r="Q221" s="213">
        <v>0.00081999999999999998</v>
      </c>
      <c r="R221" s="213">
        <f>Q221*H221</f>
        <v>0.00164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124</v>
      </c>
      <c r="AT221" s="215" t="s">
        <v>119</v>
      </c>
      <c r="AU221" s="215" t="s">
        <v>79</v>
      </c>
      <c r="AY221" s="17" t="s">
        <v>116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124</v>
      </c>
      <c r="BM221" s="215" t="s">
        <v>1145</v>
      </c>
    </row>
    <row r="222" s="2" customFormat="1">
      <c r="A222" s="38"/>
      <c r="B222" s="39"/>
      <c r="C222" s="40"/>
      <c r="D222" s="217" t="s">
        <v>126</v>
      </c>
      <c r="E222" s="40"/>
      <c r="F222" s="218" t="s">
        <v>1146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126</v>
      </c>
      <c r="AU222" s="17" t="s">
        <v>79</v>
      </c>
    </row>
    <row r="223" s="2" customFormat="1" ht="24.15" customHeight="1">
      <c r="A223" s="38"/>
      <c r="B223" s="39"/>
      <c r="C223" s="204" t="s">
        <v>811</v>
      </c>
      <c r="D223" s="204" t="s">
        <v>119</v>
      </c>
      <c r="E223" s="205" t="s">
        <v>1147</v>
      </c>
      <c r="F223" s="206" t="s">
        <v>1148</v>
      </c>
      <c r="G223" s="207" t="s">
        <v>146</v>
      </c>
      <c r="H223" s="208">
        <v>10</v>
      </c>
      <c r="I223" s="209"/>
      <c r="J223" s="210">
        <f>ROUND(I223*H223,2)</f>
        <v>0</v>
      </c>
      <c r="K223" s="206" t="s">
        <v>123</v>
      </c>
      <c r="L223" s="44"/>
      <c r="M223" s="211" t="s">
        <v>19</v>
      </c>
      <c r="N223" s="212" t="s">
        <v>40</v>
      </c>
      <c r="O223" s="84"/>
      <c r="P223" s="213">
        <f>O223*H223</f>
        <v>0</v>
      </c>
      <c r="Q223" s="213">
        <v>0.00173</v>
      </c>
      <c r="R223" s="213">
        <f>Q223*H223</f>
        <v>0.017299999999999999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124</v>
      </c>
      <c r="AT223" s="215" t="s">
        <v>119</v>
      </c>
      <c r="AU223" s="215" t="s">
        <v>79</v>
      </c>
      <c r="AY223" s="17" t="s">
        <v>116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124</v>
      </c>
      <c r="BM223" s="215" t="s">
        <v>1149</v>
      </c>
    </row>
    <row r="224" s="2" customFormat="1">
      <c r="A224" s="38"/>
      <c r="B224" s="39"/>
      <c r="C224" s="40"/>
      <c r="D224" s="217" t="s">
        <v>126</v>
      </c>
      <c r="E224" s="40"/>
      <c r="F224" s="218" t="s">
        <v>1150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126</v>
      </c>
      <c r="AU224" s="17" t="s">
        <v>79</v>
      </c>
    </row>
    <row r="225" s="2" customFormat="1" ht="24.15" customHeight="1">
      <c r="A225" s="38"/>
      <c r="B225" s="39"/>
      <c r="C225" s="204" t="s">
        <v>816</v>
      </c>
      <c r="D225" s="204" t="s">
        <v>119</v>
      </c>
      <c r="E225" s="205" t="s">
        <v>1151</v>
      </c>
      <c r="F225" s="206" t="s">
        <v>1152</v>
      </c>
      <c r="G225" s="207" t="s">
        <v>146</v>
      </c>
      <c r="H225" s="208">
        <v>4</v>
      </c>
      <c r="I225" s="209"/>
      <c r="J225" s="210">
        <f>ROUND(I225*H225,2)</f>
        <v>0</v>
      </c>
      <c r="K225" s="206" t="s">
        <v>123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0.0021299999999999999</v>
      </c>
      <c r="R225" s="213">
        <f>Q225*H225</f>
        <v>0.0085199999999999998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124</v>
      </c>
      <c r="AT225" s="215" t="s">
        <v>119</v>
      </c>
      <c r="AU225" s="215" t="s">
        <v>79</v>
      </c>
      <c r="AY225" s="17" t="s">
        <v>116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124</v>
      </c>
      <c r="BM225" s="215" t="s">
        <v>1153</v>
      </c>
    </row>
    <row r="226" s="2" customFormat="1">
      <c r="A226" s="38"/>
      <c r="B226" s="39"/>
      <c r="C226" s="40"/>
      <c r="D226" s="217" t="s">
        <v>126</v>
      </c>
      <c r="E226" s="40"/>
      <c r="F226" s="218" t="s">
        <v>1154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126</v>
      </c>
      <c r="AU226" s="17" t="s">
        <v>79</v>
      </c>
    </row>
    <row r="227" s="2" customFormat="1" ht="24.15" customHeight="1">
      <c r="A227" s="38"/>
      <c r="B227" s="39"/>
      <c r="C227" s="204" t="s">
        <v>1155</v>
      </c>
      <c r="D227" s="204" t="s">
        <v>119</v>
      </c>
      <c r="E227" s="205" t="s">
        <v>1156</v>
      </c>
      <c r="F227" s="206" t="s">
        <v>1157</v>
      </c>
      <c r="G227" s="207" t="s">
        <v>146</v>
      </c>
      <c r="H227" s="208">
        <v>1</v>
      </c>
      <c r="I227" s="209"/>
      <c r="J227" s="210">
        <f>ROUND(I227*H227,2)</f>
        <v>0</v>
      </c>
      <c r="K227" s="206" t="s">
        <v>123</v>
      </c>
      <c r="L227" s="44"/>
      <c r="M227" s="211" t="s">
        <v>19</v>
      </c>
      <c r="N227" s="212" t="s">
        <v>40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124</v>
      </c>
      <c r="AT227" s="215" t="s">
        <v>119</v>
      </c>
      <c r="AU227" s="215" t="s">
        <v>79</v>
      </c>
      <c r="AY227" s="17" t="s">
        <v>116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124</v>
      </c>
      <c r="BM227" s="215" t="s">
        <v>1158</v>
      </c>
    </row>
    <row r="228" s="2" customFormat="1">
      <c r="A228" s="38"/>
      <c r="B228" s="39"/>
      <c r="C228" s="40"/>
      <c r="D228" s="217" t="s">
        <v>126</v>
      </c>
      <c r="E228" s="40"/>
      <c r="F228" s="218" t="s">
        <v>1159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126</v>
      </c>
      <c r="AU228" s="17" t="s">
        <v>79</v>
      </c>
    </row>
    <row r="229" s="2" customFormat="1" ht="24.15" customHeight="1">
      <c r="A229" s="38"/>
      <c r="B229" s="39"/>
      <c r="C229" s="222" t="s">
        <v>1160</v>
      </c>
      <c r="D229" s="222" t="s">
        <v>128</v>
      </c>
      <c r="E229" s="223" t="s">
        <v>1161</v>
      </c>
      <c r="F229" s="224" t="s">
        <v>1162</v>
      </c>
      <c r="G229" s="225" t="s">
        <v>146</v>
      </c>
      <c r="H229" s="226">
        <v>1</v>
      </c>
      <c r="I229" s="227"/>
      <c r="J229" s="228">
        <f>ROUND(I229*H229,2)</f>
        <v>0</v>
      </c>
      <c r="K229" s="224" t="s">
        <v>123</v>
      </c>
      <c r="L229" s="229"/>
      <c r="M229" s="230" t="s">
        <v>19</v>
      </c>
      <c r="N229" s="231" t="s">
        <v>40</v>
      </c>
      <c r="O229" s="84"/>
      <c r="P229" s="213">
        <f>O229*H229</f>
        <v>0</v>
      </c>
      <c r="Q229" s="213">
        <v>0.70599999999999996</v>
      </c>
      <c r="R229" s="213">
        <f>Q229*H229</f>
        <v>0.70599999999999996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131</v>
      </c>
      <c r="AT229" s="215" t="s">
        <v>128</v>
      </c>
      <c r="AU229" s="215" t="s">
        <v>79</v>
      </c>
      <c r="AY229" s="17" t="s">
        <v>116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124</v>
      </c>
      <c r="BM229" s="215" t="s">
        <v>1163</v>
      </c>
    </row>
    <row r="230" s="2" customFormat="1" ht="24.15" customHeight="1">
      <c r="A230" s="38"/>
      <c r="B230" s="39"/>
      <c r="C230" s="204" t="s">
        <v>1164</v>
      </c>
      <c r="D230" s="204" t="s">
        <v>119</v>
      </c>
      <c r="E230" s="205" t="s">
        <v>1165</v>
      </c>
      <c r="F230" s="206" t="s">
        <v>1166</v>
      </c>
      <c r="G230" s="207" t="s">
        <v>146</v>
      </c>
      <c r="H230" s="208">
        <v>1</v>
      </c>
      <c r="I230" s="209"/>
      <c r="J230" s="210">
        <f>ROUND(I230*H230,2)</f>
        <v>0</v>
      </c>
      <c r="K230" s="206" t="s">
        <v>164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124</v>
      </c>
      <c r="AT230" s="215" t="s">
        <v>119</v>
      </c>
      <c r="AU230" s="215" t="s">
        <v>79</v>
      </c>
      <c r="AY230" s="17" t="s">
        <v>116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124</v>
      </c>
      <c r="BM230" s="215" t="s">
        <v>1167</v>
      </c>
    </row>
    <row r="231" s="2" customFormat="1" ht="16.5" customHeight="1">
      <c r="A231" s="38"/>
      <c r="B231" s="39"/>
      <c r="C231" s="204" t="s">
        <v>1168</v>
      </c>
      <c r="D231" s="204" t="s">
        <v>119</v>
      </c>
      <c r="E231" s="205" t="s">
        <v>1169</v>
      </c>
      <c r="F231" s="206" t="s">
        <v>1170</v>
      </c>
      <c r="G231" s="207" t="s">
        <v>146</v>
      </c>
      <c r="H231" s="208">
        <v>30</v>
      </c>
      <c r="I231" s="209"/>
      <c r="J231" s="210">
        <f>ROUND(I231*H231,2)</f>
        <v>0</v>
      </c>
      <c r="K231" s="206" t="s">
        <v>123</v>
      </c>
      <c r="L231" s="44"/>
      <c r="M231" s="211" t="s">
        <v>19</v>
      </c>
      <c r="N231" s="212" t="s">
        <v>40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124</v>
      </c>
      <c r="AT231" s="215" t="s">
        <v>119</v>
      </c>
      <c r="AU231" s="215" t="s">
        <v>79</v>
      </c>
      <c r="AY231" s="17" t="s">
        <v>116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124</v>
      </c>
      <c r="BM231" s="215" t="s">
        <v>1171</v>
      </c>
    </row>
    <row r="232" s="2" customFormat="1">
      <c r="A232" s="38"/>
      <c r="B232" s="39"/>
      <c r="C232" s="40"/>
      <c r="D232" s="217" t="s">
        <v>126</v>
      </c>
      <c r="E232" s="40"/>
      <c r="F232" s="218" t="s">
        <v>1172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126</v>
      </c>
      <c r="AU232" s="17" t="s">
        <v>79</v>
      </c>
    </row>
    <row r="233" s="2" customFormat="1" ht="24.15" customHeight="1">
      <c r="A233" s="38"/>
      <c r="B233" s="39"/>
      <c r="C233" s="204" t="s">
        <v>1173</v>
      </c>
      <c r="D233" s="204" t="s">
        <v>119</v>
      </c>
      <c r="E233" s="205" t="s">
        <v>1174</v>
      </c>
      <c r="F233" s="206" t="s">
        <v>1175</v>
      </c>
      <c r="G233" s="207" t="s">
        <v>138</v>
      </c>
      <c r="H233" s="208">
        <v>1.7989999999999999</v>
      </c>
      <c r="I233" s="209"/>
      <c r="J233" s="210">
        <f>ROUND(I233*H233,2)</f>
        <v>0</v>
      </c>
      <c r="K233" s="206" t="s">
        <v>123</v>
      </c>
      <c r="L233" s="44"/>
      <c r="M233" s="211" t="s">
        <v>19</v>
      </c>
      <c r="N233" s="212" t="s">
        <v>40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124</v>
      </c>
      <c r="AT233" s="215" t="s">
        <v>119</v>
      </c>
      <c r="AU233" s="215" t="s">
        <v>79</v>
      </c>
      <c r="AY233" s="17" t="s">
        <v>116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124</v>
      </c>
      <c r="BM233" s="215" t="s">
        <v>1176</v>
      </c>
    </row>
    <row r="234" s="2" customFormat="1">
      <c r="A234" s="38"/>
      <c r="B234" s="39"/>
      <c r="C234" s="40"/>
      <c r="D234" s="217" t="s">
        <v>126</v>
      </c>
      <c r="E234" s="40"/>
      <c r="F234" s="218" t="s">
        <v>1177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126</v>
      </c>
      <c r="AU234" s="17" t="s">
        <v>79</v>
      </c>
    </row>
    <row r="235" s="12" customFormat="1" ht="25.92" customHeight="1">
      <c r="A235" s="12"/>
      <c r="B235" s="188"/>
      <c r="C235" s="189"/>
      <c r="D235" s="190" t="s">
        <v>68</v>
      </c>
      <c r="E235" s="191" t="s">
        <v>355</v>
      </c>
      <c r="F235" s="191" t="s">
        <v>356</v>
      </c>
      <c r="G235" s="189"/>
      <c r="H235" s="189"/>
      <c r="I235" s="192"/>
      <c r="J235" s="193">
        <f>BK235</f>
        <v>0</v>
      </c>
      <c r="K235" s="189"/>
      <c r="L235" s="194"/>
      <c r="M235" s="195"/>
      <c r="N235" s="196"/>
      <c r="O235" s="196"/>
      <c r="P235" s="197">
        <f>SUM(P236:P243)</f>
        <v>0</v>
      </c>
      <c r="Q235" s="196"/>
      <c r="R235" s="197">
        <f>SUM(R236:R243)</f>
        <v>0</v>
      </c>
      <c r="S235" s="196"/>
      <c r="T235" s="198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143</v>
      </c>
      <c r="AT235" s="200" t="s">
        <v>68</v>
      </c>
      <c r="AU235" s="200" t="s">
        <v>69</v>
      </c>
      <c r="AY235" s="199" t="s">
        <v>116</v>
      </c>
      <c r="BK235" s="201">
        <f>SUM(BK236:BK243)</f>
        <v>0</v>
      </c>
    </row>
    <row r="236" s="2" customFormat="1" ht="21.75" customHeight="1">
      <c r="A236" s="38"/>
      <c r="B236" s="39"/>
      <c r="C236" s="204" t="s">
        <v>1178</v>
      </c>
      <c r="D236" s="204" t="s">
        <v>119</v>
      </c>
      <c r="E236" s="205" t="s">
        <v>364</v>
      </c>
      <c r="F236" s="206" t="s">
        <v>365</v>
      </c>
      <c r="G236" s="207" t="s">
        <v>360</v>
      </c>
      <c r="H236" s="208">
        <v>30</v>
      </c>
      <c r="I236" s="209"/>
      <c r="J236" s="210">
        <f>ROUND(I236*H236,2)</f>
        <v>0</v>
      </c>
      <c r="K236" s="206" t="s">
        <v>123</v>
      </c>
      <c r="L236" s="44"/>
      <c r="M236" s="211" t="s">
        <v>19</v>
      </c>
      <c r="N236" s="212" t="s">
        <v>40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361</v>
      </c>
      <c r="AT236" s="215" t="s">
        <v>119</v>
      </c>
      <c r="AU236" s="215" t="s">
        <v>77</v>
      </c>
      <c r="AY236" s="17" t="s">
        <v>116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361</v>
      </c>
      <c r="BM236" s="215" t="s">
        <v>1179</v>
      </c>
    </row>
    <row r="237" s="2" customFormat="1">
      <c r="A237" s="38"/>
      <c r="B237" s="39"/>
      <c r="C237" s="40"/>
      <c r="D237" s="217" t="s">
        <v>126</v>
      </c>
      <c r="E237" s="40"/>
      <c r="F237" s="218" t="s">
        <v>367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126</v>
      </c>
      <c r="AU237" s="17" t="s">
        <v>77</v>
      </c>
    </row>
    <row r="238" s="2" customFormat="1" ht="24.15" customHeight="1">
      <c r="A238" s="38"/>
      <c r="B238" s="39"/>
      <c r="C238" s="204" t="s">
        <v>1180</v>
      </c>
      <c r="D238" s="204" t="s">
        <v>119</v>
      </c>
      <c r="E238" s="205" t="s">
        <v>1181</v>
      </c>
      <c r="F238" s="206" t="s">
        <v>1182</v>
      </c>
      <c r="G238" s="207" t="s">
        <v>360</v>
      </c>
      <c r="H238" s="208">
        <v>32</v>
      </c>
      <c r="I238" s="209"/>
      <c r="J238" s="210">
        <f>ROUND(I238*H238,2)</f>
        <v>0</v>
      </c>
      <c r="K238" s="206" t="s">
        <v>123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361</v>
      </c>
      <c r="AT238" s="215" t="s">
        <v>119</v>
      </c>
      <c r="AU238" s="215" t="s">
        <v>77</v>
      </c>
      <c r="AY238" s="17" t="s">
        <v>116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361</v>
      </c>
      <c r="BM238" s="215" t="s">
        <v>1183</v>
      </c>
    </row>
    <row r="239" s="2" customFormat="1">
      <c r="A239" s="38"/>
      <c r="B239" s="39"/>
      <c r="C239" s="40"/>
      <c r="D239" s="217" t="s">
        <v>126</v>
      </c>
      <c r="E239" s="40"/>
      <c r="F239" s="218" t="s">
        <v>1184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126</v>
      </c>
      <c r="AU239" s="17" t="s">
        <v>77</v>
      </c>
    </row>
    <row r="240" s="2" customFormat="1" ht="24.15" customHeight="1">
      <c r="A240" s="38"/>
      <c r="B240" s="39"/>
      <c r="C240" s="204" t="s">
        <v>1185</v>
      </c>
      <c r="D240" s="204" t="s">
        <v>119</v>
      </c>
      <c r="E240" s="205" t="s">
        <v>1186</v>
      </c>
      <c r="F240" s="206" t="s">
        <v>1187</v>
      </c>
      <c r="G240" s="207" t="s">
        <v>360</v>
      </c>
      <c r="H240" s="208">
        <v>64</v>
      </c>
      <c r="I240" s="209"/>
      <c r="J240" s="210">
        <f>ROUND(I240*H240,2)</f>
        <v>0</v>
      </c>
      <c r="K240" s="206" t="s">
        <v>123</v>
      </c>
      <c r="L240" s="44"/>
      <c r="M240" s="211" t="s">
        <v>19</v>
      </c>
      <c r="N240" s="212" t="s">
        <v>40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361</v>
      </c>
      <c r="AT240" s="215" t="s">
        <v>119</v>
      </c>
      <c r="AU240" s="215" t="s">
        <v>77</v>
      </c>
      <c r="AY240" s="17" t="s">
        <v>116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77</v>
      </c>
      <c r="BK240" s="216">
        <f>ROUND(I240*H240,2)</f>
        <v>0</v>
      </c>
      <c r="BL240" s="17" t="s">
        <v>361</v>
      </c>
      <c r="BM240" s="215" t="s">
        <v>1188</v>
      </c>
    </row>
    <row r="241" s="2" customFormat="1">
      <c r="A241" s="38"/>
      <c r="B241" s="39"/>
      <c r="C241" s="40"/>
      <c r="D241" s="217" t="s">
        <v>126</v>
      </c>
      <c r="E241" s="40"/>
      <c r="F241" s="218" t="s">
        <v>1189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126</v>
      </c>
      <c r="AU241" s="17" t="s">
        <v>77</v>
      </c>
    </row>
    <row r="242" s="2" customFormat="1" ht="24.15" customHeight="1">
      <c r="A242" s="38"/>
      <c r="B242" s="39"/>
      <c r="C242" s="204" t="s">
        <v>1190</v>
      </c>
      <c r="D242" s="204" t="s">
        <v>119</v>
      </c>
      <c r="E242" s="205" t="s">
        <v>1191</v>
      </c>
      <c r="F242" s="206" t="s">
        <v>1192</v>
      </c>
      <c r="G242" s="207" t="s">
        <v>360</v>
      </c>
      <c r="H242" s="208">
        <v>64</v>
      </c>
      <c r="I242" s="209"/>
      <c r="J242" s="210">
        <f>ROUND(I242*H242,2)</f>
        <v>0</v>
      </c>
      <c r="K242" s="206" t="s">
        <v>123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361</v>
      </c>
      <c r="AT242" s="215" t="s">
        <v>119</v>
      </c>
      <c r="AU242" s="215" t="s">
        <v>77</v>
      </c>
      <c r="AY242" s="17" t="s">
        <v>116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361</v>
      </c>
      <c r="BM242" s="215" t="s">
        <v>1193</v>
      </c>
    </row>
    <row r="243" s="2" customFormat="1">
      <c r="A243" s="38"/>
      <c r="B243" s="39"/>
      <c r="C243" s="40"/>
      <c r="D243" s="217" t="s">
        <v>126</v>
      </c>
      <c r="E243" s="40"/>
      <c r="F243" s="218" t="s">
        <v>1194</v>
      </c>
      <c r="G243" s="40"/>
      <c r="H243" s="40"/>
      <c r="I243" s="219"/>
      <c r="J243" s="40"/>
      <c r="K243" s="40"/>
      <c r="L243" s="44"/>
      <c r="M243" s="243"/>
      <c r="N243" s="244"/>
      <c r="O243" s="245"/>
      <c r="P243" s="245"/>
      <c r="Q243" s="245"/>
      <c r="R243" s="245"/>
      <c r="S243" s="245"/>
      <c r="T243" s="246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126</v>
      </c>
      <c r="AU243" s="17" t="s">
        <v>77</v>
      </c>
    </row>
    <row r="244" s="2" customFormat="1" ht="6.96" customHeight="1">
      <c r="A244" s="38"/>
      <c r="B244" s="59"/>
      <c r="C244" s="60"/>
      <c r="D244" s="60"/>
      <c r="E244" s="60"/>
      <c r="F244" s="60"/>
      <c r="G244" s="60"/>
      <c r="H244" s="60"/>
      <c r="I244" s="60"/>
      <c r="J244" s="60"/>
      <c r="K244" s="60"/>
      <c r="L244" s="44"/>
      <c r="M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</sheetData>
  <sheetProtection sheet="1" autoFilter="0" formatColumns="0" formatRows="0" objects="1" scenarios="1" spinCount="100000" saltValue="GY+pgYWJTC0Ztih48GVeWwcqG5PSnN9xUqIKOFQs0jvqTifVwfrGzd/SMHIW+pAaa6jlE9BhYp8biTNGVPEbbg==" hashValue="IX47XJNyzA1V4+/UWGQkJQsX/OYveHe3wI/eXDV8WP77KBH6qhq6dW/jLaSpMGC8309KTsi2BYpZLT2RowfTjQ==" algorithmName="SHA-512" password="CC35"/>
  <autoFilter ref="C82:K24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713371112"/>
    <hyperlink ref="F91" r:id="rId2" display="https://podminky.urs.cz/item/CS_URS_2023_01/998713102"/>
    <hyperlink ref="F94" r:id="rId3" display="https://podminky.urs.cz/item/CS_URS_2023_01/751111133"/>
    <hyperlink ref="F97" r:id="rId4" display="https://podminky.urs.cz/item/CS_URS_2023_01/751122052"/>
    <hyperlink ref="F100" r:id="rId5" display="https://podminky.urs.cz/item/CS_URS_2023_01/751122294"/>
    <hyperlink ref="F103" r:id="rId6" display="https://podminky.urs.cz/item/CS_URS_2023_01/751322134"/>
    <hyperlink ref="F106" r:id="rId7" display="https://podminky.urs.cz/item/CS_URS_2023_01/751322141"/>
    <hyperlink ref="F109" r:id="rId8" display="https://podminky.urs.cz/item/CS_URS_2023_01/751511182"/>
    <hyperlink ref="F118" r:id="rId9" display="https://podminky.urs.cz/item/CS_URS_2023_01/751511183"/>
    <hyperlink ref="F126" r:id="rId10" display="https://podminky.urs.cz/item/CS_URS_2023_01/751511184"/>
    <hyperlink ref="F134" r:id="rId11" display="https://podminky.urs.cz/item/CS_URS_2023_01/751511185"/>
    <hyperlink ref="F140" r:id="rId12" display="https://podminky.urs.cz/item/CS_URS_2023_01/751514178"/>
    <hyperlink ref="F147" r:id="rId13" display="https://podminky.urs.cz/item/CS_URS_2023_01/751514179"/>
    <hyperlink ref="F150" r:id="rId14" display="https://podminky.urs.cz/item/CS_URS_2023_01/751514181"/>
    <hyperlink ref="F154" r:id="rId15" display="https://podminky.urs.cz/item/CS_URS_2023_01/751514288"/>
    <hyperlink ref="F158" r:id="rId16" display="https://podminky.urs.cz/item/CS_URS_2023_01/751514289"/>
    <hyperlink ref="F164" r:id="rId17" display="https://podminky.urs.cz/item/CS_URS_2023_01/751514290"/>
    <hyperlink ref="F170" r:id="rId18" display="https://podminky.urs.cz/item/CS_URS_2023_01/751514291"/>
    <hyperlink ref="F174" r:id="rId19" display="https://podminky.urs.cz/item/CS_URS_2023_01/751514478"/>
    <hyperlink ref="F183" r:id="rId20" display="https://podminky.urs.cz/item/CS_URS_2023_01/751514479"/>
    <hyperlink ref="F188" r:id="rId21" display="https://podminky.urs.cz/item/CS_URS_2023_01/751514480"/>
    <hyperlink ref="F195" r:id="rId22" display="https://podminky.urs.cz/item/CS_URS_2023_01/751514481"/>
    <hyperlink ref="F199" r:id="rId23" display="https://podminky.urs.cz/item/CS_URS_2023_01/751514679"/>
    <hyperlink ref="F202" r:id="rId24" display="https://podminky.urs.cz/item/CS_URS_2023_01/751514680"/>
    <hyperlink ref="F205" r:id="rId25" display="https://podminky.urs.cz/item/CS_URS_2023_01/751514682"/>
    <hyperlink ref="F208" r:id="rId26" display="https://podminky.urs.cz/item/CS_URS_2023_01/751514776"/>
    <hyperlink ref="F212" r:id="rId27" display="https://podminky.urs.cz/item/CS_URS_2023_01/751572102"/>
    <hyperlink ref="F214" r:id="rId28" display="https://podminky.urs.cz/item/CS_URS_2023_01/751572103"/>
    <hyperlink ref="F216" r:id="rId29" display="https://podminky.urs.cz/item/CS_URS_2023_01/751572104"/>
    <hyperlink ref="F218" r:id="rId30" display="https://podminky.urs.cz/item/CS_URS_2023_01/751572105"/>
    <hyperlink ref="F220" r:id="rId31" display="https://podminky.urs.cz/item/CS_URS_2023_01/75157214111"/>
    <hyperlink ref="F222" r:id="rId32" display="https://podminky.urs.cz/item/CS_URS_2023_01/751581352"/>
    <hyperlink ref="F224" r:id="rId33" display="https://podminky.urs.cz/item/CS_URS_2023_01/751581354"/>
    <hyperlink ref="F226" r:id="rId34" display="https://podminky.urs.cz/item/CS_URS_2023_01/751581358"/>
    <hyperlink ref="F228" r:id="rId35" display="https://podminky.urs.cz/item/CS_URS_2023_01/751612141"/>
    <hyperlink ref="F232" r:id="rId36" display="https://podminky.urs.cz/item/CS_URS_2023_01/751691111"/>
    <hyperlink ref="F234" r:id="rId37" display="https://podminky.urs.cz/item/CS_URS_2023_01/998751101"/>
    <hyperlink ref="F237" r:id="rId38" display="https://podminky.urs.cz/item/CS_URS_2023_01/HZS2491"/>
    <hyperlink ref="F239" r:id="rId39" display="https://podminky.urs.cz/item/CS_URS_2023_01/HZS3212"/>
    <hyperlink ref="F241" r:id="rId40" display="https://podminky.urs.cz/item/CS_URS_2023_01/HZS32122"/>
    <hyperlink ref="F243" r:id="rId41" display="https://podminky.urs.cz/item/CS_URS_2023_01/HZS32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1195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1196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1197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1198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1199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1200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1201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1202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1203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1204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1205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76</v>
      </c>
      <c r="F18" s="270" t="s">
        <v>1206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1207</v>
      </c>
      <c r="F19" s="270" t="s">
        <v>1208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1209</v>
      </c>
      <c r="F20" s="270" t="s">
        <v>1210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1211</v>
      </c>
      <c r="F21" s="270" t="s">
        <v>1212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1213</v>
      </c>
      <c r="F22" s="270" t="s">
        <v>1214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1215</v>
      </c>
      <c r="F23" s="270" t="s">
        <v>1216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1217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1218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1219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1220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1221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1222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1223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1224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1225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102</v>
      </c>
      <c r="F36" s="270"/>
      <c r="G36" s="270" t="s">
        <v>1226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1227</v>
      </c>
      <c r="F37" s="270"/>
      <c r="G37" s="270" t="s">
        <v>1228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50</v>
      </c>
      <c r="F38" s="270"/>
      <c r="G38" s="270" t="s">
        <v>1229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51</v>
      </c>
      <c r="F39" s="270"/>
      <c r="G39" s="270" t="s">
        <v>1230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103</v>
      </c>
      <c r="F40" s="270"/>
      <c r="G40" s="270" t="s">
        <v>1231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104</v>
      </c>
      <c r="F41" s="270"/>
      <c r="G41" s="270" t="s">
        <v>1232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1233</v>
      </c>
      <c r="F42" s="270"/>
      <c r="G42" s="270" t="s">
        <v>1234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1235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1236</v>
      </c>
      <c r="F44" s="270"/>
      <c r="G44" s="270" t="s">
        <v>1237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106</v>
      </c>
      <c r="F45" s="270"/>
      <c r="G45" s="270" t="s">
        <v>1238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1239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1240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1241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1242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1243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1244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1245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1246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1247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1248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1249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1250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1251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1252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1253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1254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1255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1256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1257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1258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1259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1260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1261</v>
      </c>
      <c r="D76" s="288"/>
      <c r="E76" s="288"/>
      <c r="F76" s="288" t="s">
        <v>1262</v>
      </c>
      <c r="G76" s="289"/>
      <c r="H76" s="288" t="s">
        <v>51</v>
      </c>
      <c r="I76" s="288" t="s">
        <v>54</v>
      </c>
      <c r="J76" s="288" t="s">
        <v>1263</v>
      </c>
      <c r="K76" s="287"/>
    </row>
    <row r="77" s="1" customFormat="1" ht="17.25" customHeight="1">
      <c r="B77" s="285"/>
      <c r="C77" s="290" t="s">
        <v>1264</v>
      </c>
      <c r="D77" s="290"/>
      <c r="E77" s="290"/>
      <c r="F77" s="291" t="s">
        <v>1265</v>
      </c>
      <c r="G77" s="292"/>
      <c r="H77" s="290"/>
      <c r="I77" s="290"/>
      <c r="J77" s="290" t="s">
        <v>1266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50</v>
      </c>
      <c r="D79" s="295"/>
      <c r="E79" s="295"/>
      <c r="F79" s="296" t="s">
        <v>1267</v>
      </c>
      <c r="G79" s="297"/>
      <c r="H79" s="273" t="s">
        <v>1268</v>
      </c>
      <c r="I79" s="273" t="s">
        <v>1269</v>
      </c>
      <c r="J79" s="273">
        <v>20</v>
      </c>
      <c r="K79" s="287"/>
    </row>
    <row r="80" s="1" customFormat="1" ht="15" customHeight="1">
      <c r="B80" s="285"/>
      <c r="C80" s="273" t="s">
        <v>1270</v>
      </c>
      <c r="D80" s="273"/>
      <c r="E80" s="273"/>
      <c r="F80" s="296" t="s">
        <v>1267</v>
      </c>
      <c r="G80" s="297"/>
      <c r="H80" s="273" t="s">
        <v>1271</v>
      </c>
      <c r="I80" s="273" t="s">
        <v>1269</v>
      </c>
      <c r="J80" s="273">
        <v>120</v>
      </c>
      <c r="K80" s="287"/>
    </row>
    <row r="81" s="1" customFormat="1" ht="15" customHeight="1">
      <c r="B81" s="298"/>
      <c r="C81" s="273" t="s">
        <v>1272</v>
      </c>
      <c r="D81" s="273"/>
      <c r="E81" s="273"/>
      <c r="F81" s="296" t="s">
        <v>1273</v>
      </c>
      <c r="G81" s="297"/>
      <c r="H81" s="273" t="s">
        <v>1274</v>
      </c>
      <c r="I81" s="273" t="s">
        <v>1269</v>
      </c>
      <c r="J81" s="273">
        <v>50</v>
      </c>
      <c r="K81" s="287"/>
    </row>
    <row r="82" s="1" customFormat="1" ht="15" customHeight="1">
      <c r="B82" s="298"/>
      <c r="C82" s="273" t="s">
        <v>1275</v>
      </c>
      <c r="D82" s="273"/>
      <c r="E82" s="273"/>
      <c r="F82" s="296" t="s">
        <v>1267</v>
      </c>
      <c r="G82" s="297"/>
      <c r="H82" s="273" t="s">
        <v>1276</v>
      </c>
      <c r="I82" s="273" t="s">
        <v>1277</v>
      </c>
      <c r="J82" s="273"/>
      <c r="K82" s="287"/>
    </row>
    <row r="83" s="1" customFormat="1" ht="15" customHeight="1">
      <c r="B83" s="298"/>
      <c r="C83" s="299" t="s">
        <v>1278</v>
      </c>
      <c r="D83" s="299"/>
      <c r="E83" s="299"/>
      <c r="F83" s="300" t="s">
        <v>1273</v>
      </c>
      <c r="G83" s="299"/>
      <c r="H83" s="299" t="s">
        <v>1279</v>
      </c>
      <c r="I83" s="299" t="s">
        <v>1269</v>
      </c>
      <c r="J83" s="299">
        <v>15</v>
      </c>
      <c r="K83" s="287"/>
    </row>
    <row r="84" s="1" customFormat="1" ht="15" customHeight="1">
      <c r="B84" s="298"/>
      <c r="C84" s="299" t="s">
        <v>1280</v>
      </c>
      <c r="D84" s="299"/>
      <c r="E84" s="299"/>
      <c r="F84" s="300" t="s">
        <v>1273</v>
      </c>
      <c r="G84" s="299"/>
      <c r="H84" s="299" t="s">
        <v>1281</v>
      </c>
      <c r="I84" s="299" t="s">
        <v>1269</v>
      </c>
      <c r="J84" s="299">
        <v>15</v>
      </c>
      <c r="K84" s="287"/>
    </row>
    <row r="85" s="1" customFormat="1" ht="15" customHeight="1">
      <c r="B85" s="298"/>
      <c r="C85" s="299" t="s">
        <v>1282</v>
      </c>
      <c r="D85" s="299"/>
      <c r="E85" s="299"/>
      <c r="F85" s="300" t="s">
        <v>1273</v>
      </c>
      <c r="G85" s="299"/>
      <c r="H85" s="299" t="s">
        <v>1283</v>
      </c>
      <c r="I85" s="299" t="s">
        <v>1269</v>
      </c>
      <c r="J85" s="299">
        <v>20</v>
      </c>
      <c r="K85" s="287"/>
    </row>
    <row r="86" s="1" customFormat="1" ht="15" customHeight="1">
      <c r="B86" s="298"/>
      <c r="C86" s="299" t="s">
        <v>1284</v>
      </c>
      <c r="D86" s="299"/>
      <c r="E86" s="299"/>
      <c r="F86" s="300" t="s">
        <v>1273</v>
      </c>
      <c r="G86" s="299"/>
      <c r="H86" s="299" t="s">
        <v>1285</v>
      </c>
      <c r="I86" s="299" t="s">
        <v>1269</v>
      </c>
      <c r="J86" s="299">
        <v>20</v>
      </c>
      <c r="K86" s="287"/>
    </row>
    <row r="87" s="1" customFormat="1" ht="15" customHeight="1">
      <c r="B87" s="298"/>
      <c r="C87" s="273" t="s">
        <v>1286</v>
      </c>
      <c r="D87" s="273"/>
      <c r="E87" s="273"/>
      <c r="F87" s="296" t="s">
        <v>1273</v>
      </c>
      <c r="G87" s="297"/>
      <c r="H87" s="273" t="s">
        <v>1287</v>
      </c>
      <c r="I87" s="273" t="s">
        <v>1269</v>
      </c>
      <c r="J87" s="273">
        <v>50</v>
      </c>
      <c r="K87" s="287"/>
    </row>
    <row r="88" s="1" customFormat="1" ht="15" customHeight="1">
      <c r="B88" s="298"/>
      <c r="C88" s="273" t="s">
        <v>1288</v>
      </c>
      <c r="D88" s="273"/>
      <c r="E88" s="273"/>
      <c r="F88" s="296" t="s">
        <v>1273</v>
      </c>
      <c r="G88" s="297"/>
      <c r="H88" s="273" t="s">
        <v>1289</v>
      </c>
      <c r="I88" s="273" t="s">
        <v>1269</v>
      </c>
      <c r="J88" s="273">
        <v>20</v>
      </c>
      <c r="K88" s="287"/>
    </row>
    <row r="89" s="1" customFormat="1" ht="15" customHeight="1">
      <c r="B89" s="298"/>
      <c r="C89" s="273" t="s">
        <v>1290</v>
      </c>
      <c r="D89" s="273"/>
      <c r="E89" s="273"/>
      <c r="F89" s="296" t="s">
        <v>1273</v>
      </c>
      <c r="G89" s="297"/>
      <c r="H89" s="273" t="s">
        <v>1291</v>
      </c>
      <c r="I89" s="273" t="s">
        <v>1269</v>
      </c>
      <c r="J89" s="273">
        <v>20</v>
      </c>
      <c r="K89" s="287"/>
    </row>
    <row r="90" s="1" customFormat="1" ht="15" customHeight="1">
      <c r="B90" s="298"/>
      <c r="C90" s="273" t="s">
        <v>1292</v>
      </c>
      <c r="D90" s="273"/>
      <c r="E90" s="273"/>
      <c r="F90" s="296" t="s">
        <v>1273</v>
      </c>
      <c r="G90" s="297"/>
      <c r="H90" s="273" t="s">
        <v>1293</v>
      </c>
      <c r="I90" s="273" t="s">
        <v>1269</v>
      </c>
      <c r="J90" s="273">
        <v>50</v>
      </c>
      <c r="K90" s="287"/>
    </row>
    <row r="91" s="1" customFormat="1" ht="15" customHeight="1">
      <c r="B91" s="298"/>
      <c r="C91" s="273" t="s">
        <v>1294</v>
      </c>
      <c r="D91" s="273"/>
      <c r="E91" s="273"/>
      <c r="F91" s="296" t="s">
        <v>1273</v>
      </c>
      <c r="G91" s="297"/>
      <c r="H91" s="273" t="s">
        <v>1294</v>
      </c>
      <c r="I91" s="273" t="s">
        <v>1269</v>
      </c>
      <c r="J91" s="273">
        <v>50</v>
      </c>
      <c r="K91" s="287"/>
    </row>
    <row r="92" s="1" customFormat="1" ht="15" customHeight="1">
      <c r="B92" s="298"/>
      <c r="C92" s="273" t="s">
        <v>1295</v>
      </c>
      <c r="D92" s="273"/>
      <c r="E92" s="273"/>
      <c r="F92" s="296" t="s">
        <v>1273</v>
      </c>
      <c r="G92" s="297"/>
      <c r="H92" s="273" t="s">
        <v>1296</v>
      </c>
      <c r="I92" s="273" t="s">
        <v>1269</v>
      </c>
      <c r="J92" s="273">
        <v>255</v>
      </c>
      <c r="K92" s="287"/>
    </row>
    <row r="93" s="1" customFormat="1" ht="15" customHeight="1">
      <c r="B93" s="298"/>
      <c r="C93" s="273" t="s">
        <v>1297</v>
      </c>
      <c r="D93" s="273"/>
      <c r="E93" s="273"/>
      <c r="F93" s="296" t="s">
        <v>1267</v>
      </c>
      <c r="G93" s="297"/>
      <c r="H93" s="273" t="s">
        <v>1298</v>
      </c>
      <c r="I93" s="273" t="s">
        <v>1299</v>
      </c>
      <c r="J93" s="273"/>
      <c r="K93" s="287"/>
    </row>
    <row r="94" s="1" customFormat="1" ht="15" customHeight="1">
      <c r="B94" s="298"/>
      <c r="C94" s="273" t="s">
        <v>1300</v>
      </c>
      <c r="D94" s="273"/>
      <c r="E94" s="273"/>
      <c r="F94" s="296" t="s">
        <v>1267</v>
      </c>
      <c r="G94" s="297"/>
      <c r="H94" s="273" t="s">
        <v>1301</v>
      </c>
      <c r="I94" s="273" t="s">
        <v>1302</v>
      </c>
      <c r="J94" s="273"/>
      <c r="K94" s="287"/>
    </row>
    <row r="95" s="1" customFormat="1" ht="15" customHeight="1">
      <c r="B95" s="298"/>
      <c r="C95" s="273" t="s">
        <v>1303</v>
      </c>
      <c r="D95" s="273"/>
      <c r="E95" s="273"/>
      <c r="F95" s="296" t="s">
        <v>1267</v>
      </c>
      <c r="G95" s="297"/>
      <c r="H95" s="273" t="s">
        <v>1303</v>
      </c>
      <c r="I95" s="273" t="s">
        <v>1302</v>
      </c>
      <c r="J95" s="273"/>
      <c r="K95" s="287"/>
    </row>
    <row r="96" s="1" customFormat="1" ht="15" customHeight="1">
      <c r="B96" s="298"/>
      <c r="C96" s="273" t="s">
        <v>35</v>
      </c>
      <c r="D96" s="273"/>
      <c r="E96" s="273"/>
      <c r="F96" s="296" t="s">
        <v>1267</v>
      </c>
      <c r="G96" s="297"/>
      <c r="H96" s="273" t="s">
        <v>1304</v>
      </c>
      <c r="I96" s="273" t="s">
        <v>1302</v>
      </c>
      <c r="J96" s="273"/>
      <c r="K96" s="287"/>
    </row>
    <row r="97" s="1" customFormat="1" ht="15" customHeight="1">
      <c r="B97" s="298"/>
      <c r="C97" s="273" t="s">
        <v>45</v>
      </c>
      <c r="D97" s="273"/>
      <c r="E97" s="273"/>
      <c r="F97" s="296" t="s">
        <v>1267</v>
      </c>
      <c r="G97" s="297"/>
      <c r="H97" s="273" t="s">
        <v>1305</v>
      </c>
      <c r="I97" s="273" t="s">
        <v>1302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1306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1261</v>
      </c>
      <c r="D103" s="288"/>
      <c r="E103" s="288"/>
      <c r="F103" s="288" t="s">
        <v>1262</v>
      </c>
      <c r="G103" s="289"/>
      <c r="H103" s="288" t="s">
        <v>51</v>
      </c>
      <c r="I103" s="288" t="s">
        <v>54</v>
      </c>
      <c r="J103" s="288" t="s">
        <v>1263</v>
      </c>
      <c r="K103" s="287"/>
    </row>
    <row r="104" s="1" customFormat="1" ht="17.25" customHeight="1">
      <c r="B104" s="285"/>
      <c r="C104" s="290" t="s">
        <v>1264</v>
      </c>
      <c r="D104" s="290"/>
      <c r="E104" s="290"/>
      <c r="F104" s="291" t="s">
        <v>1265</v>
      </c>
      <c r="G104" s="292"/>
      <c r="H104" s="290"/>
      <c r="I104" s="290"/>
      <c r="J104" s="290" t="s">
        <v>1266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50</v>
      </c>
      <c r="D106" s="295"/>
      <c r="E106" s="295"/>
      <c r="F106" s="296" t="s">
        <v>1267</v>
      </c>
      <c r="G106" s="273"/>
      <c r="H106" s="273" t="s">
        <v>1307</v>
      </c>
      <c r="I106" s="273" t="s">
        <v>1269</v>
      </c>
      <c r="J106" s="273">
        <v>20</v>
      </c>
      <c r="K106" s="287"/>
    </row>
    <row r="107" s="1" customFormat="1" ht="15" customHeight="1">
      <c r="B107" s="285"/>
      <c r="C107" s="273" t="s">
        <v>1270</v>
      </c>
      <c r="D107" s="273"/>
      <c r="E107" s="273"/>
      <c r="F107" s="296" t="s">
        <v>1267</v>
      </c>
      <c r="G107" s="273"/>
      <c r="H107" s="273" t="s">
        <v>1307</v>
      </c>
      <c r="I107" s="273" t="s">
        <v>1269</v>
      </c>
      <c r="J107" s="273">
        <v>120</v>
      </c>
      <c r="K107" s="287"/>
    </row>
    <row r="108" s="1" customFormat="1" ht="15" customHeight="1">
      <c r="B108" s="298"/>
      <c r="C108" s="273" t="s">
        <v>1272</v>
      </c>
      <c r="D108" s="273"/>
      <c r="E108" s="273"/>
      <c r="F108" s="296" t="s">
        <v>1273</v>
      </c>
      <c r="G108" s="273"/>
      <c r="H108" s="273" t="s">
        <v>1307</v>
      </c>
      <c r="I108" s="273" t="s">
        <v>1269</v>
      </c>
      <c r="J108" s="273">
        <v>50</v>
      </c>
      <c r="K108" s="287"/>
    </row>
    <row r="109" s="1" customFormat="1" ht="15" customHeight="1">
      <c r="B109" s="298"/>
      <c r="C109" s="273" t="s">
        <v>1275</v>
      </c>
      <c r="D109" s="273"/>
      <c r="E109" s="273"/>
      <c r="F109" s="296" t="s">
        <v>1267</v>
      </c>
      <c r="G109" s="273"/>
      <c r="H109" s="273" t="s">
        <v>1307</v>
      </c>
      <c r="I109" s="273" t="s">
        <v>1277</v>
      </c>
      <c r="J109" s="273"/>
      <c r="K109" s="287"/>
    </row>
    <row r="110" s="1" customFormat="1" ht="15" customHeight="1">
      <c r="B110" s="298"/>
      <c r="C110" s="273" t="s">
        <v>1286</v>
      </c>
      <c r="D110" s="273"/>
      <c r="E110" s="273"/>
      <c r="F110" s="296" t="s">
        <v>1273</v>
      </c>
      <c r="G110" s="273"/>
      <c r="H110" s="273" t="s">
        <v>1307</v>
      </c>
      <c r="I110" s="273" t="s">
        <v>1269</v>
      </c>
      <c r="J110" s="273">
        <v>50</v>
      </c>
      <c r="K110" s="287"/>
    </row>
    <row r="111" s="1" customFormat="1" ht="15" customHeight="1">
      <c r="B111" s="298"/>
      <c r="C111" s="273" t="s">
        <v>1294</v>
      </c>
      <c r="D111" s="273"/>
      <c r="E111" s="273"/>
      <c r="F111" s="296" t="s">
        <v>1273</v>
      </c>
      <c r="G111" s="273"/>
      <c r="H111" s="273" t="s">
        <v>1307</v>
      </c>
      <c r="I111" s="273" t="s">
        <v>1269</v>
      </c>
      <c r="J111" s="273">
        <v>50</v>
      </c>
      <c r="K111" s="287"/>
    </row>
    <row r="112" s="1" customFormat="1" ht="15" customHeight="1">
      <c r="B112" s="298"/>
      <c r="C112" s="273" t="s">
        <v>1292</v>
      </c>
      <c r="D112" s="273"/>
      <c r="E112" s="273"/>
      <c r="F112" s="296" t="s">
        <v>1273</v>
      </c>
      <c r="G112" s="273"/>
      <c r="H112" s="273" t="s">
        <v>1307</v>
      </c>
      <c r="I112" s="273" t="s">
        <v>1269</v>
      </c>
      <c r="J112" s="273">
        <v>50</v>
      </c>
      <c r="K112" s="287"/>
    </row>
    <row r="113" s="1" customFormat="1" ht="15" customHeight="1">
      <c r="B113" s="298"/>
      <c r="C113" s="273" t="s">
        <v>50</v>
      </c>
      <c r="D113" s="273"/>
      <c r="E113" s="273"/>
      <c r="F113" s="296" t="s">
        <v>1267</v>
      </c>
      <c r="G113" s="273"/>
      <c r="H113" s="273" t="s">
        <v>1308</v>
      </c>
      <c r="I113" s="273" t="s">
        <v>1269</v>
      </c>
      <c r="J113" s="273">
        <v>20</v>
      </c>
      <c r="K113" s="287"/>
    </row>
    <row r="114" s="1" customFormat="1" ht="15" customHeight="1">
      <c r="B114" s="298"/>
      <c r="C114" s="273" t="s">
        <v>1309</v>
      </c>
      <c r="D114" s="273"/>
      <c r="E114" s="273"/>
      <c r="F114" s="296" t="s">
        <v>1267</v>
      </c>
      <c r="G114" s="273"/>
      <c r="H114" s="273" t="s">
        <v>1310</v>
      </c>
      <c r="I114" s="273" t="s">
        <v>1269</v>
      </c>
      <c r="J114" s="273">
        <v>120</v>
      </c>
      <c r="K114" s="287"/>
    </row>
    <row r="115" s="1" customFormat="1" ht="15" customHeight="1">
      <c r="B115" s="298"/>
      <c r="C115" s="273" t="s">
        <v>35</v>
      </c>
      <c r="D115" s="273"/>
      <c r="E115" s="273"/>
      <c r="F115" s="296" t="s">
        <v>1267</v>
      </c>
      <c r="G115" s="273"/>
      <c r="H115" s="273" t="s">
        <v>1311</v>
      </c>
      <c r="I115" s="273" t="s">
        <v>1302</v>
      </c>
      <c r="J115" s="273"/>
      <c r="K115" s="287"/>
    </row>
    <row r="116" s="1" customFormat="1" ht="15" customHeight="1">
      <c r="B116" s="298"/>
      <c r="C116" s="273" t="s">
        <v>45</v>
      </c>
      <c r="D116" s="273"/>
      <c r="E116" s="273"/>
      <c r="F116" s="296" t="s">
        <v>1267</v>
      </c>
      <c r="G116" s="273"/>
      <c r="H116" s="273" t="s">
        <v>1312</v>
      </c>
      <c r="I116" s="273" t="s">
        <v>1302</v>
      </c>
      <c r="J116" s="273"/>
      <c r="K116" s="287"/>
    </row>
    <row r="117" s="1" customFormat="1" ht="15" customHeight="1">
      <c r="B117" s="298"/>
      <c r="C117" s="273" t="s">
        <v>54</v>
      </c>
      <c r="D117" s="273"/>
      <c r="E117" s="273"/>
      <c r="F117" s="296" t="s">
        <v>1267</v>
      </c>
      <c r="G117" s="273"/>
      <c r="H117" s="273" t="s">
        <v>1313</v>
      </c>
      <c r="I117" s="273" t="s">
        <v>1314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1315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1261</v>
      </c>
      <c r="D123" s="288"/>
      <c r="E123" s="288"/>
      <c r="F123" s="288" t="s">
        <v>1262</v>
      </c>
      <c r="G123" s="289"/>
      <c r="H123" s="288" t="s">
        <v>51</v>
      </c>
      <c r="I123" s="288" t="s">
        <v>54</v>
      </c>
      <c r="J123" s="288" t="s">
        <v>1263</v>
      </c>
      <c r="K123" s="317"/>
    </row>
    <row r="124" s="1" customFormat="1" ht="17.25" customHeight="1">
      <c r="B124" s="316"/>
      <c r="C124" s="290" t="s">
        <v>1264</v>
      </c>
      <c r="D124" s="290"/>
      <c r="E124" s="290"/>
      <c r="F124" s="291" t="s">
        <v>1265</v>
      </c>
      <c r="G124" s="292"/>
      <c r="H124" s="290"/>
      <c r="I124" s="290"/>
      <c r="J124" s="290" t="s">
        <v>1266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1270</v>
      </c>
      <c r="D126" s="295"/>
      <c r="E126" s="295"/>
      <c r="F126" s="296" t="s">
        <v>1267</v>
      </c>
      <c r="G126" s="273"/>
      <c r="H126" s="273" t="s">
        <v>1307</v>
      </c>
      <c r="I126" s="273" t="s">
        <v>1269</v>
      </c>
      <c r="J126" s="273">
        <v>120</v>
      </c>
      <c r="K126" s="321"/>
    </row>
    <row r="127" s="1" customFormat="1" ht="15" customHeight="1">
      <c r="B127" s="318"/>
      <c r="C127" s="273" t="s">
        <v>1316</v>
      </c>
      <c r="D127" s="273"/>
      <c r="E127" s="273"/>
      <c r="F127" s="296" t="s">
        <v>1267</v>
      </c>
      <c r="G127" s="273"/>
      <c r="H127" s="273" t="s">
        <v>1317</v>
      </c>
      <c r="I127" s="273" t="s">
        <v>1269</v>
      </c>
      <c r="J127" s="273" t="s">
        <v>1318</v>
      </c>
      <c r="K127" s="321"/>
    </row>
    <row r="128" s="1" customFormat="1" ht="15" customHeight="1">
      <c r="B128" s="318"/>
      <c r="C128" s="273" t="s">
        <v>1215</v>
      </c>
      <c r="D128" s="273"/>
      <c r="E128" s="273"/>
      <c r="F128" s="296" t="s">
        <v>1267</v>
      </c>
      <c r="G128" s="273"/>
      <c r="H128" s="273" t="s">
        <v>1319</v>
      </c>
      <c r="I128" s="273" t="s">
        <v>1269</v>
      </c>
      <c r="J128" s="273" t="s">
        <v>1318</v>
      </c>
      <c r="K128" s="321"/>
    </row>
    <row r="129" s="1" customFormat="1" ht="15" customHeight="1">
      <c r="B129" s="318"/>
      <c r="C129" s="273" t="s">
        <v>1278</v>
      </c>
      <c r="D129" s="273"/>
      <c r="E129" s="273"/>
      <c r="F129" s="296" t="s">
        <v>1273</v>
      </c>
      <c r="G129" s="273"/>
      <c r="H129" s="273" t="s">
        <v>1279</v>
      </c>
      <c r="I129" s="273" t="s">
        <v>1269</v>
      </c>
      <c r="J129" s="273">
        <v>15</v>
      </c>
      <c r="K129" s="321"/>
    </row>
    <row r="130" s="1" customFormat="1" ht="15" customHeight="1">
      <c r="B130" s="318"/>
      <c r="C130" s="299" t="s">
        <v>1280</v>
      </c>
      <c r="D130" s="299"/>
      <c r="E130" s="299"/>
      <c r="F130" s="300" t="s">
        <v>1273</v>
      </c>
      <c r="G130" s="299"/>
      <c r="H130" s="299" t="s">
        <v>1281</v>
      </c>
      <c r="I130" s="299" t="s">
        <v>1269</v>
      </c>
      <c r="J130" s="299">
        <v>15</v>
      </c>
      <c r="K130" s="321"/>
    </row>
    <row r="131" s="1" customFormat="1" ht="15" customHeight="1">
      <c r="B131" s="318"/>
      <c r="C131" s="299" t="s">
        <v>1282</v>
      </c>
      <c r="D131" s="299"/>
      <c r="E131" s="299"/>
      <c r="F131" s="300" t="s">
        <v>1273</v>
      </c>
      <c r="G131" s="299"/>
      <c r="H131" s="299" t="s">
        <v>1283</v>
      </c>
      <c r="I131" s="299" t="s">
        <v>1269</v>
      </c>
      <c r="J131" s="299">
        <v>20</v>
      </c>
      <c r="K131" s="321"/>
    </row>
    <row r="132" s="1" customFormat="1" ht="15" customHeight="1">
      <c r="B132" s="318"/>
      <c r="C132" s="299" t="s">
        <v>1284</v>
      </c>
      <c r="D132" s="299"/>
      <c r="E132" s="299"/>
      <c r="F132" s="300" t="s">
        <v>1273</v>
      </c>
      <c r="G132" s="299"/>
      <c r="H132" s="299" t="s">
        <v>1285</v>
      </c>
      <c r="I132" s="299" t="s">
        <v>1269</v>
      </c>
      <c r="J132" s="299">
        <v>20</v>
      </c>
      <c r="K132" s="321"/>
    </row>
    <row r="133" s="1" customFormat="1" ht="15" customHeight="1">
      <c r="B133" s="318"/>
      <c r="C133" s="273" t="s">
        <v>1272</v>
      </c>
      <c r="D133" s="273"/>
      <c r="E133" s="273"/>
      <c r="F133" s="296" t="s">
        <v>1273</v>
      </c>
      <c r="G133" s="273"/>
      <c r="H133" s="273" t="s">
        <v>1307</v>
      </c>
      <c r="I133" s="273" t="s">
        <v>1269</v>
      </c>
      <c r="J133" s="273">
        <v>50</v>
      </c>
      <c r="K133" s="321"/>
    </row>
    <row r="134" s="1" customFormat="1" ht="15" customHeight="1">
      <c r="B134" s="318"/>
      <c r="C134" s="273" t="s">
        <v>1286</v>
      </c>
      <c r="D134" s="273"/>
      <c r="E134" s="273"/>
      <c r="F134" s="296" t="s">
        <v>1273</v>
      </c>
      <c r="G134" s="273"/>
      <c r="H134" s="273" t="s">
        <v>1307</v>
      </c>
      <c r="I134" s="273" t="s">
        <v>1269</v>
      </c>
      <c r="J134" s="273">
        <v>50</v>
      </c>
      <c r="K134" s="321"/>
    </row>
    <row r="135" s="1" customFormat="1" ht="15" customHeight="1">
      <c r="B135" s="318"/>
      <c r="C135" s="273" t="s">
        <v>1292</v>
      </c>
      <c r="D135" s="273"/>
      <c r="E135" s="273"/>
      <c r="F135" s="296" t="s">
        <v>1273</v>
      </c>
      <c r="G135" s="273"/>
      <c r="H135" s="273" t="s">
        <v>1307</v>
      </c>
      <c r="I135" s="273" t="s">
        <v>1269</v>
      </c>
      <c r="J135" s="273">
        <v>50</v>
      </c>
      <c r="K135" s="321"/>
    </row>
    <row r="136" s="1" customFormat="1" ht="15" customHeight="1">
      <c r="B136" s="318"/>
      <c r="C136" s="273" t="s">
        <v>1294</v>
      </c>
      <c r="D136" s="273"/>
      <c r="E136" s="273"/>
      <c r="F136" s="296" t="s">
        <v>1273</v>
      </c>
      <c r="G136" s="273"/>
      <c r="H136" s="273" t="s">
        <v>1307</v>
      </c>
      <c r="I136" s="273" t="s">
        <v>1269</v>
      </c>
      <c r="J136" s="273">
        <v>50</v>
      </c>
      <c r="K136" s="321"/>
    </row>
    <row r="137" s="1" customFormat="1" ht="15" customHeight="1">
      <c r="B137" s="318"/>
      <c r="C137" s="273" t="s">
        <v>1295</v>
      </c>
      <c r="D137" s="273"/>
      <c r="E137" s="273"/>
      <c r="F137" s="296" t="s">
        <v>1273</v>
      </c>
      <c r="G137" s="273"/>
      <c r="H137" s="273" t="s">
        <v>1320</v>
      </c>
      <c r="I137" s="273" t="s">
        <v>1269</v>
      </c>
      <c r="J137" s="273">
        <v>255</v>
      </c>
      <c r="K137" s="321"/>
    </row>
    <row r="138" s="1" customFormat="1" ht="15" customHeight="1">
      <c r="B138" s="318"/>
      <c r="C138" s="273" t="s">
        <v>1297</v>
      </c>
      <c r="D138" s="273"/>
      <c r="E138" s="273"/>
      <c r="F138" s="296" t="s">
        <v>1267</v>
      </c>
      <c r="G138" s="273"/>
      <c r="H138" s="273" t="s">
        <v>1321</v>
      </c>
      <c r="I138" s="273" t="s">
        <v>1299</v>
      </c>
      <c r="J138" s="273"/>
      <c r="K138" s="321"/>
    </row>
    <row r="139" s="1" customFormat="1" ht="15" customHeight="1">
      <c r="B139" s="318"/>
      <c r="C139" s="273" t="s">
        <v>1300</v>
      </c>
      <c r="D139" s="273"/>
      <c r="E139" s="273"/>
      <c r="F139" s="296" t="s">
        <v>1267</v>
      </c>
      <c r="G139" s="273"/>
      <c r="H139" s="273" t="s">
        <v>1322</v>
      </c>
      <c r="I139" s="273" t="s">
        <v>1302</v>
      </c>
      <c r="J139" s="273"/>
      <c r="K139" s="321"/>
    </row>
    <row r="140" s="1" customFormat="1" ht="15" customHeight="1">
      <c r="B140" s="318"/>
      <c r="C140" s="273" t="s">
        <v>1303</v>
      </c>
      <c r="D140" s="273"/>
      <c r="E140" s="273"/>
      <c r="F140" s="296" t="s">
        <v>1267</v>
      </c>
      <c r="G140" s="273"/>
      <c r="H140" s="273" t="s">
        <v>1303</v>
      </c>
      <c r="I140" s="273" t="s">
        <v>1302</v>
      </c>
      <c r="J140" s="273"/>
      <c r="K140" s="321"/>
    </row>
    <row r="141" s="1" customFormat="1" ht="15" customHeight="1">
      <c r="B141" s="318"/>
      <c r="C141" s="273" t="s">
        <v>35</v>
      </c>
      <c r="D141" s="273"/>
      <c r="E141" s="273"/>
      <c r="F141" s="296" t="s">
        <v>1267</v>
      </c>
      <c r="G141" s="273"/>
      <c r="H141" s="273" t="s">
        <v>1323</v>
      </c>
      <c r="I141" s="273" t="s">
        <v>1302</v>
      </c>
      <c r="J141" s="273"/>
      <c r="K141" s="321"/>
    </row>
    <row r="142" s="1" customFormat="1" ht="15" customHeight="1">
      <c r="B142" s="318"/>
      <c r="C142" s="273" t="s">
        <v>1324</v>
      </c>
      <c r="D142" s="273"/>
      <c r="E142" s="273"/>
      <c r="F142" s="296" t="s">
        <v>1267</v>
      </c>
      <c r="G142" s="273"/>
      <c r="H142" s="273" t="s">
        <v>1325</v>
      </c>
      <c r="I142" s="273" t="s">
        <v>1302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1326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1261</v>
      </c>
      <c r="D148" s="288"/>
      <c r="E148" s="288"/>
      <c r="F148" s="288" t="s">
        <v>1262</v>
      </c>
      <c r="G148" s="289"/>
      <c r="H148" s="288" t="s">
        <v>51</v>
      </c>
      <c r="I148" s="288" t="s">
        <v>54</v>
      </c>
      <c r="J148" s="288" t="s">
        <v>1263</v>
      </c>
      <c r="K148" s="287"/>
    </row>
    <row r="149" s="1" customFormat="1" ht="17.25" customHeight="1">
      <c r="B149" s="285"/>
      <c r="C149" s="290" t="s">
        <v>1264</v>
      </c>
      <c r="D149" s="290"/>
      <c r="E149" s="290"/>
      <c r="F149" s="291" t="s">
        <v>1265</v>
      </c>
      <c r="G149" s="292"/>
      <c r="H149" s="290"/>
      <c r="I149" s="290"/>
      <c r="J149" s="290" t="s">
        <v>1266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1270</v>
      </c>
      <c r="D151" s="273"/>
      <c r="E151" s="273"/>
      <c r="F151" s="326" t="s">
        <v>1267</v>
      </c>
      <c r="G151" s="273"/>
      <c r="H151" s="325" t="s">
        <v>1307</v>
      </c>
      <c r="I151" s="325" t="s">
        <v>1269</v>
      </c>
      <c r="J151" s="325">
        <v>120</v>
      </c>
      <c r="K151" s="321"/>
    </row>
    <row r="152" s="1" customFormat="1" ht="15" customHeight="1">
      <c r="B152" s="298"/>
      <c r="C152" s="325" t="s">
        <v>1316</v>
      </c>
      <c r="D152" s="273"/>
      <c r="E152" s="273"/>
      <c r="F152" s="326" t="s">
        <v>1267</v>
      </c>
      <c r="G152" s="273"/>
      <c r="H152" s="325" t="s">
        <v>1327</v>
      </c>
      <c r="I152" s="325" t="s">
        <v>1269</v>
      </c>
      <c r="J152" s="325" t="s">
        <v>1318</v>
      </c>
      <c r="K152" s="321"/>
    </row>
    <row r="153" s="1" customFormat="1" ht="15" customHeight="1">
      <c r="B153" s="298"/>
      <c r="C153" s="325" t="s">
        <v>1215</v>
      </c>
      <c r="D153" s="273"/>
      <c r="E153" s="273"/>
      <c r="F153" s="326" t="s">
        <v>1267</v>
      </c>
      <c r="G153" s="273"/>
      <c r="H153" s="325" t="s">
        <v>1328</v>
      </c>
      <c r="I153" s="325" t="s">
        <v>1269</v>
      </c>
      <c r="J153" s="325" t="s">
        <v>1318</v>
      </c>
      <c r="K153" s="321"/>
    </row>
    <row r="154" s="1" customFormat="1" ht="15" customHeight="1">
      <c r="B154" s="298"/>
      <c r="C154" s="325" t="s">
        <v>1272</v>
      </c>
      <c r="D154" s="273"/>
      <c r="E154" s="273"/>
      <c r="F154" s="326" t="s">
        <v>1273</v>
      </c>
      <c r="G154" s="273"/>
      <c r="H154" s="325" t="s">
        <v>1307</v>
      </c>
      <c r="I154" s="325" t="s">
        <v>1269</v>
      </c>
      <c r="J154" s="325">
        <v>50</v>
      </c>
      <c r="K154" s="321"/>
    </row>
    <row r="155" s="1" customFormat="1" ht="15" customHeight="1">
      <c r="B155" s="298"/>
      <c r="C155" s="325" t="s">
        <v>1275</v>
      </c>
      <c r="D155" s="273"/>
      <c r="E155" s="273"/>
      <c r="F155" s="326" t="s">
        <v>1267</v>
      </c>
      <c r="G155" s="273"/>
      <c r="H155" s="325" t="s">
        <v>1307</v>
      </c>
      <c r="I155" s="325" t="s">
        <v>1277</v>
      </c>
      <c r="J155" s="325"/>
      <c r="K155" s="321"/>
    </row>
    <row r="156" s="1" customFormat="1" ht="15" customHeight="1">
      <c r="B156" s="298"/>
      <c r="C156" s="325" t="s">
        <v>1286</v>
      </c>
      <c r="D156" s="273"/>
      <c r="E156" s="273"/>
      <c r="F156" s="326" t="s">
        <v>1273</v>
      </c>
      <c r="G156" s="273"/>
      <c r="H156" s="325" t="s">
        <v>1307</v>
      </c>
      <c r="I156" s="325" t="s">
        <v>1269</v>
      </c>
      <c r="J156" s="325">
        <v>50</v>
      </c>
      <c r="K156" s="321"/>
    </row>
    <row r="157" s="1" customFormat="1" ht="15" customHeight="1">
      <c r="B157" s="298"/>
      <c r="C157" s="325" t="s">
        <v>1294</v>
      </c>
      <c r="D157" s="273"/>
      <c r="E157" s="273"/>
      <c r="F157" s="326" t="s">
        <v>1273</v>
      </c>
      <c r="G157" s="273"/>
      <c r="H157" s="325" t="s">
        <v>1307</v>
      </c>
      <c r="I157" s="325" t="s">
        <v>1269</v>
      </c>
      <c r="J157" s="325">
        <v>50</v>
      </c>
      <c r="K157" s="321"/>
    </row>
    <row r="158" s="1" customFormat="1" ht="15" customHeight="1">
      <c r="B158" s="298"/>
      <c r="C158" s="325" t="s">
        <v>1292</v>
      </c>
      <c r="D158" s="273"/>
      <c r="E158" s="273"/>
      <c r="F158" s="326" t="s">
        <v>1273</v>
      </c>
      <c r="G158" s="273"/>
      <c r="H158" s="325" t="s">
        <v>1307</v>
      </c>
      <c r="I158" s="325" t="s">
        <v>1269</v>
      </c>
      <c r="J158" s="325">
        <v>50</v>
      </c>
      <c r="K158" s="321"/>
    </row>
    <row r="159" s="1" customFormat="1" ht="15" customHeight="1">
      <c r="B159" s="298"/>
      <c r="C159" s="325" t="s">
        <v>90</v>
      </c>
      <c r="D159" s="273"/>
      <c r="E159" s="273"/>
      <c r="F159" s="326" t="s">
        <v>1267</v>
      </c>
      <c r="G159" s="273"/>
      <c r="H159" s="325" t="s">
        <v>1329</v>
      </c>
      <c r="I159" s="325" t="s">
        <v>1269</v>
      </c>
      <c r="J159" s="325" t="s">
        <v>1330</v>
      </c>
      <c r="K159" s="321"/>
    </row>
    <row r="160" s="1" customFormat="1" ht="15" customHeight="1">
      <c r="B160" s="298"/>
      <c r="C160" s="325" t="s">
        <v>1331</v>
      </c>
      <c r="D160" s="273"/>
      <c r="E160" s="273"/>
      <c r="F160" s="326" t="s">
        <v>1267</v>
      </c>
      <c r="G160" s="273"/>
      <c r="H160" s="325" t="s">
        <v>1332</v>
      </c>
      <c r="I160" s="325" t="s">
        <v>1302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1333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1261</v>
      </c>
      <c r="D166" s="288"/>
      <c r="E166" s="288"/>
      <c r="F166" s="288" t="s">
        <v>1262</v>
      </c>
      <c r="G166" s="330"/>
      <c r="H166" s="331" t="s">
        <v>51</v>
      </c>
      <c r="I166" s="331" t="s">
        <v>54</v>
      </c>
      <c r="J166" s="288" t="s">
        <v>1263</v>
      </c>
      <c r="K166" s="265"/>
    </row>
    <row r="167" s="1" customFormat="1" ht="17.25" customHeight="1">
      <c r="B167" s="266"/>
      <c r="C167" s="290" t="s">
        <v>1264</v>
      </c>
      <c r="D167" s="290"/>
      <c r="E167" s="290"/>
      <c r="F167" s="291" t="s">
        <v>1265</v>
      </c>
      <c r="G167" s="332"/>
      <c r="H167" s="333"/>
      <c r="I167" s="333"/>
      <c r="J167" s="290" t="s">
        <v>1266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1270</v>
      </c>
      <c r="D169" s="273"/>
      <c r="E169" s="273"/>
      <c r="F169" s="296" t="s">
        <v>1267</v>
      </c>
      <c r="G169" s="273"/>
      <c r="H169" s="273" t="s">
        <v>1307</v>
      </c>
      <c r="I169" s="273" t="s">
        <v>1269</v>
      </c>
      <c r="J169" s="273">
        <v>120</v>
      </c>
      <c r="K169" s="321"/>
    </row>
    <row r="170" s="1" customFormat="1" ht="15" customHeight="1">
      <c r="B170" s="298"/>
      <c r="C170" s="273" t="s">
        <v>1316</v>
      </c>
      <c r="D170" s="273"/>
      <c r="E170" s="273"/>
      <c r="F170" s="296" t="s">
        <v>1267</v>
      </c>
      <c r="G170" s="273"/>
      <c r="H170" s="273" t="s">
        <v>1317</v>
      </c>
      <c r="I170" s="273" t="s">
        <v>1269</v>
      </c>
      <c r="J170" s="273" t="s">
        <v>1318</v>
      </c>
      <c r="K170" s="321"/>
    </row>
    <row r="171" s="1" customFormat="1" ht="15" customHeight="1">
      <c r="B171" s="298"/>
      <c r="C171" s="273" t="s">
        <v>1215</v>
      </c>
      <c r="D171" s="273"/>
      <c r="E171" s="273"/>
      <c r="F171" s="296" t="s">
        <v>1267</v>
      </c>
      <c r="G171" s="273"/>
      <c r="H171" s="273" t="s">
        <v>1334</v>
      </c>
      <c r="I171" s="273" t="s">
        <v>1269</v>
      </c>
      <c r="J171" s="273" t="s">
        <v>1318</v>
      </c>
      <c r="K171" s="321"/>
    </row>
    <row r="172" s="1" customFormat="1" ht="15" customHeight="1">
      <c r="B172" s="298"/>
      <c r="C172" s="273" t="s">
        <v>1272</v>
      </c>
      <c r="D172" s="273"/>
      <c r="E172" s="273"/>
      <c r="F172" s="296" t="s">
        <v>1273</v>
      </c>
      <c r="G172" s="273"/>
      <c r="H172" s="273" t="s">
        <v>1334</v>
      </c>
      <c r="I172" s="273" t="s">
        <v>1269</v>
      </c>
      <c r="J172" s="273">
        <v>50</v>
      </c>
      <c r="K172" s="321"/>
    </row>
    <row r="173" s="1" customFormat="1" ht="15" customHeight="1">
      <c r="B173" s="298"/>
      <c r="C173" s="273" t="s">
        <v>1275</v>
      </c>
      <c r="D173" s="273"/>
      <c r="E173" s="273"/>
      <c r="F173" s="296" t="s">
        <v>1267</v>
      </c>
      <c r="G173" s="273"/>
      <c r="H173" s="273" t="s">
        <v>1334</v>
      </c>
      <c r="I173" s="273" t="s">
        <v>1277</v>
      </c>
      <c r="J173" s="273"/>
      <c r="K173" s="321"/>
    </row>
    <row r="174" s="1" customFormat="1" ht="15" customHeight="1">
      <c r="B174" s="298"/>
      <c r="C174" s="273" t="s">
        <v>1286</v>
      </c>
      <c r="D174" s="273"/>
      <c r="E174" s="273"/>
      <c r="F174" s="296" t="s">
        <v>1273</v>
      </c>
      <c r="G174" s="273"/>
      <c r="H174" s="273" t="s">
        <v>1334</v>
      </c>
      <c r="I174" s="273" t="s">
        <v>1269</v>
      </c>
      <c r="J174" s="273">
        <v>50</v>
      </c>
      <c r="K174" s="321"/>
    </row>
    <row r="175" s="1" customFormat="1" ht="15" customHeight="1">
      <c r="B175" s="298"/>
      <c r="C175" s="273" t="s">
        <v>1294</v>
      </c>
      <c r="D175" s="273"/>
      <c r="E175" s="273"/>
      <c r="F175" s="296" t="s">
        <v>1273</v>
      </c>
      <c r="G175" s="273"/>
      <c r="H175" s="273" t="s">
        <v>1334</v>
      </c>
      <c r="I175" s="273" t="s">
        <v>1269</v>
      </c>
      <c r="J175" s="273">
        <v>50</v>
      </c>
      <c r="K175" s="321"/>
    </row>
    <row r="176" s="1" customFormat="1" ht="15" customHeight="1">
      <c r="B176" s="298"/>
      <c r="C176" s="273" t="s">
        <v>1292</v>
      </c>
      <c r="D176" s="273"/>
      <c r="E176" s="273"/>
      <c r="F176" s="296" t="s">
        <v>1273</v>
      </c>
      <c r="G176" s="273"/>
      <c r="H176" s="273" t="s">
        <v>1334</v>
      </c>
      <c r="I176" s="273" t="s">
        <v>1269</v>
      </c>
      <c r="J176" s="273">
        <v>50</v>
      </c>
      <c r="K176" s="321"/>
    </row>
    <row r="177" s="1" customFormat="1" ht="15" customHeight="1">
      <c r="B177" s="298"/>
      <c r="C177" s="273" t="s">
        <v>102</v>
      </c>
      <c r="D177" s="273"/>
      <c r="E177" s="273"/>
      <c r="F177" s="296" t="s">
        <v>1267</v>
      </c>
      <c r="G177" s="273"/>
      <c r="H177" s="273" t="s">
        <v>1335</v>
      </c>
      <c r="I177" s="273" t="s">
        <v>1336</v>
      </c>
      <c r="J177" s="273"/>
      <c r="K177" s="321"/>
    </row>
    <row r="178" s="1" customFormat="1" ht="15" customHeight="1">
      <c r="B178" s="298"/>
      <c r="C178" s="273" t="s">
        <v>54</v>
      </c>
      <c r="D178" s="273"/>
      <c r="E178" s="273"/>
      <c r="F178" s="296" t="s">
        <v>1267</v>
      </c>
      <c r="G178" s="273"/>
      <c r="H178" s="273" t="s">
        <v>1337</v>
      </c>
      <c r="I178" s="273" t="s">
        <v>1338</v>
      </c>
      <c r="J178" s="273">
        <v>1</v>
      </c>
      <c r="K178" s="321"/>
    </row>
    <row r="179" s="1" customFormat="1" ht="15" customHeight="1">
      <c r="B179" s="298"/>
      <c r="C179" s="273" t="s">
        <v>50</v>
      </c>
      <c r="D179" s="273"/>
      <c r="E179" s="273"/>
      <c r="F179" s="296" t="s">
        <v>1267</v>
      </c>
      <c r="G179" s="273"/>
      <c r="H179" s="273" t="s">
        <v>1339</v>
      </c>
      <c r="I179" s="273" t="s">
        <v>1269</v>
      </c>
      <c r="J179" s="273">
        <v>20</v>
      </c>
      <c r="K179" s="321"/>
    </row>
    <row r="180" s="1" customFormat="1" ht="15" customHeight="1">
      <c r="B180" s="298"/>
      <c r="C180" s="273" t="s">
        <v>51</v>
      </c>
      <c r="D180" s="273"/>
      <c r="E180" s="273"/>
      <c r="F180" s="296" t="s">
        <v>1267</v>
      </c>
      <c r="G180" s="273"/>
      <c r="H180" s="273" t="s">
        <v>1340</v>
      </c>
      <c r="I180" s="273" t="s">
        <v>1269</v>
      </c>
      <c r="J180" s="273">
        <v>255</v>
      </c>
      <c r="K180" s="321"/>
    </row>
    <row r="181" s="1" customFormat="1" ht="15" customHeight="1">
      <c r="B181" s="298"/>
      <c r="C181" s="273" t="s">
        <v>103</v>
      </c>
      <c r="D181" s="273"/>
      <c r="E181" s="273"/>
      <c r="F181" s="296" t="s">
        <v>1267</v>
      </c>
      <c r="G181" s="273"/>
      <c r="H181" s="273" t="s">
        <v>1231</v>
      </c>
      <c r="I181" s="273" t="s">
        <v>1269</v>
      </c>
      <c r="J181" s="273">
        <v>10</v>
      </c>
      <c r="K181" s="321"/>
    </row>
    <row r="182" s="1" customFormat="1" ht="15" customHeight="1">
      <c r="B182" s="298"/>
      <c r="C182" s="273" t="s">
        <v>104</v>
      </c>
      <c r="D182" s="273"/>
      <c r="E182" s="273"/>
      <c r="F182" s="296" t="s">
        <v>1267</v>
      </c>
      <c r="G182" s="273"/>
      <c r="H182" s="273" t="s">
        <v>1341</v>
      </c>
      <c r="I182" s="273" t="s">
        <v>1302</v>
      </c>
      <c r="J182" s="273"/>
      <c r="K182" s="321"/>
    </row>
    <row r="183" s="1" customFormat="1" ht="15" customHeight="1">
      <c r="B183" s="298"/>
      <c r="C183" s="273" t="s">
        <v>1342</v>
      </c>
      <c r="D183" s="273"/>
      <c r="E183" s="273"/>
      <c r="F183" s="296" t="s">
        <v>1267</v>
      </c>
      <c r="G183" s="273"/>
      <c r="H183" s="273" t="s">
        <v>1343</v>
      </c>
      <c r="I183" s="273" t="s">
        <v>1302</v>
      </c>
      <c r="J183" s="273"/>
      <c r="K183" s="321"/>
    </row>
    <row r="184" s="1" customFormat="1" ht="15" customHeight="1">
      <c r="B184" s="298"/>
      <c r="C184" s="273" t="s">
        <v>1331</v>
      </c>
      <c r="D184" s="273"/>
      <c r="E184" s="273"/>
      <c r="F184" s="296" t="s">
        <v>1267</v>
      </c>
      <c r="G184" s="273"/>
      <c r="H184" s="273" t="s">
        <v>1344</v>
      </c>
      <c r="I184" s="273" t="s">
        <v>1302</v>
      </c>
      <c r="J184" s="273"/>
      <c r="K184" s="321"/>
    </row>
    <row r="185" s="1" customFormat="1" ht="15" customHeight="1">
      <c r="B185" s="298"/>
      <c r="C185" s="273" t="s">
        <v>106</v>
      </c>
      <c r="D185" s="273"/>
      <c r="E185" s="273"/>
      <c r="F185" s="296" t="s">
        <v>1273</v>
      </c>
      <c r="G185" s="273"/>
      <c r="H185" s="273" t="s">
        <v>1345</v>
      </c>
      <c r="I185" s="273" t="s">
        <v>1269</v>
      </c>
      <c r="J185" s="273">
        <v>50</v>
      </c>
      <c r="K185" s="321"/>
    </row>
    <row r="186" s="1" customFormat="1" ht="15" customHeight="1">
      <c r="B186" s="298"/>
      <c r="C186" s="273" t="s">
        <v>1346</v>
      </c>
      <c r="D186" s="273"/>
      <c r="E186" s="273"/>
      <c r="F186" s="296" t="s">
        <v>1273</v>
      </c>
      <c r="G186" s="273"/>
      <c r="H186" s="273" t="s">
        <v>1347</v>
      </c>
      <c r="I186" s="273" t="s">
        <v>1348</v>
      </c>
      <c r="J186" s="273"/>
      <c r="K186" s="321"/>
    </row>
    <row r="187" s="1" customFormat="1" ht="15" customHeight="1">
      <c r="B187" s="298"/>
      <c r="C187" s="273" t="s">
        <v>1349</v>
      </c>
      <c r="D187" s="273"/>
      <c r="E187" s="273"/>
      <c r="F187" s="296" t="s">
        <v>1273</v>
      </c>
      <c r="G187" s="273"/>
      <c r="H187" s="273" t="s">
        <v>1350</v>
      </c>
      <c r="I187" s="273" t="s">
        <v>1348</v>
      </c>
      <c r="J187" s="273"/>
      <c r="K187" s="321"/>
    </row>
    <row r="188" s="1" customFormat="1" ht="15" customHeight="1">
      <c r="B188" s="298"/>
      <c r="C188" s="273" t="s">
        <v>1351</v>
      </c>
      <c r="D188" s="273"/>
      <c r="E188" s="273"/>
      <c r="F188" s="296" t="s">
        <v>1273</v>
      </c>
      <c r="G188" s="273"/>
      <c r="H188" s="273" t="s">
        <v>1352</v>
      </c>
      <c r="I188" s="273" t="s">
        <v>1348</v>
      </c>
      <c r="J188" s="273"/>
      <c r="K188" s="321"/>
    </row>
    <row r="189" s="1" customFormat="1" ht="15" customHeight="1">
      <c r="B189" s="298"/>
      <c r="C189" s="334" t="s">
        <v>1353</v>
      </c>
      <c r="D189" s="273"/>
      <c r="E189" s="273"/>
      <c r="F189" s="296" t="s">
        <v>1273</v>
      </c>
      <c r="G189" s="273"/>
      <c r="H189" s="273" t="s">
        <v>1354</v>
      </c>
      <c r="I189" s="273" t="s">
        <v>1355</v>
      </c>
      <c r="J189" s="335" t="s">
        <v>1356</v>
      </c>
      <c r="K189" s="321"/>
    </row>
    <row r="190" s="1" customFormat="1" ht="15" customHeight="1">
      <c r="B190" s="298"/>
      <c r="C190" s="334" t="s">
        <v>39</v>
      </c>
      <c r="D190" s="273"/>
      <c r="E190" s="273"/>
      <c r="F190" s="296" t="s">
        <v>1267</v>
      </c>
      <c r="G190" s="273"/>
      <c r="H190" s="270" t="s">
        <v>1357</v>
      </c>
      <c r="I190" s="273" t="s">
        <v>1358</v>
      </c>
      <c r="J190" s="273"/>
      <c r="K190" s="321"/>
    </row>
    <row r="191" s="1" customFormat="1" ht="15" customHeight="1">
      <c r="B191" s="298"/>
      <c r="C191" s="334" t="s">
        <v>1359</v>
      </c>
      <c r="D191" s="273"/>
      <c r="E191" s="273"/>
      <c r="F191" s="296" t="s">
        <v>1267</v>
      </c>
      <c r="G191" s="273"/>
      <c r="H191" s="273" t="s">
        <v>1360</v>
      </c>
      <c r="I191" s="273" t="s">
        <v>1302</v>
      </c>
      <c r="J191" s="273"/>
      <c r="K191" s="321"/>
    </row>
    <row r="192" s="1" customFormat="1" ht="15" customHeight="1">
      <c r="B192" s="298"/>
      <c r="C192" s="334" t="s">
        <v>1361</v>
      </c>
      <c r="D192" s="273"/>
      <c r="E192" s="273"/>
      <c r="F192" s="296" t="s">
        <v>1267</v>
      </c>
      <c r="G192" s="273"/>
      <c r="H192" s="273" t="s">
        <v>1362</v>
      </c>
      <c r="I192" s="273" t="s">
        <v>1302</v>
      </c>
      <c r="J192" s="273"/>
      <c r="K192" s="321"/>
    </row>
    <row r="193" s="1" customFormat="1" ht="15" customHeight="1">
      <c r="B193" s="298"/>
      <c r="C193" s="334" t="s">
        <v>1363</v>
      </c>
      <c r="D193" s="273"/>
      <c r="E193" s="273"/>
      <c r="F193" s="296" t="s">
        <v>1273</v>
      </c>
      <c r="G193" s="273"/>
      <c r="H193" s="273" t="s">
        <v>1364</v>
      </c>
      <c r="I193" s="273" t="s">
        <v>1302</v>
      </c>
      <c r="J193" s="273"/>
      <c r="K193" s="321"/>
    </row>
    <row r="194" s="1" customFormat="1" ht="15" customHeight="1">
      <c r="B194" s="327"/>
      <c r="C194" s="336"/>
      <c r="D194" s="307"/>
      <c r="E194" s="307"/>
      <c r="F194" s="307"/>
      <c r="G194" s="307"/>
      <c r="H194" s="307"/>
      <c r="I194" s="307"/>
      <c r="J194" s="307"/>
      <c r="K194" s="328"/>
    </row>
    <row r="195" s="1" customFormat="1" ht="18.75" customHeight="1">
      <c r="B195" s="309"/>
      <c r="C195" s="319"/>
      <c r="D195" s="319"/>
      <c r="E195" s="319"/>
      <c r="F195" s="329"/>
      <c r="G195" s="319"/>
      <c r="H195" s="319"/>
      <c r="I195" s="319"/>
      <c r="J195" s="319"/>
      <c r="K195" s="309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="1" customFormat="1" ht="21">
      <c r="B199" s="263"/>
      <c r="C199" s="264" t="s">
        <v>1365</v>
      </c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5.5" customHeight="1">
      <c r="B200" s="263"/>
      <c r="C200" s="337" t="s">
        <v>1366</v>
      </c>
      <c r="D200" s="337"/>
      <c r="E200" s="337"/>
      <c r="F200" s="337" t="s">
        <v>1367</v>
      </c>
      <c r="G200" s="338"/>
      <c r="H200" s="337" t="s">
        <v>1368</v>
      </c>
      <c r="I200" s="337"/>
      <c r="J200" s="337"/>
      <c r="K200" s="265"/>
    </row>
    <row r="201" s="1" customFormat="1" ht="5.25" customHeight="1">
      <c r="B201" s="298"/>
      <c r="C201" s="293"/>
      <c r="D201" s="293"/>
      <c r="E201" s="293"/>
      <c r="F201" s="293"/>
      <c r="G201" s="319"/>
      <c r="H201" s="293"/>
      <c r="I201" s="293"/>
      <c r="J201" s="293"/>
      <c r="K201" s="321"/>
    </row>
    <row r="202" s="1" customFormat="1" ht="15" customHeight="1">
      <c r="B202" s="298"/>
      <c r="C202" s="273" t="s">
        <v>1358</v>
      </c>
      <c r="D202" s="273"/>
      <c r="E202" s="273"/>
      <c r="F202" s="296" t="s">
        <v>40</v>
      </c>
      <c r="G202" s="273"/>
      <c r="H202" s="273" t="s">
        <v>1369</v>
      </c>
      <c r="I202" s="273"/>
      <c r="J202" s="273"/>
      <c r="K202" s="321"/>
    </row>
    <row r="203" s="1" customFormat="1" ht="15" customHeight="1">
      <c r="B203" s="298"/>
      <c r="C203" s="273"/>
      <c r="D203" s="273"/>
      <c r="E203" s="273"/>
      <c r="F203" s="296" t="s">
        <v>41</v>
      </c>
      <c r="G203" s="273"/>
      <c r="H203" s="273" t="s">
        <v>1370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44</v>
      </c>
      <c r="G204" s="273"/>
      <c r="H204" s="273" t="s">
        <v>1371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42</v>
      </c>
      <c r="G205" s="273"/>
      <c r="H205" s="273" t="s">
        <v>1372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43</v>
      </c>
      <c r="G206" s="273"/>
      <c r="H206" s="273" t="s">
        <v>1373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/>
      <c r="G207" s="273"/>
      <c r="H207" s="273"/>
      <c r="I207" s="273"/>
      <c r="J207" s="273"/>
      <c r="K207" s="321"/>
    </row>
    <row r="208" s="1" customFormat="1" ht="15" customHeight="1">
      <c r="B208" s="298"/>
      <c r="C208" s="273" t="s">
        <v>1314</v>
      </c>
      <c r="D208" s="273"/>
      <c r="E208" s="273"/>
      <c r="F208" s="296" t="s">
        <v>76</v>
      </c>
      <c r="G208" s="273"/>
      <c r="H208" s="273" t="s">
        <v>1374</v>
      </c>
      <c r="I208" s="273"/>
      <c r="J208" s="273"/>
      <c r="K208" s="321"/>
    </row>
    <row r="209" s="1" customFormat="1" ht="15" customHeight="1">
      <c r="B209" s="298"/>
      <c r="C209" s="273"/>
      <c r="D209" s="273"/>
      <c r="E209" s="273"/>
      <c r="F209" s="296" t="s">
        <v>1209</v>
      </c>
      <c r="G209" s="273"/>
      <c r="H209" s="273" t="s">
        <v>1210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1207</v>
      </c>
      <c r="G210" s="273"/>
      <c r="H210" s="273" t="s">
        <v>1375</v>
      </c>
      <c r="I210" s="273"/>
      <c r="J210" s="273"/>
      <c r="K210" s="321"/>
    </row>
    <row r="211" s="1" customFormat="1" ht="15" customHeight="1">
      <c r="B211" s="339"/>
      <c r="C211" s="273"/>
      <c r="D211" s="273"/>
      <c r="E211" s="273"/>
      <c r="F211" s="296" t="s">
        <v>1211</v>
      </c>
      <c r="G211" s="334"/>
      <c r="H211" s="325" t="s">
        <v>1212</v>
      </c>
      <c r="I211" s="325"/>
      <c r="J211" s="325"/>
      <c r="K211" s="340"/>
    </row>
    <row r="212" s="1" customFormat="1" ht="15" customHeight="1">
      <c r="B212" s="339"/>
      <c r="C212" s="273"/>
      <c r="D212" s="273"/>
      <c r="E212" s="273"/>
      <c r="F212" s="296" t="s">
        <v>1213</v>
      </c>
      <c r="G212" s="334"/>
      <c r="H212" s="325" t="s">
        <v>1376</v>
      </c>
      <c r="I212" s="325"/>
      <c r="J212" s="325"/>
      <c r="K212" s="340"/>
    </row>
    <row r="213" s="1" customFormat="1" ht="15" customHeight="1">
      <c r="B213" s="339"/>
      <c r="C213" s="273"/>
      <c r="D213" s="273"/>
      <c r="E213" s="273"/>
      <c r="F213" s="296"/>
      <c r="G213" s="334"/>
      <c r="H213" s="325"/>
      <c r="I213" s="325"/>
      <c r="J213" s="325"/>
      <c r="K213" s="340"/>
    </row>
    <row r="214" s="1" customFormat="1" ht="15" customHeight="1">
      <c r="B214" s="339"/>
      <c r="C214" s="273" t="s">
        <v>1338</v>
      </c>
      <c r="D214" s="273"/>
      <c r="E214" s="273"/>
      <c r="F214" s="296">
        <v>1</v>
      </c>
      <c r="G214" s="334"/>
      <c r="H214" s="325" t="s">
        <v>1377</v>
      </c>
      <c r="I214" s="325"/>
      <c r="J214" s="325"/>
      <c r="K214" s="340"/>
    </row>
    <row r="215" s="1" customFormat="1" ht="15" customHeight="1">
      <c r="B215" s="339"/>
      <c r="C215" s="273"/>
      <c r="D215" s="273"/>
      <c r="E215" s="273"/>
      <c r="F215" s="296">
        <v>2</v>
      </c>
      <c r="G215" s="334"/>
      <c r="H215" s="325" t="s">
        <v>1378</v>
      </c>
      <c r="I215" s="325"/>
      <c r="J215" s="325"/>
      <c r="K215" s="340"/>
    </row>
    <row r="216" s="1" customFormat="1" ht="15" customHeight="1">
      <c r="B216" s="339"/>
      <c r="C216" s="273"/>
      <c r="D216" s="273"/>
      <c r="E216" s="273"/>
      <c r="F216" s="296">
        <v>3</v>
      </c>
      <c r="G216" s="334"/>
      <c r="H216" s="325" t="s">
        <v>1379</v>
      </c>
      <c r="I216" s="325"/>
      <c r="J216" s="325"/>
      <c r="K216" s="340"/>
    </row>
    <row r="217" s="1" customFormat="1" ht="15" customHeight="1">
      <c r="B217" s="339"/>
      <c r="C217" s="273"/>
      <c r="D217" s="273"/>
      <c r="E217" s="273"/>
      <c r="F217" s="296">
        <v>4</v>
      </c>
      <c r="G217" s="334"/>
      <c r="H217" s="325" t="s">
        <v>1380</v>
      </c>
      <c r="I217" s="325"/>
      <c r="J217" s="325"/>
      <c r="K217" s="340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</dc:creator>
  <cp:lastModifiedBy>LENKA\lenka</cp:lastModifiedBy>
  <dcterms:created xsi:type="dcterms:W3CDTF">2023-07-27T07:30:11Z</dcterms:created>
  <dcterms:modified xsi:type="dcterms:W3CDTF">2023-07-27T07:30:20Z</dcterms:modified>
</cp:coreProperties>
</file>