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rubova\VEREJNE ZAKAZKY SZZ\2023\KRN_Otr_2023_07_dezinfekce\Vyzva+prilohy\"/>
    </mc:Choice>
  </mc:AlternateContent>
  <bookViews>
    <workbookView xWindow="0" yWindow="0" windowWidth="28770" windowHeight="1180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J50" i="1" l="1"/>
  <c r="L50" i="1" s="1"/>
  <c r="N50" i="1" s="1"/>
  <c r="J49" i="1"/>
  <c r="L49" i="1" s="1"/>
  <c r="N49" i="1" s="1"/>
  <c r="J57" i="1" l="1"/>
  <c r="L57" i="1" s="1"/>
  <c r="N57" i="1" s="1"/>
  <c r="J55" i="1"/>
  <c r="L55" i="1" s="1"/>
  <c r="N55" i="1" s="1"/>
  <c r="J54" i="1"/>
  <c r="L54" i="1" s="1"/>
  <c r="N54" i="1" s="1"/>
  <c r="J53" i="1"/>
  <c r="L53" i="1" s="1"/>
  <c r="N53" i="1" s="1"/>
  <c r="J52" i="1"/>
  <c r="L52" i="1" s="1"/>
  <c r="N52" i="1" s="1"/>
  <c r="J47" i="1"/>
  <c r="L47" i="1" s="1"/>
  <c r="N47" i="1" s="1"/>
  <c r="J46" i="1"/>
  <c r="L46" i="1" s="1"/>
  <c r="N46" i="1" s="1"/>
  <c r="J45" i="1"/>
  <c r="L45" i="1" s="1"/>
  <c r="N45" i="1" s="1"/>
  <c r="J44" i="1"/>
  <c r="L44" i="1" s="1"/>
  <c r="N44" i="1" s="1"/>
  <c r="J43" i="1"/>
  <c r="L43" i="1" s="1"/>
  <c r="N43" i="1" s="1"/>
  <c r="J42" i="1"/>
  <c r="L42" i="1" s="1"/>
  <c r="N42" i="1" s="1"/>
  <c r="J41" i="1"/>
  <c r="L41" i="1" s="1"/>
  <c r="N41" i="1" s="1"/>
  <c r="J40" i="1"/>
  <c r="L40" i="1" s="1"/>
  <c r="N40" i="1" s="1"/>
  <c r="J38" i="1"/>
  <c r="L38" i="1" s="1"/>
  <c r="N38" i="1" s="1"/>
  <c r="J37" i="1"/>
  <c r="L37" i="1" s="1"/>
  <c r="N37" i="1" s="1"/>
  <c r="J36" i="1"/>
  <c r="L36" i="1" s="1"/>
  <c r="N36" i="1" s="1"/>
  <c r="J35" i="1"/>
  <c r="L35" i="1" s="1"/>
  <c r="N35" i="1" s="1"/>
  <c r="J34" i="1"/>
  <c r="L34" i="1" s="1"/>
  <c r="N34" i="1" s="1"/>
  <c r="J33" i="1"/>
  <c r="L33" i="1" s="1"/>
  <c r="N33" i="1" s="1"/>
  <c r="J32" i="1"/>
  <c r="L32" i="1" s="1"/>
  <c r="N32" i="1" s="1"/>
  <c r="J31" i="1"/>
  <c r="L31" i="1" s="1"/>
  <c r="N31" i="1" s="1"/>
  <c r="J29" i="1"/>
  <c r="L29" i="1" s="1"/>
  <c r="N29" i="1" s="1"/>
  <c r="J28" i="1"/>
  <c r="L28" i="1" s="1"/>
  <c r="N28" i="1" s="1"/>
  <c r="J27" i="1"/>
  <c r="L27" i="1" s="1"/>
  <c r="N27" i="1" s="1"/>
  <c r="J26" i="1"/>
  <c r="L26" i="1" s="1"/>
  <c r="N26" i="1" s="1"/>
  <c r="J25" i="1"/>
  <c r="L25" i="1" s="1"/>
  <c r="N25" i="1" s="1"/>
  <c r="J24" i="1"/>
  <c r="L24" i="1" s="1"/>
  <c r="N24" i="1" s="1"/>
  <c r="J22" i="1"/>
  <c r="L22" i="1" s="1"/>
  <c r="N22" i="1" s="1"/>
  <c r="J21" i="1"/>
  <c r="L21" i="1" s="1"/>
  <c r="N21" i="1" s="1"/>
  <c r="J20" i="1"/>
  <c r="L20" i="1" s="1"/>
  <c r="N20" i="1" s="1"/>
  <c r="J19" i="1"/>
  <c r="L19" i="1" s="1"/>
  <c r="N19" i="1" s="1"/>
  <c r="J18" i="1"/>
  <c r="L18" i="1" s="1"/>
  <c r="N18" i="1" s="1"/>
  <c r="J17" i="1"/>
  <c r="L17" i="1" s="1"/>
  <c r="N17" i="1" s="1"/>
  <c r="J16" i="1"/>
  <c r="L16" i="1" s="1"/>
  <c r="N16" i="1" s="1"/>
  <c r="J15" i="1"/>
  <c r="L15" i="1" s="1"/>
  <c r="N15" i="1" s="1"/>
  <c r="J13" i="1"/>
  <c r="L13" i="1" s="1"/>
  <c r="J11" i="1"/>
  <c r="L11" i="1" s="1"/>
  <c r="N11" i="1" s="1"/>
  <c r="J10" i="1"/>
  <c r="L10" i="1" s="1"/>
  <c r="N10" i="1" s="1"/>
  <c r="J9" i="1"/>
  <c r="L9" i="1" s="1"/>
  <c r="N9" i="1" s="1"/>
  <c r="J8" i="1"/>
  <c r="L8" i="1" s="1"/>
  <c r="N8" i="1" s="1"/>
  <c r="J7" i="1"/>
  <c r="L7" i="1" s="1"/>
  <c r="N7" i="1" s="1"/>
  <c r="L58" i="1" l="1"/>
  <c r="N13" i="1"/>
  <c r="N58" i="1" s="1"/>
</calcChain>
</file>

<file path=xl/sharedStrings.xml><?xml version="1.0" encoding="utf-8"?>
<sst xmlns="http://schemas.openxmlformats.org/spreadsheetml/2006/main" count="183" uniqueCount="101">
  <si>
    <t>Účinná látka</t>
  </si>
  <si>
    <t>sazba DPH</t>
  </si>
  <si>
    <t>1</t>
  </si>
  <si>
    <t>1 až 2</t>
  </si>
  <si>
    <t>A(B)(V)</t>
  </si>
  <si>
    <t>30 min.</t>
  </si>
  <si>
    <t>5 až 6</t>
  </si>
  <si>
    <t>2</t>
  </si>
  <si>
    <t>3</t>
  </si>
  <si>
    <t>ABCTMV</t>
  </si>
  <si>
    <t>4</t>
  </si>
  <si>
    <t>60 min.</t>
  </si>
  <si>
    <t>5</t>
  </si>
  <si>
    <t>chlor</t>
  </si>
  <si>
    <t>6</t>
  </si>
  <si>
    <t>7</t>
  </si>
  <si>
    <t>5 min.</t>
  </si>
  <si>
    <t>8</t>
  </si>
  <si>
    <t>9</t>
  </si>
  <si>
    <t>15 min.</t>
  </si>
  <si>
    <t>10</t>
  </si>
  <si>
    <t>alkohol</t>
  </si>
  <si>
    <t>11</t>
  </si>
  <si>
    <t>A(B)TM(V)</t>
  </si>
  <si>
    <t>12</t>
  </si>
  <si>
    <t>13</t>
  </si>
  <si>
    <t>alkohol do 30%</t>
  </si>
  <si>
    <t>14</t>
  </si>
  <si>
    <t>15</t>
  </si>
  <si>
    <t>KAS</t>
  </si>
  <si>
    <t>16</t>
  </si>
  <si>
    <t>A(B)T(V)</t>
  </si>
  <si>
    <t>17</t>
  </si>
  <si>
    <t>18</t>
  </si>
  <si>
    <t>19</t>
  </si>
  <si>
    <t>kyselina peroxyoctová</t>
  </si>
  <si>
    <t>20</t>
  </si>
  <si>
    <t>ABTM(V)</t>
  </si>
  <si>
    <t>21</t>
  </si>
  <si>
    <t>HDR: 30s</t>
  </si>
  <si>
    <t>CHDR:1,5 min</t>
  </si>
  <si>
    <t>23</t>
  </si>
  <si>
    <t>ethanol</t>
  </si>
  <si>
    <t>-</t>
  </si>
  <si>
    <t>alkohol, bezbarvý</t>
  </si>
  <si>
    <t xml:space="preserve">0,25 - 0,35 </t>
  </si>
  <si>
    <t>alkohol, barevný</t>
  </si>
  <si>
    <t>1 min</t>
  </si>
  <si>
    <t>,</t>
  </si>
  <si>
    <t>propanol (pro citlivou pokožku)</t>
  </si>
  <si>
    <t>alkohol (gel)</t>
  </si>
  <si>
    <t>ABCTM(V)</t>
  </si>
  <si>
    <t>1,5 až 2</t>
  </si>
  <si>
    <t xml:space="preserve">Dezinfekční prostředky na velké plochy a povrchy </t>
  </si>
  <si>
    <t>Požadovaná maximální expozice</t>
  </si>
  <si>
    <t>Nabízené balení</t>
  </si>
  <si>
    <t>Cena za balení bez DPH</t>
  </si>
  <si>
    <t>Koncentrace</t>
  </si>
  <si>
    <t xml:space="preserve">Název </t>
  </si>
  <si>
    <t>Cena bez DPH za 1 l pracovního roztoku / 1 kus ubrousku</t>
  </si>
  <si>
    <t>Cena celkem</t>
  </si>
  <si>
    <t>Dezinfekční prostředky k dezinfekci odpadů umvyvadel, výlevek a sifonů</t>
  </si>
  <si>
    <t>Dezinfekční prostředky na kontaktní plochy a povrchy - postřik</t>
  </si>
  <si>
    <t>Dezinfekční prostředky na kontaktní plochy a povrchy - ubrousky</t>
  </si>
  <si>
    <t>Dezinfekční prostředky na nástroje</t>
  </si>
  <si>
    <t>Dezinfekční prostředky na ruce</t>
  </si>
  <si>
    <t>Dezinfekční prostředky na kůži před invazivními výkony</t>
  </si>
  <si>
    <t>Prostředek k dekolonizaci</t>
  </si>
  <si>
    <t>200 - 300 tbl.</t>
  </si>
  <si>
    <t>Produkt číslo</t>
  </si>
  <si>
    <t>balení (80 - 200 ks)</t>
  </si>
  <si>
    <t>Předpokládaná spotřeba pracovního roztoku v l / počet ubrousků za rok</t>
  </si>
  <si>
    <t>Cena celkem za předpokládanou spotřebu pracovního roztoku / počet ubrousků bez DPH</t>
  </si>
  <si>
    <t>Cena celkem za předpokládanou spotřebu pracovního roztoku / počet ubrousků s DPH</t>
  </si>
  <si>
    <t xml:space="preserve">mýdlo s dezinfekčními účinky </t>
  </si>
  <si>
    <t xml:space="preserve">A(B)T(V) </t>
  </si>
  <si>
    <t>před vpichem 30 s, do 2 min pro kůži s vysokým výskytem mazových žláz</t>
  </si>
  <si>
    <t xml:space="preserve">před vpichem 30 s,       do 2 min (pro kůži s vysokým výskytem mazových žláz) </t>
  </si>
  <si>
    <t>Požadované minimální spektrum účinnosti</t>
  </si>
  <si>
    <t>Požadované balení v l / kg / ks</t>
  </si>
  <si>
    <t>amin</t>
  </si>
  <si>
    <t>peroxid vodíku</t>
  </si>
  <si>
    <t>80 - 200 ks náhradní balení</t>
  </si>
  <si>
    <t>bezalkoholový</t>
  </si>
  <si>
    <t>0,5</t>
  </si>
  <si>
    <t>alkohol + další účinná látka</t>
  </si>
  <si>
    <t>velikost balení (*)</t>
  </si>
  <si>
    <t>* účastník ZŘ doplní velikost balení nabízeného produktu</t>
  </si>
  <si>
    <t>** účastník ZŘ doplní účinnou látku nabízeného produktu</t>
  </si>
  <si>
    <t>bezaldehydový</t>
  </si>
  <si>
    <t xml:space="preserve"> 0,5 - 1</t>
  </si>
  <si>
    <t>0,5 - 1</t>
  </si>
  <si>
    <t>22</t>
  </si>
  <si>
    <t>odlišná než u produktu č. 7 (**)</t>
  </si>
  <si>
    <t>kosmetická směs</t>
  </si>
  <si>
    <t>5 - 6</t>
  </si>
  <si>
    <t>mycí emulze</t>
  </si>
  <si>
    <t>260</t>
  </si>
  <si>
    <t>Mýdlo</t>
  </si>
  <si>
    <t>Příloha č. 5 Cenová kalkulace</t>
  </si>
  <si>
    <t>Číslo VZ: KRN/Otr/2023/07/dezinfekce – SZZ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</si>
</sst>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8">
    <xf numFmtId="0" fontId="0" fillId="0" borderId="0" xfId="0"/>
    <xf numFmtId="44" fontId="4" fillId="5" borderId="14" xfId="1" applyNumberFormat="1" applyFont="1" applyFill="1" applyBorder="1" applyAlignment="1">
      <alignment vertical="center"/>
    </xf>
    <xf numFmtId="9" fontId="4" fillId="5" borderId="2" xfId="1" applyNumberFormat="1" applyFont="1" applyFill="1" applyBorder="1" applyAlignment="1">
      <alignment vertical="center"/>
    </xf>
    <xf numFmtId="44" fontId="4" fillId="5" borderId="17" xfId="3" applyFont="1" applyFill="1" applyBorder="1" applyAlignment="1" applyProtection="1">
      <alignment horizontal="center" vertical="center"/>
      <protection locked="0"/>
    </xf>
    <xf numFmtId="44" fontId="4" fillId="5" borderId="17" xfId="1" applyNumberFormat="1" applyFont="1" applyFill="1" applyBorder="1" applyAlignment="1">
      <alignment vertical="center"/>
    </xf>
    <xf numFmtId="9" fontId="4" fillId="5" borderId="17" xfId="1" applyNumberFormat="1" applyFont="1" applyFill="1" applyBorder="1" applyAlignment="1">
      <alignment vertical="center"/>
    </xf>
    <xf numFmtId="44" fontId="4" fillId="5" borderId="20" xfId="3" applyFont="1" applyFill="1" applyBorder="1" applyAlignment="1" applyProtection="1">
      <alignment horizontal="center" vertical="center"/>
      <protection locked="0"/>
    </xf>
    <xf numFmtId="9" fontId="4" fillId="5" borderId="20" xfId="1" applyNumberFormat="1" applyFont="1" applyFill="1" applyBorder="1" applyAlignment="1">
      <alignment vertical="center"/>
    </xf>
    <xf numFmtId="44" fontId="4" fillId="5" borderId="20" xfId="1" applyNumberFormat="1" applyFont="1" applyFill="1" applyBorder="1" applyAlignment="1">
      <alignment vertical="center"/>
    </xf>
    <xf numFmtId="44" fontId="5" fillId="5" borderId="20" xfId="3" applyFont="1" applyFill="1" applyBorder="1" applyAlignment="1" applyProtection="1">
      <alignment horizontal="center" vertical="center"/>
      <protection locked="0"/>
    </xf>
    <xf numFmtId="9" fontId="4" fillId="5" borderId="14" xfId="1" applyNumberFormat="1" applyFont="1" applyFill="1" applyBorder="1" applyAlignment="1">
      <alignment vertical="center"/>
    </xf>
    <xf numFmtId="44" fontId="4" fillId="5" borderId="13" xfId="3" applyFont="1" applyFill="1" applyBorder="1" applyAlignment="1" applyProtection="1">
      <alignment horizontal="center" vertical="center"/>
      <protection locked="0"/>
    </xf>
    <xf numFmtId="44" fontId="4" fillId="5" borderId="14" xfId="3" applyFont="1" applyFill="1" applyBorder="1" applyAlignment="1" applyProtection="1">
      <alignment horizontal="center" vertical="center"/>
      <protection locked="0"/>
    </xf>
    <xf numFmtId="44" fontId="4" fillId="5" borderId="12" xfId="3" applyFont="1" applyFill="1" applyBorder="1" applyAlignment="1" applyProtection="1">
      <alignment horizontal="center" vertical="center"/>
      <protection locked="0"/>
    </xf>
    <xf numFmtId="44" fontId="5" fillId="5" borderId="12" xfId="3" applyFont="1" applyFill="1" applyBorder="1" applyAlignment="1" applyProtection="1">
      <alignment vertical="center"/>
      <protection locked="0"/>
    </xf>
    <xf numFmtId="9" fontId="4" fillId="5" borderId="12" xfId="1" applyNumberFormat="1" applyFont="1" applyFill="1" applyBorder="1" applyAlignment="1">
      <alignment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3" fontId="4" fillId="0" borderId="14" xfId="1" applyNumberFormat="1" applyFont="1" applyFill="1" applyBorder="1" applyAlignment="1">
      <alignment horizontal="center" vertical="center"/>
    </xf>
    <xf numFmtId="3" fontId="4" fillId="0" borderId="17" xfId="1" applyNumberFormat="1" applyFont="1" applyFill="1" applyBorder="1" applyAlignment="1">
      <alignment horizontal="center" vertical="center"/>
    </xf>
    <xf numFmtId="3" fontId="4" fillId="0" borderId="20" xfId="1" applyNumberFormat="1" applyFont="1" applyFill="1" applyBorder="1" applyAlignment="1">
      <alignment horizontal="center" vertical="center"/>
    </xf>
    <xf numFmtId="10" fontId="4" fillId="5" borderId="2" xfId="2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center" vertical="center"/>
    </xf>
    <xf numFmtId="3" fontId="4" fillId="0" borderId="13" xfId="1" applyNumberFormat="1" applyFont="1" applyFill="1" applyBorder="1" applyAlignment="1">
      <alignment horizontal="center" vertical="center"/>
    </xf>
    <xf numFmtId="9" fontId="4" fillId="5" borderId="25" xfId="1" applyNumberFormat="1" applyFont="1" applyFill="1" applyBorder="1" applyAlignment="1">
      <alignment vertical="center"/>
    </xf>
    <xf numFmtId="44" fontId="4" fillId="5" borderId="13" xfId="1" applyNumberFormat="1" applyFont="1" applyFill="1" applyBorder="1" applyAlignment="1">
      <alignment vertical="center"/>
    </xf>
    <xf numFmtId="9" fontId="4" fillId="5" borderId="13" xfId="1" applyNumberFormat="1" applyFont="1" applyFill="1" applyBorder="1" applyAlignment="1">
      <alignment vertical="center"/>
    </xf>
    <xf numFmtId="44" fontId="4" fillId="5" borderId="25" xfId="3" applyFont="1" applyFill="1" applyBorder="1" applyAlignment="1" applyProtection="1">
      <alignment horizontal="center" vertical="center"/>
      <protection locked="0"/>
    </xf>
    <xf numFmtId="3" fontId="4" fillId="0" borderId="25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4" fontId="5" fillId="5" borderId="30" xfId="3" applyFont="1" applyFill="1" applyBorder="1" applyAlignment="1" applyProtection="1">
      <alignment horizontal="center" vertical="center"/>
      <protection locked="0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 wrapText="1"/>
    </xf>
    <xf numFmtId="3" fontId="4" fillId="0" borderId="30" xfId="1" applyNumberFormat="1" applyFont="1" applyFill="1" applyBorder="1" applyAlignment="1">
      <alignment horizontal="center" vertical="center"/>
    </xf>
    <xf numFmtId="9" fontId="4" fillId="5" borderId="30" xfId="1" applyNumberFormat="1" applyFont="1" applyFill="1" applyBorder="1" applyAlignment="1">
      <alignment vertical="center"/>
    </xf>
    <xf numFmtId="3" fontId="4" fillId="8" borderId="14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4" fontId="4" fillId="0" borderId="10" xfId="3" applyFont="1" applyFill="1" applyBorder="1" applyAlignment="1">
      <alignment horizontal="right" vertical="center"/>
    </xf>
    <xf numFmtId="49" fontId="4" fillId="0" borderId="10" xfId="1" applyNumberFormat="1" applyFont="1" applyFill="1" applyBorder="1" applyAlignment="1">
      <alignment horizontal="right"/>
    </xf>
    <xf numFmtId="10" fontId="4" fillId="0" borderId="10" xfId="2" applyNumberFormat="1" applyFont="1" applyFill="1" applyBorder="1" applyAlignment="1">
      <alignment horizontal="right"/>
    </xf>
    <xf numFmtId="0" fontId="4" fillId="0" borderId="10" xfId="1" applyFont="1" applyFill="1" applyBorder="1" applyAlignment="1">
      <alignment vertical="center"/>
    </xf>
    <xf numFmtId="164" fontId="4" fillId="2" borderId="10" xfId="1" applyNumberFormat="1" applyFont="1" applyFill="1" applyBorder="1" applyAlignment="1">
      <alignment vertical="center"/>
    </xf>
    <xf numFmtId="49" fontId="4" fillId="0" borderId="2" xfId="1" applyNumberFormat="1" applyFont="1" applyFill="1" applyBorder="1" applyAlignment="1">
      <alignment horizontal="center" vertical="center"/>
    </xf>
    <xf numFmtId="44" fontId="4" fillId="9" borderId="20" xfId="3" applyFont="1" applyFill="1" applyBorder="1" applyAlignment="1" applyProtection="1">
      <alignment horizontal="center" vertical="center"/>
      <protection locked="0"/>
    </xf>
    <xf numFmtId="49" fontId="4" fillId="2" borderId="10" xfId="2" applyNumberFormat="1" applyFont="1" applyFill="1" applyBorder="1" applyAlignment="1">
      <alignment horizontal="right" vertical="center"/>
    </xf>
    <xf numFmtId="49" fontId="0" fillId="0" borderId="0" xfId="0" applyNumberFormat="1"/>
    <xf numFmtId="0" fontId="4" fillId="9" borderId="14" xfId="2" applyNumberFormat="1" applyFont="1" applyFill="1" applyBorder="1" applyAlignment="1">
      <alignment horizontal="center" vertical="center"/>
    </xf>
    <xf numFmtId="44" fontId="4" fillId="5" borderId="20" xfId="3" applyNumberFormat="1" applyFont="1" applyFill="1" applyBorder="1" applyAlignment="1">
      <alignment vertical="center"/>
    </xf>
    <xf numFmtId="44" fontId="4" fillId="5" borderId="25" xfId="3" applyNumberFormat="1" applyFont="1" applyFill="1" applyBorder="1" applyAlignment="1">
      <alignment vertical="center"/>
    </xf>
    <xf numFmtId="44" fontId="4" fillId="5" borderId="30" xfId="1" applyNumberFormat="1" applyFont="1" applyFill="1" applyBorder="1" applyAlignment="1">
      <alignment horizontal="center" vertical="center"/>
    </xf>
    <xf numFmtId="44" fontId="4" fillId="0" borderId="10" xfId="1" applyNumberFormat="1" applyFont="1" applyFill="1" applyBorder="1" applyAlignment="1">
      <alignment vertical="center"/>
    </xf>
    <xf numFmtId="44" fontId="0" fillId="0" borderId="0" xfId="0" applyNumberFormat="1"/>
    <xf numFmtId="44" fontId="4" fillId="5" borderId="14" xfId="3" applyNumberFormat="1" applyFont="1" applyFill="1" applyBorder="1" applyAlignment="1">
      <alignment vertical="center"/>
    </xf>
    <xf numFmtId="44" fontId="4" fillId="5" borderId="12" xfId="3" applyNumberFormat="1" applyFont="1" applyFill="1" applyBorder="1" applyAlignment="1">
      <alignment vertical="center"/>
    </xf>
    <xf numFmtId="44" fontId="4" fillId="5" borderId="13" xfId="3" applyNumberFormat="1" applyFont="1" applyFill="1" applyBorder="1" applyAlignment="1">
      <alignment vertical="center"/>
    </xf>
    <xf numFmtId="44" fontId="4" fillId="5" borderId="6" xfId="3" applyNumberFormat="1" applyFont="1" applyFill="1" applyBorder="1" applyAlignment="1">
      <alignment vertical="center"/>
    </xf>
    <xf numFmtId="44" fontId="4" fillId="5" borderId="30" xfId="3" applyNumberFormat="1" applyFont="1" applyFill="1" applyBorder="1" applyAlignment="1">
      <alignment vertical="center"/>
    </xf>
    <xf numFmtId="44" fontId="5" fillId="3" borderId="32" xfId="3" applyNumberFormat="1" applyFont="1" applyFill="1" applyBorder="1" applyAlignment="1">
      <alignment vertical="center"/>
    </xf>
    <xf numFmtId="44" fontId="4" fillId="5" borderId="23" xfId="1" applyNumberFormat="1" applyFont="1" applyFill="1" applyBorder="1" applyAlignment="1">
      <alignment vertical="center"/>
    </xf>
    <xf numFmtId="44" fontId="4" fillId="5" borderId="18" xfId="1" applyNumberFormat="1" applyFont="1" applyFill="1" applyBorder="1" applyAlignment="1">
      <alignment vertical="center"/>
    </xf>
    <xf numFmtId="44" fontId="4" fillId="5" borderId="21" xfId="1" applyNumberFormat="1" applyFont="1" applyFill="1" applyBorder="1" applyAlignment="1">
      <alignment vertical="center"/>
    </xf>
    <xf numFmtId="44" fontId="4" fillId="5" borderId="15" xfId="1" applyNumberFormat="1" applyFont="1" applyFill="1" applyBorder="1" applyAlignment="1">
      <alignment vertical="center"/>
    </xf>
    <xf numFmtId="44" fontId="4" fillId="5" borderId="26" xfId="1" applyNumberFormat="1" applyFont="1" applyFill="1" applyBorder="1" applyAlignment="1">
      <alignment vertical="center"/>
    </xf>
    <xf numFmtId="44" fontId="4" fillId="5" borderId="31" xfId="1" applyNumberFormat="1" applyFont="1" applyFill="1" applyBorder="1" applyAlignment="1">
      <alignment vertical="center"/>
    </xf>
    <xf numFmtId="44" fontId="5" fillId="3" borderId="32" xfId="1" applyNumberFormat="1" applyFont="1" applyFill="1" applyBorder="1" applyAlignment="1">
      <alignment vertical="center"/>
    </xf>
    <xf numFmtId="44" fontId="4" fillId="5" borderId="20" xfId="3" applyFont="1" applyFill="1" applyBorder="1" applyAlignment="1">
      <alignment horizontal="center" vertical="center"/>
    </xf>
    <xf numFmtId="44" fontId="4" fillId="5" borderId="14" xfId="3" applyFont="1" applyFill="1" applyBorder="1" applyAlignment="1">
      <alignment horizontal="center" vertical="center"/>
    </xf>
    <xf numFmtId="44" fontId="4" fillId="5" borderId="13" xfId="3" applyFont="1" applyFill="1" applyBorder="1" applyAlignment="1">
      <alignment horizontal="center" vertical="center"/>
    </xf>
    <xf numFmtId="9" fontId="4" fillId="6" borderId="30" xfId="2" applyNumberFormat="1" applyFont="1" applyFill="1" applyBorder="1" applyAlignment="1">
      <alignment horizontal="center" vertical="center"/>
    </xf>
    <xf numFmtId="49" fontId="4" fillId="6" borderId="17" xfId="1" applyNumberFormat="1" applyFont="1" applyFill="1" applyBorder="1" applyAlignment="1" applyProtection="1">
      <alignment horizontal="center" vertical="center" wrapText="1"/>
    </xf>
    <xf numFmtId="49" fontId="4" fillId="6" borderId="2" xfId="1" applyNumberFormat="1" applyFont="1" applyFill="1" applyBorder="1" applyAlignment="1">
      <alignment horizontal="center" vertical="center"/>
    </xf>
    <xf numFmtId="49" fontId="4" fillId="2" borderId="30" xfId="1" applyNumberFormat="1" applyFont="1" applyFill="1" applyBorder="1" applyAlignment="1" applyProtection="1">
      <alignment horizontal="center" vertical="center" wrapText="1"/>
    </xf>
    <xf numFmtId="49" fontId="4" fillId="2" borderId="10" xfId="1" applyNumberFormat="1" applyFont="1" applyFill="1" applyBorder="1"/>
    <xf numFmtId="49" fontId="4" fillId="5" borderId="17" xfId="1" applyNumberFormat="1" applyFont="1" applyFill="1" applyBorder="1" applyAlignment="1" applyProtection="1">
      <alignment vertical="center" wrapText="1"/>
    </xf>
    <xf numFmtId="49" fontId="4" fillId="5" borderId="2" xfId="1" applyNumberFormat="1" applyFont="1" applyFill="1" applyBorder="1" applyAlignment="1">
      <alignment vertical="center" wrapText="1"/>
    </xf>
    <xf numFmtId="49" fontId="4" fillId="5" borderId="30" xfId="1" applyNumberFormat="1" applyFont="1" applyFill="1" applyBorder="1" applyAlignment="1">
      <alignment horizontal="center" vertical="center" wrapText="1"/>
    </xf>
    <xf numFmtId="49" fontId="4" fillId="6" borderId="12" xfId="2" applyNumberFormat="1" applyFont="1" applyFill="1" applyBorder="1" applyAlignment="1">
      <alignment horizontal="center" vertical="center"/>
    </xf>
    <xf numFmtId="49" fontId="4" fillId="6" borderId="20" xfId="2" applyNumberFormat="1" applyFont="1" applyFill="1" applyBorder="1" applyAlignment="1">
      <alignment horizontal="center" vertical="center"/>
    </xf>
    <xf numFmtId="49" fontId="4" fillId="2" borderId="14" xfId="2" applyNumberFormat="1" applyFont="1" applyFill="1" applyBorder="1" applyAlignment="1">
      <alignment horizontal="center" vertical="center"/>
    </xf>
    <xf numFmtId="49" fontId="4" fillId="2" borderId="20" xfId="2" applyNumberFormat="1" applyFont="1" applyFill="1" applyBorder="1" applyAlignment="1">
      <alignment horizontal="center" vertical="center"/>
    </xf>
    <xf numFmtId="49" fontId="4" fillId="6" borderId="20" xfId="2" applyNumberFormat="1" applyFont="1" applyFill="1" applyBorder="1" applyAlignment="1">
      <alignment horizontal="center" vertical="center" wrapText="1"/>
    </xf>
    <xf numFmtId="49" fontId="4" fillId="6" borderId="14" xfId="2" applyNumberFormat="1" applyFont="1" applyFill="1" applyBorder="1" applyAlignment="1">
      <alignment horizontal="center" vertical="center"/>
    </xf>
    <xf numFmtId="49" fontId="4" fillId="2" borderId="13" xfId="2" applyNumberFormat="1" applyFont="1" applyFill="1" applyBorder="1" applyAlignment="1">
      <alignment horizontal="center" vertical="center"/>
    </xf>
    <xf numFmtId="49" fontId="4" fillId="2" borderId="25" xfId="2" applyNumberFormat="1" applyFont="1" applyFill="1" applyBorder="1" applyAlignment="1">
      <alignment horizontal="center" vertical="center"/>
    </xf>
    <xf numFmtId="49" fontId="4" fillId="2" borderId="12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0" fontId="4" fillId="9" borderId="12" xfId="2" applyNumberFormat="1" applyFont="1" applyFill="1" applyBorder="1" applyAlignment="1">
      <alignment horizontal="center" vertical="center"/>
    </xf>
    <xf numFmtId="0" fontId="4" fillId="9" borderId="20" xfId="2" applyNumberFormat="1" applyFont="1" applyFill="1" applyBorder="1" applyAlignment="1">
      <alignment horizontal="center" vertical="center"/>
    </xf>
    <xf numFmtId="0" fontId="4" fillId="9" borderId="13" xfId="2" applyNumberFormat="1" applyFont="1" applyFill="1" applyBorder="1" applyAlignment="1">
      <alignment horizontal="center" vertical="center"/>
    </xf>
    <xf numFmtId="0" fontId="4" fillId="9" borderId="25" xfId="2" applyNumberFormat="1" applyFont="1" applyFill="1" applyBorder="1" applyAlignment="1">
      <alignment horizontal="center" vertical="center"/>
    </xf>
    <xf numFmtId="0" fontId="4" fillId="9" borderId="30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right" vertical="center"/>
    </xf>
    <xf numFmtId="0" fontId="0" fillId="0" borderId="0" xfId="0" applyNumberFormat="1"/>
    <xf numFmtId="49" fontId="4" fillId="2" borderId="14" xfId="2" applyNumberFormat="1" applyFont="1" applyFill="1" applyBorder="1" applyAlignment="1">
      <alignment horizontal="center" vertical="center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/>
    </xf>
    <xf numFmtId="10" fontId="4" fillId="5" borderId="17" xfId="2" applyNumberFormat="1" applyFont="1" applyFill="1" applyBorder="1" applyAlignment="1">
      <alignment vertical="center"/>
    </xf>
    <xf numFmtId="49" fontId="4" fillId="9" borderId="20" xfId="2" applyNumberFormat="1" applyFont="1" applyFill="1" applyBorder="1" applyAlignment="1">
      <alignment horizontal="center" vertical="center"/>
    </xf>
    <xf numFmtId="49" fontId="4" fillId="6" borderId="10" xfId="1" applyNumberFormat="1" applyFont="1" applyFill="1" applyBorder="1"/>
    <xf numFmtId="49" fontId="4" fillId="6" borderId="10" xfId="2" applyNumberFormat="1" applyFont="1" applyFill="1" applyBorder="1" applyAlignment="1">
      <alignment horizontal="right" vertical="center"/>
    </xf>
    <xf numFmtId="0" fontId="4" fillId="6" borderId="10" xfId="2" applyNumberFormat="1" applyFont="1" applyFill="1" applyBorder="1" applyAlignment="1">
      <alignment horizontal="right" vertical="center"/>
    </xf>
    <xf numFmtId="44" fontId="4" fillId="8" borderId="10" xfId="3" applyFont="1" applyFill="1" applyBorder="1" applyAlignment="1">
      <alignment horizontal="right" vertical="center"/>
    </xf>
    <xf numFmtId="49" fontId="4" fillId="8" borderId="10" xfId="1" applyNumberFormat="1" applyFont="1" applyFill="1" applyBorder="1" applyAlignment="1">
      <alignment horizontal="right"/>
    </xf>
    <xf numFmtId="10" fontId="4" fillId="8" borderId="10" xfId="2" applyNumberFormat="1" applyFont="1" applyFill="1" applyBorder="1" applyAlignment="1">
      <alignment horizontal="right"/>
    </xf>
    <xf numFmtId="44" fontId="4" fillId="8" borderId="10" xfId="1" applyNumberFormat="1" applyFont="1" applyFill="1" applyBorder="1" applyAlignment="1">
      <alignment vertical="center"/>
    </xf>
    <xf numFmtId="0" fontId="4" fillId="8" borderId="10" xfId="1" applyFont="1" applyFill="1" applyBorder="1" applyAlignment="1">
      <alignment vertical="center"/>
    </xf>
    <xf numFmtId="44" fontId="5" fillId="6" borderId="10" xfId="3" applyNumberFormat="1" applyFont="1" applyFill="1" applyBorder="1" applyAlignment="1">
      <alignment vertical="center"/>
    </xf>
    <xf numFmtId="44" fontId="5" fillId="6" borderId="11" xfId="1" applyNumberFormat="1" applyFont="1" applyFill="1" applyBorder="1" applyAlignment="1">
      <alignment vertical="center"/>
    </xf>
    <xf numFmtId="49" fontId="4" fillId="8" borderId="10" xfId="1" applyNumberFormat="1" applyFont="1" applyFill="1" applyBorder="1" applyAlignment="1">
      <alignment horizontal="left"/>
    </xf>
    <xf numFmtId="49" fontId="6" fillId="8" borderId="9" xfId="1" applyNumberFormat="1" applyFont="1" applyFill="1" applyBorder="1" applyAlignment="1">
      <alignment horizontal="left"/>
    </xf>
    <xf numFmtId="49" fontId="4" fillId="2" borderId="14" xfId="2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49" fontId="3" fillId="9" borderId="7" xfId="1" applyNumberFormat="1" applyFont="1" applyFill="1" applyBorder="1" applyAlignment="1">
      <alignment horizontal="left" vertical="center" wrapText="1"/>
    </xf>
    <xf numFmtId="49" fontId="4" fillId="6" borderId="7" xfId="1" applyNumberFormat="1" applyFont="1" applyFill="1" applyBorder="1" applyAlignment="1">
      <alignment horizontal="center" vertical="center" wrapText="1"/>
    </xf>
    <xf numFmtId="49" fontId="4" fillId="2" borderId="17" xfId="2" applyNumberFormat="1" applyFont="1" applyFill="1" applyBorder="1" applyAlignment="1">
      <alignment horizontal="center" vertical="center"/>
    </xf>
    <xf numFmtId="49" fontId="4" fillId="6" borderId="14" xfId="1" applyNumberFormat="1" applyFont="1" applyFill="1" applyBorder="1" applyAlignment="1">
      <alignment horizontal="center" vertical="center" wrapText="1"/>
    </xf>
    <xf numFmtId="49" fontId="3" fillId="9" borderId="14" xfId="1" applyNumberFormat="1" applyFont="1" applyFill="1" applyBorder="1" applyAlignment="1">
      <alignment horizontal="left" vertical="center" wrapText="1"/>
    </xf>
    <xf numFmtId="44" fontId="4" fillId="9" borderId="25" xfId="3" applyFont="1" applyFill="1" applyBorder="1" applyAlignment="1" applyProtection="1">
      <alignment horizontal="center" vertical="center"/>
      <protection locked="0"/>
    </xf>
    <xf numFmtId="0" fontId="4" fillId="9" borderId="17" xfId="2" applyNumberFormat="1" applyFont="1" applyFill="1" applyBorder="1" applyAlignment="1">
      <alignment horizontal="center" vertical="center"/>
    </xf>
    <xf numFmtId="44" fontId="4" fillId="9" borderId="17" xfId="3" applyFont="1" applyFill="1" applyBorder="1" applyAlignment="1" applyProtection="1">
      <alignment horizontal="center" vertical="center"/>
      <protection locked="0"/>
    </xf>
    <xf numFmtId="44" fontId="4" fillId="5" borderId="12" xfId="1" applyNumberFormat="1" applyFont="1" applyFill="1" applyBorder="1" applyAlignment="1">
      <alignment vertical="center"/>
    </xf>
    <xf numFmtId="3" fontId="4" fillId="0" borderId="0" xfId="1" applyNumberFormat="1" applyFont="1" applyFill="1" applyBorder="1" applyAlignment="1">
      <alignment horizontal="center" vertical="center"/>
    </xf>
    <xf numFmtId="9" fontId="4" fillId="5" borderId="0" xfId="1" applyNumberFormat="1" applyFont="1" applyFill="1" applyBorder="1" applyAlignment="1">
      <alignment vertical="center"/>
    </xf>
    <xf numFmtId="44" fontId="5" fillId="5" borderId="13" xfId="3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2" fillId="2" borderId="2" xfId="2" applyNumberFormat="1" applyFont="1" applyFill="1" applyBorder="1" applyAlignment="1">
      <alignment horizontal="center" vertical="center" wrapText="1"/>
    </xf>
    <xf numFmtId="0" fontId="2" fillId="2" borderId="6" xfId="2" applyNumberFormat="1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6" xfId="3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 applyProtection="1">
      <alignment horizontal="left" vertical="center" wrapText="1"/>
    </xf>
    <xf numFmtId="49" fontId="3" fillId="4" borderId="10" xfId="1" applyNumberFormat="1" applyFont="1" applyFill="1" applyBorder="1" applyAlignment="1" applyProtection="1">
      <alignment horizontal="left" vertical="center" wrapText="1"/>
    </xf>
    <xf numFmtId="49" fontId="3" fillId="4" borderId="11" xfId="1" applyNumberFormat="1" applyFont="1" applyFill="1" applyBorder="1" applyAlignment="1" applyProtection="1">
      <alignment horizontal="left" vertical="center" wrapText="1"/>
    </xf>
    <xf numFmtId="49" fontId="4" fillId="0" borderId="20" xfId="1" applyNumberFormat="1" applyFont="1" applyFill="1" applyBorder="1" applyAlignment="1">
      <alignment horizontal="center" vertical="center"/>
    </xf>
    <xf numFmtId="49" fontId="4" fillId="0" borderId="19" xfId="1" applyNumberFormat="1" applyFont="1" applyFill="1" applyBorder="1" applyAlignment="1" applyProtection="1">
      <alignment horizontal="center" vertical="center" wrapText="1"/>
    </xf>
    <xf numFmtId="49" fontId="4" fillId="5" borderId="20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10" fontId="4" fillId="5" borderId="20" xfId="2" applyNumberFormat="1" applyFont="1" applyFill="1" applyBorder="1" applyAlignment="1">
      <alignment horizontal="center" vertical="center"/>
    </xf>
    <xf numFmtId="9" fontId="2" fillId="0" borderId="2" xfId="1" applyNumberFormat="1" applyFont="1" applyFill="1" applyBorder="1" applyAlignment="1">
      <alignment horizontal="center" vertical="center"/>
    </xf>
    <xf numFmtId="9" fontId="2" fillId="0" borderId="6" xfId="1" applyNumberFormat="1" applyFont="1" applyFill="1" applyBorder="1" applyAlignment="1">
      <alignment horizontal="center" vertical="center"/>
    </xf>
    <xf numFmtId="44" fontId="2" fillId="0" borderId="4" xfId="1" applyNumberFormat="1" applyFont="1" applyBorder="1" applyAlignment="1">
      <alignment horizontal="center" vertical="center" wrapText="1"/>
    </xf>
    <xf numFmtId="44" fontId="2" fillId="0" borderId="8" xfId="1" applyNumberFormat="1" applyFont="1" applyBorder="1" applyAlignment="1">
      <alignment horizontal="center" vertical="center" wrapText="1"/>
    </xf>
    <xf numFmtId="49" fontId="4" fillId="0" borderId="16" xfId="1" applyNumberFormat="1" applyFont="1" applyFill="1" applyBorder="1" applyAlignment="1">
      <alignment horizontal="center" vertical="center"/>
    </xf>
    <xf numFmtId="49" fontId="4" fillId="5" borderId="12" xfId="1" applyNumberFormat="1" applyFont="1" applyFill="1" applyBorder="1" applyAlignment="1">
      <alignment horizontal="center" vertical="center" wrapText="1"/>
    </xf>
    <xf numFmtId="49" fontId="4" fillId="2" borderId="1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/>
    </xf>
    <xf numFmtId="10" fontId="4" fillId="5" borderId="12" xfId="2" applyNumberFormat="1" applyFont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6" xfId="1" applyNumberFormat="1" applyFont="1" applyFill="1" applyBorder="1" applyAlignment="1">
      <alignment horizontal="center" vertical="center" wrapText="1"/>
    </xf>
    <xf numFmtId="10" fontId="2" fillId="0" borderId="2" xfId="2" applyNumberFormat="1" applyFont="1" applyFill="1" applyBorder="1" applyAlignment="1">
      <alignment horizontal="center" vertical="center"/>
    </xf>
    <xf numFmtId="10" fontId="2" fillId="0" borderId="6" xfId="2" applyNumberFormat="1" applyFont="1" applyFill="1" applyBorder="1" applyAlignment="1">
      <alignment horizontal="center" vertical="center"/>
    </xf>
    <xf numFmtId="44" fontId="2" fillId="0" borderId="2" xfId="1" applyNumberFormat="1" applyFont="1" applyFill="1" applyBorder="1" applyAlignment="1">
      <alignment horizontal="center" vertical="center" wrapText="1"/>
    </xf>
    <xf numFmtId="44" fontId="2" fillId="0" borderId="6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4" fontId="2" fillId="0" borderId="2" xfId="1" applyNumberFormat="1" applyFont="1" applyBorder="1" applyAlignment="1">
      <alignment horizontal="center" vertical="center" wrapText="1"/>
    </xf>
    <xf numFmtId="44" fontId="2" fillId="0" borderId="6" xfId="1" applyNumberFormat="1" applyFont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6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49" fontId="2" fillId="6" borderId="2" xfId="2" applyNumberFormat="1" applyFont="1" applyFill="1" applyBorder="1" applyAlignment="1">
      <alignment horizontal="center" vertical="center" wrapText="1"/>
    </xf>
    <xf numFmtId="49" fontId="2" fillId="6" borderId="6" xfId="2" applyNumberFormat="1" applyFont="1" applyFill="1" applyBorder="1" applyAlignment="1">
      <alignment horizontal="center" vertical="center" wrapText="1"/>
    </xf>
    <xf numFmtId="49" fontId="4" fillId="9" borderId="20" xfId="1" applyNumberFormat="1" applyFont="1" applyFill="1" applyBorder="1" applyAlignment="1" applyProtection="1">
      <alignment horizontal="center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9" fontId="4" fillId="6" borderId="14" xfId="2" applyNumberFormat="1" applyFont="1" applyFill="1" applyBorder="1" applyAlignment="1">
      <alignment horizontal="center" vertical="center"/>
    </xf>
    <xf numFmtId="9" fontId="4" fillId="6" borderId="20" xfId="2" applyNumberFormat="1" applyFont="1" applyFill="1" applyBorder="1" applyAlignment="1">
      <alignment horizontal="center" vertical="center"/>
    </xf>
    <xf numFmtId="49" fontId="4" fillId="0" borderId="17" xfId="1" applyNumberFormat="1" applyFont="1" applyFill="1" applyBorder="1" applyAlignment="1">
      <alignment horizontal="center" vertical="center"/>
    </xf>
    <xf numFmtId="49" fontId="4" fillId="0" borderId="14" xfId="1" applyNumberFormat="1" applyFont="1" applyFill="1" applyBorder="1" applyAlignment="1">
      <alignment horizontal="center" vertical="center"/>
    </xf>
    <xf numFmtId="49" fontId="4" fillId="0" borderId="22" xfId="1" applyNumberFormat="1" applyFont="1" applyFill="1" applyBorder="1" applyAlignment="1" applyProtection="1">
      <alignment horizontal="center" vertical="center" wrapText="1"/>
    </xf>
    <xf numFmtId="49" fontId="4" fillId="5" borderId="14" xfId="1" applyNumberFormat="1" applyFont="1" applyFill="1" applyBorder="1" applyAlignment="1" applyProtection="1">
      <alignment horizontal="center" vertical="center" wrapText="1"/>
    </xf>
    <xf numFmtId="49" fontId="4" fillId="2" borderId="14" xfId="1" applyNumberFormat="1" applyFont="1" applyFill="1" applyBorder="1" applyAlignment="1" applyProtection="1">
      <alignment horizontal="center" vertical="center" wrapText="1"/>
    </xf>
    <xf numFmtId="49" fontId="4" fillId="2" borderId="20" xfId="1" applyNumberFormat="1" applyFont="1" applyFill="1" applyBorder="1" applyAlignment="1" applyProtection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/>
    </xf>
    <xf numFmtId="49" fontId="4" fillId="6" borderId="14" xfId="1" applyNumberFormat="1" applyFont="1" applyFill="1" applyBorder="1" applyAlignment="1" applyProtection="1">
      <alignment horizontal="center" vertical="center" wrapText="1"/>
    </xf>
    <xf numFmtId="49" fontId="4" fillId="6" borderId="20" xfId="1" applyNumberFormat="1" applyFont="1" applyFill="1" applyBorder="1" applyAlignment="1" applyProtection="1">
      <alignment horizontal="center" vertical="center" wrapText="1"/>
    </xf>
    <xf numFmtId="49" fontId="4" fillId="0" borderId="13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 wrapText="1"/>
    </xf>
    <xf numFmtId="49" fontId="4" fillId="0" borderId="14" xfId="1" applyNumberFormat="1" applyFont="1" applyFill="1" applyBorder="1" applyAlignment="1">
      <alignment horizontal="center" vertical="center" wrapText="1"/>
    </xf>
    <xf numFmtId="49" fontId="4" fillId="0" borderId="19" xfId="1" applyNumberFormat="1" applyFont="1" applyFill="1" applyBorder="1" applyAlignment="1">
      <alignment horizontal="center" vertical="center"/>
    </xf>
    <xf numFmtId="49" fontId="4" fillId="0" borderId="28" xfId="1" applyNumberFormat="1" applyFont="1" applyFill="1" applyBorder="1" applyAlignment="1">
      <alignment horizontal="center" vertical="center"/>
    </xf>
    <xf numFmtId="49" fontId="4" fillId="5" borderId="20" xfId="1" applyNumberFormat="1" applyFont="1" applyFill="1" applyBorder="1" applyAlignment="1">
      <alignment horizontal="center" vertical="center" wrapText="1"/>
    </xf>
    <xf numFmtId="49" fontId="4" fillId="5" borderId="25" xfId="1" applyNumberFormat="1" applyFont="1" applyFill="1" applyBorder="1" applyAlignment="1">
      <alignment horizontal="center" vertical="center" wrapText="1"/>
    </xf>
    <xf numFmtId="49" fontId="4" fillId="0" borderId="27" xfId="1" applyNumberFormat="1" applyFont="1" applyFill="1" applyBorder="1" applyAlignment="1">
      <alignment horizontal="center" vertical="center"/>
    </xf>
    <xf numFmtId="49" fontId="4" fillId="5" borderId="13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20" xfId="1" applyNumberFormat="1" applyFont="1" applyFill="1" applyBorder="1" applyAlignment="1">
      <alignment horizontal="center" vertical="center"/>
    </xf>
    <xf numFmtId="49" fontId="4" fillId="0" borderId="13" xfId="1" applyNumberFormat="1" applyFont="1" applyFill="1" applyBorder="1" applyAlignment="1">
      <alignment horizontal="center" vertical="center" wrapText="1"/>
    </xf>
    <xf numFmtId="49" fontId="4" fillId="0" borderId="20" xfId="1" applyNumberFormat="1" applyFont="1" applyFill="1" applyBorder="1" applyAlignment="1">
      <alignment horizontal="center" vertical="center" wrapText="1"/>
    </xf>
    <xf numFmtId="10" fontId="4" fillId="5" borderId="13" xfId="2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 applyProtection="1">
      <alignment horizontal="center" vertical="center" wrapText="1"/>
    </xf>
    <xf numFmtId="49" fontId="4" fillId="5" borderId="2" xfId="1" applyNumberFormat="1" applyFont="1" applyFill="1" applyBorder="1" applyAlignment="1">
      <alignment horizontal="center" vertical="center" wrapText="1"/>
    </xf>
    <xf numFmtId="49" fontId="4" fillId="5" borderId="14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  <xf numFmtId="49" fontId="4" fillId="2" borderId="14" xfId="1" applyNumberFormat="1" applyFont="1" applyFill="1" applyBorder="1" applyAlignment="1">
      <alignment horizontal="center" vertical="center" wrapText="1"/>
    </xf>
    <xf numFmtId="9" fontId="4" fillId="6" borderId="2" xfId="2" applyNumberFormat="1" applyFont="1" applyFill="1" applyBorder="1" applyAlignment="1">
      <alignment horizontal="center" vertical="center"/>
    </xf>
    <xf numFmtId="9" fontId="4" fillId="6" borderId="12" xfId="2" applyNumberFormat="1" applyFont="1" applyFill="1" applyBorder="1" applyAlignment="1">
      <alignment horizontal="center" vertical="center"/>
    </xf>
    <xf numFmtId="49" fontId="3" fillId="4" borderId="35" xfId="1" applyNumberFormat="1" applyFont="1" applyFill="1" applyBorder="1" applyAlignment="1">
      <alignment horizontal="left" vertical="center" wrapText="1"/>
    </xf>
    <xf numFmtId="49" fontId="3" fillId="4" borderId="10" xfId="1" applyNumberFormat="1" applyFont="1" applyFill="1" applyBorder="1" applyAlignment="1">
      <alignment horizontal="left" vertical="center" wrapText="1"/>
    </xf>
    <xf numFmtId="49" fontId="3" fillId="4" borderId="36" xfId="1" applyNumberFormat="1" applyFont="1" applyFill="1" applyBorder="1" applyAlignment="1">
      <alignment horizontal="left" vertical="center" wrapText="1"/>
    </xf>
    <xf numFmtId="49" fontId="4" fillId="0" borderId="24" xfId="1" applyNumberFormat="1" applyFont="1" applyFill="1" applyBorder="1" applyAlignment="1" applyProtection="1">
      <alignment horizontal="center" vertical="center" wrapText="1"/>
    </xf>
    <xf numFmtId="49" fontId="4" fillId="5" borderId="17" xfId="1" applyNumberFormat="1" applyFont="1" applyFill="1" applyBorder="1" applyAlignment="1">
      <alignment horizontal="center" vertical="center" wrapText="1"/>
    </xf>
    <xf numFmtId="49" fontId="4" fillId="2" borderId="17" xfId="1" applyNumberFormat="1" applyFont="1" applyFill="1" applyBorder="1" applyAlignment="1">
      <alignment horizontal="center" vertical="center" wrapText="1"/>
    </xf>
    <xf numFmtId="49" fontId="4" fillId="0" borderId="25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 wrapText="1"/>
    </xf>
    <xf numFmtId="49" fontId="4" fillId="0" borderId="22" xfId="1" applyNumberFormat="1" applyFont="1" applyFill="1" applyBorder="1" applyAlignment="1">
      <alignment horizontal="center" vertical="center" wrapText="1"/>
    </xf>
    <xf numFmtId="49" fontId="5" fillId="7" borderId="9" xfId="1" applyNumberFormat="1" applyFont="1" applyFill="1" applyBorder="1" applyAlignment="1">
      <alignment horizontal="left"/>
    </xf>
    <xf numFmtId="49" fontId="5" fillId="7" borderId="11" xfId="1" applyNumberFormat="1" applyFont="1" applyFill="1" applyBorder="1" applyAlignment="1">
      <alignment horizontal="left"/>
    </xf>
    <xf numFmtId="49" fontId="4" fillId="0" borderId="22" xfId="1" applyNumberFormat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 vertical="center" wrapText="1"/>
    </xf>
    <xf numFmtId="49" fontId="4" fillId="5" borderId="17" xfId="1" applyNumberFormat="1" applyFont="1" applyFill="1" applyBorder="1" applyAlignment="1" applyProtection="1">
      <alignment horizontal="center" vertical="center" wrapText="1"/>
    </xf>
    <xf numFmtId="49" fontId="4" fillId="2" borderId="17" xfId="1" applyNumberFormat="1" applyFont="1" applyFill="1" applyBorder="1" applyAlignment="1" applyProtection="1">
      <alignment horizontal="center" vertical="center" wrapText="1"/>
    </xf>
    <xf numFmtId="9" fontId="4" fillId="6" borderId="17" xfId="2" applyNumberFormat="1" applyFont="1" applyFill="1" applyBorder="1" applyAlignment="1">
      <alignment horizontal="center" vertical="center"/>
    </xf>
    <xf numFmtId="49" fontId="3" fillId="9" borderId="13" xfId="1" applyNumberFormat="1" applyFont="1" applyFill="1" applyBorder="1" applyAlignment="1">
      <alignment horizontal="center" vertical="center" wrapText="1"/>
    </xf>
    <xf numFmtId="49" fontId="3" fillId="9" borderId="17" xfId="1" applyNumberFormat="1" applyFont="1" applyFill="1" applyBorder="1" applyAlignment="1">
      <alignment horizontal="center" vertical="center" wrapText="1"/>
    </xf>
    <xf numFmtId="49" fontId="4" fillId="6" borderId="33" xfId="1" applyNumberFormat="1" applyFont="1" applyFill="1" applyBorder="1" applyAlignment="1">
      <alignment horizontal="center" vertical="center" wrapText="1"/>
    </xf>
    <xf numFmtId="49" fontId="4" fillId="6" borderId="13" xfId="1" applyNumberFormat="1" applyFont="1" applyFill="1" applyBorder="1" applyAlignment="1">
      <alignment horizontal="center" vertical="center" wrapText="1"/>
    </xf>
    <xf numFmtId="49" fontId="4" fillId="6" borderId="25" xfId="1" applyNumberFormat="1" applyFont="1" applyFill="1" applyBorder="1" applyAlignment="1">
      <alignment horizontal="center" vertical="center" wrapText="1"/>
    </xf>
    <xf numFmtId="49" fontId="4" fillId="6" borderId="34" xfId="1" applyNumberFormat="1" applyFont="1" applyFill="1" applyBorder="1" applyAlignment="1">
      <alignment horizontal="center" vertical="center" wrapText="1"/>
    </xf>
    <xf numFmtId="49" fontId="3" fillId="6" borderId="14" xfId="1" applyNumberFormat="1" applyFont="1" applyFill="1" applyBorder="1" applyAlignment="1">
      <alignment horizontal="center" vertical="center" wrapText="1"/>
    </xf>
    <xf numFmtId="49" fontId="3" fillId="6" borderId="17" xfId="1" applyNumberFormat="1" applyFont="1" applyFill="1" applyBorder="1" applyAlignment="1">
      <alignment horizontal="center" vertical="center" wrapText="1"/>
    </xf>
    <xf numFmtId="49" fontId="3" fillId="4" borderId="9" xfId="1" applyNumberFormat="1" applyFont="1" applyFill="1" applyBorder="1" applyAlignment="1">
      <alignment horizontal="left" vertical="center" wrapText="1"/>
    </xf>
    <xf numFmtId="49" fontId="3" fillId="4" borderId="11" xfId="1" applyNumberFormat="1" applyFont="1" applyFill="1" applyBorder="1" applyAlignment="1">
      <alignment horizontal="left" vertical="center" wrapText="1"/>
    </xf>
    <xf numFmtId="49" fontId="4" fillId="0" borderId="16" xfId="1" applyNumberFormat="1" applyFont="1" applyFill="1" applyBorder="1" applyAlignment="1" applyProtection="1">
      <alignment horizontal="center" vertical="center" wrapText="1"/>
    </xf>
    <xf numFmtId="49" fontId="7" fillId="9" borderId="17" xfId="1" applyNumberFormat="1" applyFont="1" applyFill="1" applyBorder="1" applyAlignment="1">
      <alignment horizontal="center" vertical="center" wrapText="1"/>
    </xf>
    <xf numFmtId="49" fontId="7" fillId="9" borderId="12" xfId="1" applyNumberFormat="1" applyFont="1" applyFill="1" applyBorder="1" applyAlignment="1">
      <alignment horizontal="center" vertical="center" wrapText="1"/>
    </xf>
    <xf numFmtId="49" fontId="4" fillId="6" borderId="17" xfId="1" applyNumberFormat="1" applyFont="1" applyFill="1" applyBorder="1" applyAlignment="1">
      <alignment horizontal="center" vertical="center"/>
    </xf>
    <xf numFmtId="49" fontId="4" fillId="6" borderId="12" xfId="1" applyNumberFormat="1" applyFont="1" applyFill="1" applyBorder="1" applyAlignment="1">
      <alignment horizontal="center" vertical="center"/>
    </xf>
    <xf numFmtId="49" fontId="4" fillId="2" borderId="25" xfId="1" applyNumberFormat="1" applyFont="1" applyFill="1" applyBorder="1" applyAlignment="1">
      <alignment horizontal="center" vertical="center"/>
    </xf>
    <xf numFmtId="10" fontId="4" fillId="5" borderId="25" xfId="2" applyNumberFormat="1" applyFont="1" applyFill="1" applyBorder="1" applyAlignment="1">
      <alignment horizontal="center" vertical="center"/>
    </xf>
  </cellXfs>
  <cellStyles count="4">
    <cellStyle name="Měna 2" xfId="3"/>
    <cellStyle name="Normální" xfId="0" builtinId="0"/>
    <cellStyle name="Normální 2" xfId="1"/>
    <cellStyle name="Procenta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A3" sqref="A3"/>
    </sheetView>
  </sheetViews>
  <sheetFormatPr defaultRowHeight="15" x14ac:dyDescent="0.25"/>
  <cols>
    <col min="1" max="1" width="12.85546875" customWidth="1"/>
    <col min="2" max="2" width="15" style="47" customWidth="1"/>
    <col min="3" max="3" width="16.85546875" style="47" customWidth="1"/>
    <col min="4" max="4" width="15" style="47" customWidth="1"/>
    <col min="5" max="5" width="10.7109375" style="94" customWidth="1"/>
    <col min="6" max="6" width="11" customWidth="1"/>
    <col min="7" max="7" width="16" customWidth="1"/>
    <col min="8" max="8" width="11.140625" customWidth="1"/>
    <col min="9" max="9" width="13.42578125" customWidth="1"/>
    <col min="10" max="10" width="17.85546875" style="53" customWidth="1"/>
    <col min="11" max="11" width="17" customWidth="1"/>
    <col min="12" max="12" width="23.140625" style="53" customWidth="1"/>
    <col min="13" max="13" width="9.42578125" customWidth="1"/>
    <col min="14" max="14" width="23.28515625" style="53" customWidth="1"/>
  </cols>
  <sheetData>
    <row r="1" spans="1:14" x14ac:dyDescent="0.25">
      <c r="A1" t="s">
        <v>99</v>
      </c>
    </row>
    <row r="2" spans="1:14" x14ac:dyDescent="0.25">
      <c r="A2" t="s">
        <v>100</v>
      </c>
    </row>
    <row r="3" spans="1:14" ht="15.75" thickBot="1" x14ac:dyDescent="0.3"/>
    <row r="4" spans="1:14" ht="21.75" customHeight="1" x14ac:dyDescent="0.25">
      <c r="A4" s="162" t="s">
        <v>69</v>
      </c>
      <c r="B4" s="164" t="s">
        <v>58</v>
      </c>
      <c r="C4" s="166" t="s">
        <v>0</v>
      </c>
      <c r="D4" s="168" t="s">
        <v>79</v>
      </c>
      <c r="E4" s="130" t="s">
        <v>55</v>
      </c>
      <c r="F4" s="132" t="s">
        <v>56</v>
      </c>
      <c r="G4" s="152" t="s">
        <v>78</v>
      </c>
      <c r="H4" s="154" t="s">
        <v>57</v>
      </c>
      <c r="I4" s="152" t="s">
        <v>54</v>
      </c>
      <c r="J4" s="156" t="s">
        <v>59</v>
      </c>
      <c r="K4" s="158" t="s">
        <v>71</v>
      </c>
      <c r="L4" s="160" t="s">
        <v>72</v>
      </c>
      <c r="M4" s="143" t="s">
        <v>1</v>
      </c>
      <c r="N4" s="145" t="s">
        <v>73</v>
      </c>
    </row>
    <row r="5" spans="1:14" ht="30" customHeight="1" thickBot="1" x14ac:dyDescent="0.3">
      <c r="A5" s="163"/>
      <c r="B5" s="165"/>
      <c r="C5" s="167"/>
      <c r="D5" s="169"/>
      <c r="E5" s="131"/>
      <c r="F5" s="133"/>
      <c r="G5" s="153"/>
      <c r="H5" s="155"/>
      <c r="I5" s="153"/>
      <c r="J5" s="157"/>
      <c r="K5" s="159"/>
      <c r="L5" s="161"/>
      <c r="M5" s="144"/>
      <c r="N5" s="146"/>
    </row>
    <row r="6" spans="1:14" ht="18" customHeight="1" thickBot="1" x14ac:dyDescent="0.3">
      <c r="A6" s="134" t="s">
        <v>53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6"/>
    </row>
    <row r="7" spans="1:14" x14ac:dyDescent="0.25">
      <c r="A7" s="147" t="s">
        <v>2</v>
      </c>
      <c r="B7" s="148"/>
      <c r="C7" s="149" t="s">
        <v>80</v>
      </c>
      <c r="D7" s="78" t="s">
        <v>3</v>
      </c>
      <c r="E7" s="48"/>
      <c r="F7" s="13"/>
      <c r="G7" s="150" t="s">
        <v>4</v>
      </c>
      <c r="H7" s="151"/>
      <c r="I7" s="150" t="s">
        <v>5</v>
      </c>
      <c r="J7" s="1" t="e">
        <f>F7/E7*H7</f>
        <v>#DIV/0!</v>
      </c>
      <c r="K7" s="20">
        <v>2000</v>
      </c>
      <c r="L7" s="54" t="e">
        <f t="shared" ref="L7:L11" si="0">J7*K7</f>
        <v>#DIV/0!</v>
      </c>
      <c r="M7" s="15"/>
      <c r="N7" s="60" t="e">
        <f t="shared" ref="N7:N13" si="1">L7+(L7*M7)</f>
        <v>#DIV/0!</v>
      </c>
    </row>
    <row r="8" spans="1:14" x14ac:dyDescent="0.25">
      <c r="A8" s="147"/>
      <c r="B8" s="148"/>
      <c r="C8" s="149"/>
      <c r="D8" s="79" t="s">
        <v>6</v>
      </c>
      <c r="E8" s="88"/>
      <c r="F8" s="3"/>
      <c r="G8" s="150"/>
      <c r="H8" s="151"/>
      <c r="I8" s="150"/>
      <c r="J8" s="4" t="e">
        <f>F8/E8*H7</f>
        <v>#DIV/0!</v>
      </c>
      <c r="K8" s="21">
        <v>76000</v>
      </c>
      <c r="L8" s="55" t="e">
        <f t="shared" si="0"/>
        <v>#DIV/0!</v>
      </c>
      <c r="M8" s="5"/>
      <c r="N8" s="61" t="e">
        <f t="shared" si="1"/>
        <v>#DIV/0!</v>
      </c>
    </row>
    <row r="9" spans="1:14" x14ac:dyDescent="0.25">
      <c r="A9" s="138" t="s">
        <v>7</v>
      </c>
      <c r="B9" s="139"/>
      <c r="C9" s="140" t="s">
        <v>81</v>
      </c>
      <c r="D9" s="79" t="s">
        <v>3</v>
      </c>
      <c r="E9" s="89"/>
      <c r="F9" s="6"/>
      <c r="G9" s="137" t="s">
        <v>4</v>
      </c>
      <c r="H9" s="142"/>
      <c r="I9" s="137" t="s">
        <v>5</v>
      </c>
      <c r="J9" s="49" t="e">
        <f>F9/E9*H9</f>
        <v>#DIV/0!</v>
      </c>
      <c r="K9" s="22">
        <v>2000</v>
      </c>
      <c r="L9" s="49" t="e">
        <f t="shared" si="0"/>
        <v>#DIV/0!</v>
      </c>
      <c r="M9" s="7"/>
      <c r="N9" s="62" t="e">
        <f t="shared" si="1"/>
        <v>#DIV/0!</v>
      </c>
    </row>
    <row r="10" spans="1:14" x14ac:dyDescent="0.25">
      <c r="A10" s="138"/>
      <c r="B10" s="139"/>
      <c r="C10" s="141"/>
      <c r="D10" s="79" t="s">
        <v>6</v>
      </c>
      <c r="E10" s="89"/>
      <c r="F10" s="6"/>
      <c r="G10" s="137"/>
      <c r="H10" s="142"/>
      <c r="I10" s="137"/>
      <c r="J10" s="8" t="e">
        <f>F10/E10*H9</f>
        <v>#DIV/0!</v>
      </c>
      <c r="K10" s="22">
        <v>76000</v>
      </c>
      <c r="L10" s="49" t="e">
        <f t="shared" si="0"/>
        <v>#DIV/0!</v>
      </c>
      <c r="M10" s="7"/>
      <c r="N10" s="62" t="e">
        <f t="shared" si="1"/>
        <v>#DIV/0!</v>
      </c>
    </row>
    <row r="11" spans="1:14" ht="30" customHeight="1" thickBot="1" x14ac:dyDescent="0.3">
      <c r="A11" s="96" t="s">
        <v>8</v>
      </c>
      <c r="B11" s="75"/>
      <c r="C11" s="71" t="s">
        <v>89</v>
      </c>
      <c r="D11" s="99" t="s">
        <v>86</v>
      </c>
      <c r="E11" s="89"/>
      <c r="F11" s="9"/>
      <c r="G11" s="113" t="s">
        <v>51</v>
      </c>
      <c r="H11" s="98"/>
      <c r="I11" s="97" t="s">
        <v>11</v>
      </c>
      <c r="J11" s="49" t="e">
        <f>F11/E11*H11</f>
        <v>#DIV/0!</v>
      </c>
      <c r="K11" s="22">
        <v>28000</v>
      </c>
      <c r="L11" s="49" t="e">
        <f t="shared" si="0"/>
        <v>#DIV/0!</v>
      </c>
      <c r="M11" s="7"/>
      <c r="N11" s="62" t="e">
        <f t="shared" si="1"/>
        <v>#DIV/0!</v>
      </c>
    </row>
    <row r="12" spans="1:14" ht="18" customHeight="1" thickBot="1" x14ac:dyDescent="0.3">
      <c r="A12" s="134" t="s">
        <v>61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6"/>
    </row>
    <row r="13" spans="1:14" ht="30" customHeight="1" thickBot="1" x14ac:dyDescent="0.3">
      <c r="A13" s="24" t="s">
        <v>10</v>
      </c>
      <c r="B13" s="76"/>
      <c r="C13" s="72" t="s">
        <v>13</v>
      </c>
      <c r="D13" s="95" t="s">
        <v>68</v>
      </c>
      <c r="E13" s="48"/>
      <c r="F13" s="68"/>
      <c r="G13" s="38" t="s">
        <v>51</v>
      </c>
      <c r="H13" s="23"/>
      <c r="I13" s="44" t="s">
        <v>5</v>
      </c>
      <c r="J13" s="1" t="e">
        <f>F13/E13*H13</f>
        <v>#DIV/0!</v>
      </c>
      <c r="K13" s="37">
        <v>13500</v>
      </c>
      <c r="L13" s="54" t="e">
        <f t="shared" ref="L13" si="2">J13*K13</f>
        <v>#DIV/0!</v>
      </c>
      <c r="M13" s="10"/>
      <c r="N13" s="60" t="e">
        <f t="shared" si="1"/>
        <v>#DIV/0!</v>
      </c>
    </row>
    <row r="14" spans="1:14" ht="18" customHeight="1" thickBot="1" x14ac:dyDescent="0.3">
      <c r="A14" s="134" t="s">
        <v>62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6"/>
    </row>
    <row r="15" spans="1:14" x14ac:dyDescent="0.25">
      <c r="A15" s="177" t="s">
        <v>12</v>
      </c>
      <c r="B15" s="178"/>
      <c r="C15" s="179" t="s">
        <v>21</v>
      </c>
      <c r="D15" s="112" t="s">
        <v>90</v>
      </c>
      <c r="E15" s="48"/>
      <c r="F15" s="68"/>
      <c r="G15" s="181" t="s">
        <v>75</v>
      </c>
      <c r="H15" s="173" t="s">
        <v>43</v>
      </c>
      <c r="I15" s="181" t="s">
        <v>16</v>
      </c>
      <c r="J15" s="1" t="e">
        <f t="shared" ref="J15:J22" si="3">F15/E15</f>
        <v>#DIV/0!</v>
      </c>
      <c r="K15" s="20">
        <v>75</v>
      </c>
      <c r="L15" s="54" t="e">
        <f t="shared" ref="L15:L22" si="4">J15*K15</f>
        <v>#DIV/0!</v>
      </c>
      <c r="M15" s="10"/>
      <c r="N15" s="60" t="e">
        <f t="shared" ref="N15:N22" si="5">L15+(L15*M15)</f>
        <v>#DIV/0!</v>
      </c>
    </row>
    <row r="16" spans="1:14" x14ac:dyDescent="0.25">
      <c r="A16" s="138"/>
      <c r="B16" s="139"/>
      <c r="C16" s="180"/>
      <c r="D16" s="81" t="s">
        <v>6</v>
      </c>
      <c r="E16" s="89"/>
      <c r="F16" s="67"/>
      <c r="G16" s="176"/>
      <c r="H16" s="174"/>
      <c r="I16" s="176"/>
      <c r="J16" s="8" t="e">
        <f t="shared" si="3"/>
        <v>#DIV/0!</v>
      </c>
      <c r="K16" s="22">
        <v>310</v>
      </c>
      <c r="L16" s="49" t="e">
        <f t="shared" si="4"/>
        <v>#DIV/0!</v>
      </c>
      <c r="M16" s="7"/>
      <c r="N16" s="62" t="e">
        <f t="shared" si="5"/>
        <v>#DIV/0!</v>
      </c>
    </row>
    <row r="17" spans="1:14" x14ac:dyDescent="0.25">
      <c r="A17" s="177" t="s">
        <v>14</v>
      </c>
      <c r="B17" s="178"/>
      <c r="C17" s="182" t="s">
        <v>85</v>
      </c>
      <c r="D17" s="83" t="s">
        <v>90</v>
      </c>
      <c r="E17" s="48"/>
      <c r="F17" s="68"/>
      <c r="G17" s="175" t="s">
        <v>31</v>
      </c>
      <c r="H17" s="173" t="s">
        <v>43</v>
      </c>
      <c r="I17" s="175" t="s">
        <v>16</v>
      </c>
      <c r="J17" s="1" t="e">
        <f t="shared" si="3"/>
        <v>#DIV/0!</v>
      </c>
      <c r="K17" s="20">
        <v>75</v>
      </c>
      <c r="L17" s="54" t="e">
        <f t="shared" si="4"/>
        <v>#DIV/0!</v>
      </c>
      <c r="M17" s="10"/>
      <c r="N17" s="60" t="e">
        <f t="shared" si="5"/>
        <v>#DIV/0!</v>
      </c>
    </row>
    <row r="18" spans="1:14" x14ac:dyDescent="0.25">
      <c r="A18" s="138"/>
      <c r="B18" s="139"/>
      <c r="C18" s="183"/>
      <c r="D18" s="79" t="s">
        <v>6</v>
      </c>
      <c r="E18" s="89"/>
      <c r="F18" s="67"/>
      <c r="G18" s="176"/>
      <c r="H18" s="174"/>
      <c r="I18" s="176"/>
      <c r="J18" s="8" t="e">
        <f t="shared" si="3"/>
        <v>#DIV/0!</v>
      </c>
      <c r="K18" s="22">
        <v>310</v>
      </c>
      <c r="L18" s="49" t="e">
        <f t="shared" si="4"/>
        <v>#DIV/0!</v>
      </c>
      <c r="M18" s="7"/>
      <c r="N18" s="62" t="e">
        <f t="shared" si="5"/>
        <v>#DIV/0!</v>
      </c>
    </row>
    <row r="19" spans="1:14" x14ac:dyDescent="0.25">
      <c r="A19" s="138" t="s">
        <v>15</v>
      </c>
      <c r="B19" s="139"/>
      <c r="C19" s="180" t="s">
        <v>26</v>
      </c>
      <c r="D19" s="112" t="s">
        <v>90</v>
      </c>
      <c r="E19" s="89"/>
      <c r="F19" s="67"/>
      <c r="G19" s="175" t="s">
        <v>31</v>
      </c>
      <c r="H19" s="173" t="s">
        <v>43</v>
      </c>
      <c r="I19" s="175" t="s">
        <v>16</v>
      </c>
      <c r="J19" s="8" t="e">
        <f t="shared" si="3"/>
        <v>#DIV/0!</v>
      </c>
      <c r="K19" s="22">
        <v>23</v>
      </c>
      <c r="L19" s="49" t="e">
        <f t="shared" si="4"/>
        <v>#DIV/0!</v>
      </c>
      <c r="M19" s="7"/>
      <c r="N19" s="62" t="e">
        <f t="shared" si="5"/>
        <v>#DIV/0!</v>
      </c>
    </row>
    <row r="20" spans="1:14" x14ac:dyDescent="0.25">
      <c r="A20" s="138"/>
      <c r="B20" s="139"/>
      <c r="C20" s="180"/>
      <c r="D20" s="81" t="s">
        <v>6</v>
      </c>
      <c r="E20" s="89"/>
      <c r="F20" s="67"/>
      <c r="G20" s="176"/>
      <c r="H20" s="174"/>
      <c r="I20" s="176"/>
      <c r="J20" s="8" t="e">
        <f t="shared" si="3"/>
        <v>#DIV/0!</v>
      </c>
      <c r="K20" s="22">
        <v>65</v>
      </c>
      <c r="L20" s="49" t="e">
        <f t="shared" si="4"/>
        <v>#DIV/0!</v>
      </c>
      <c r="M20" s="7"/>
      <c r="N20" s="62" t="e">
        <f t="shared" si="5"/>
        <v>#DIV/0!</v>
      </c>
    </row>
    <row r="21" spans="1:14" x14ac:dyDescent="0.25">
      <c r="A21" s="138" t="s">
        <v>17</v>
      </c>
      <c r="B21" s="139"/>
      <c r="C21" s="170" t="s">
        <v>93</v>
      </c>
      <c r="D21" s="83" t="s">
        <v>90</v>
      </c>
      <c r="E21" s="89"/>
      <c r="F21" s="67"/>
      <c r="G21" s="171" t="s">
        <v>31</v>
      </c>
      <c r="H21" s="173" t="s">
        <v>43</v>
      </c>
      <c r="I21" s="175" t="s">
        <v>16</v>
      </c>
      <c r="J21" s="8" t="e">
        <f t="shared" si="3"/>
        <v>#DIV/0!</v>
      </c>
      <c r="K21" s="22">
        <v>23</v>
      </c>
      <c r="L21" s="49" t="e">
        <f t="shared" si="4"/>
        <v>#DIV/0!</v>
      </c>
      <c r="M21" s="7"/>
      <c r="N21" s="62" t="e">
        <f t="shared" si="5"/>
        <v>#DIV/0!</v>
      </c>
    </row>
    <row r="22" spans="1:14" ht="15.75" thickBot="1" x14ac:dyDescent="0.3">
      <c r="A22" s="138"/>
      <c r="B22" s="139"/>
      <c r="C22" s="170"/>
      <c r="D22" s="79" t="s">
        <v>6</v>
      </c>
      <c r="E22" s="89"/>
      <c r="F22" s="67"/>
      <c r="G22" s="172"/>
      <c r="H22" s="174"/>
      <c r="I22" s="176"/>
      <c r="J22" s="8" t="e">
        <f t="shared" si="3"/>
        <v>#DIV/0!</v>
      </c>
      <c r="K22" s="22">
        <v>65</v>
      </c>
      <c r="L22" s="49" t="e">
        <f t="shared" si="4"/>
        <v>#DIV/0!</v>
      </c>
      <c r="M22" s="7"/>
      <c r="N22" s="62" t="e">
        <f t="shared" si="5"/>
        <v>#DIV/0!</v>
      </c>
    </row>
    <row r="23" spans="1:14" ht="18" customHeight="1" thickBot="1" x14ac:dyDescent="0.3">
      <c r="A23" s="134" t="s">
        <v>63</v>
      </c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6"/>
    </row>
    <row r="24" spans="1:14" x14ac:dyDescent="0.25">
      <c r="A24" s="177" t="s">
        <v>18</v>
      </c>
      <c r="B24" s="178"/>
      <c r="C24" s="179" t="s">
        <v>21</v>
      </c>
      <c r="D24" s="80" t="s">
        <v>70</v>
      </c>
      <c r="E24" s="48"/>
      <c r="F24" s="68"/>
      <c r="G24" s="185" t="s">
        <v>31</v>
      </c>
      <c r="H24" s="173" t="s">
        <v>43</v>
      </c>
      <c r="I24" s="181" t="s">
        <v>16</v>
      </c>
      <c r="J24" s="1" t="e">
        <f t="shared" ref="J24:J29" si="6">F24/E24</f>
        <v>#DIV/0!</v>
      </c>
      <c r="K24" s="20">
        <v>11250</v>
      </c>
      <c r="L24" s="54" t="e">
        <f t="shared" ref="L24:L29" si="7">J24*K24</f>
        <v>#DIV/0!</v>
      </c>
      <c r="M24" s="10"/>
      <c r="N24" s="60" t="e">
        <f t="shared" ref="N24:N29" si="8">L24+(L24*M24)</f>
        <v>#DIV/0!</v>
      </c>
    </row>
    <row r="25" spans="1:14" ht="22.5" x14ac:dyDescent="0.25">
      <c r="A25" s="138"/>
      <c r="B25" s="139"/>
      <c r="C25" s="180"/>
      <c r="D25" s="82" t="s">
        <v>82</v>
      </c>
      <c r="E25" s="89"/>
      <c r="F25" s="67"/>
      <c r="G25" s="186"/>
      <c r="H25" s="174"/>
      <c r="I25" s="176"/>
      <c r="J25" s="8" t="e">
        <f t="shared" si="6"/>
        <v>#DIV/0!</v>
      </c>
      <c r="K25" s="22">
        <v>25500</v>
      </c>
      <c r="L25" s="49" t="e">
        <f t="shared" si="7"/>
        <v>#DIV/0!</v>
      </c>
      <c r="M25" s="7"/>
      <c r="N25" s="62" t="e">
        <f t="shared" si="8"/>
        <v>#DIV/0!</v>
      </c>
    </row>
    <row r="26" spans="1:14" x14ac:dyDescent="0.25">
      <c r="A26" s="177" t="s">
        <v>20</v>
      </c>
      <c r="B26" s="178"/>
      <c r="C26" s="179" t="s">
        <v>83</v>
      </c>
      <c r="D26" s="83" t="s">
        <v>70</v>
      </c>
      <c r="E26" s="48"/>
      <c r="F26" s="68"/>
      <c r="G26" s="175" t="s">
        <v>4</v>
      </c>
      <c r="H26" s="173" t="s">
        <v>43</v>
      </c>
      <c r="I26" s="175" t="s">
        <v>16</v>
      </c>
      <c r="J26" s="1" t="e">
        <f t="shared" si="6"/>
        <v>#DIV/0!</v>
      </c>
      <c r="K26" s="20">
        <v>8100</v>
      </c>
      <c r="L26" s="54" t="e">
        <f t="shared" si="7"/>
        <v>#DIV/0!</v>
      </c>
      <c r="M26" s="10"/>
      <c r="N26" s="60" t="e">
        <f t="shared" si="8"/>
        <v>#DIV/0!</v>
      </c>
    </row>
    <row r="27" spans="1:14" ht="22.5" x14ac:dyDescent="0.25">
      <c r="A27" s="138"/>
      <c r="B27" s="139"/>
      <c r="C27" s="180"/>
      <c r="D27" s="82" t="s">
        <v>82</v>
      </c>
      <c r="E27" s="89"/>
      <c r="F27" s="67"/>
      <c r="G27" s="176"/>
      <c r="H27" s="174"/>
      <c r="I27" s="176"/>
      <c r="J27" s="8" t="e">
        <f t="shared" si="6"/>
        <v>#DIV/0!</v>
      </c>
      <c r="K27" s="22">
        <v>17100</v>
      </c>
      <c r="L27" s="49" t="e">
        <f t="shared" si="7"/>
        <v>#DIV/0!</v>
      </c>
      <c r="M27" s="7"/>
      <c r="N27" s="62" t="e">
        <f t="shared" si="8"/>
        <v>#DIV/0!</v>
      </c>
    </row>
    <row r="28" spans="1:14" x14ac:dyDescent="0.25">
      <c r="A28" s="138" t="s">
        <v>22</v>
      </c>
      <c r="B28" s="139"/>
      <c r="C28" s="180" t="s">
        <v>26</v>
      </c>
      <c r="D28" s="83" t="s">
        <v>70</v>
      </c>
      <c r="E28" s="89"/>
      <c r="F28" s="67"/>
      <c r="G28" s="175" t="s">
        <v>31</v>
      </c>
      <c r="H28" s="173" t="s">
        <v>43</v>
      </c>
      <c r="I28" s="175" t="s">
        <v>16</v>
      </c>
      <c r="J28" s="8" t="e">
        <f t="shared" si="6"/>
        <v>#DIV/0!</v>
      </c>
      <c r="K28" s="20">
        <v>3300</v>
      </c>
      <c r="L28" s="49" t="e">
        <f t="shared" si="7"/>
        <v>#DIV/0!</v>
      </c>
      <c r="M28" s="7"/>
      <c r="N28" s="62" t="e">
        <f t="shared" si="8"/>
        <v>#DIV/0!</v>
      </c>
    </row>
    <row r="29" spans="1:14" ht="23.25" thickBot="1" x14ac:dyDescent="0.3">
      <c r="A29" s="138"/>
      <c r="B29" s="139"/>
      <c r="C29" s="180"/>
      <c r="D29" s="82" t="s">
        <v>82</v>
      </c>
      <c r="E29" s="89"/>
      <c r="F29" s="67"/>
      <c r="G29" s="176"/>
      <c r="H29" s="174"/>
      <c r="I29" s="176"/>
      <c r="J29" s="8" t="e">
        <f t="shared" si="6"/>
        <v>#DIV/0!</v>
      </c>
      <c r="K29" s="22">
        <v>7500</v>
      </c>
      <c r="L29" s="49" t="e">
        <f t="shared" si="7"/>
        <v>#DIV/0!</v>
      </c>
      <c r="M29" s="7"/>
      <c r="N29" s="62" t="e">
        <f t="shared" si="8"/>
        <v>#DIV/0!</v>
      </c>
    </row>
    <row r="30" spans="1:14" ht="18" customHeight="1" thickBot="1" x14ac:dyDescent="0.3">
      <c r="A30" s="134" t="s">
        <v>64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35"/>
      <c r="L30" s="135"/>
      <c r="M30" s="135"/>
      <c r="N30" s="136"/>
    </row>
    <row r="31" spans="1:14" x14ac:dyDescent="0.25">
      <c r="A31" s="191" t="s">
        <v>24</v>
      </c>
      <c r="B31" s="192"/>
      <c r="C31" s="193" t="s">
        <v>29</v>
      </c>
      <c r="D31" s="84" t="s">
        <v>3</v>
      </c>
      <c r="E31" s="90"/>
      <c r="F31" s="69"/>
      <c r="G31" s="195" t="s">
        <v>4</v>
      </c>
      <c r="H31" s="197"/>
      <c r="I31" s="184" t="s">
        <v>19</v>
      </c>
      <c r="J31" s="27" t="e">
        <f>F31/E31*H31</f>
        <v>#DIV/0!</v>
      </c>
      <c r="K31" s="25">
        <v>14800</v>
      </c>
      <c r="L31" s="56" t="e">
        <f t="shared" ref="L31:L38" si="9">J31*K31</f>
        <v>#DIV/0!</v>
      </c>
      <c r="M31" s="28"/>
      <c r="N31" s="63" t="e">
        <f t="shared" ref="N31:N38" si="10">L31+(L31*M31)</f>
        <v>#DIV/0!</v>
      </c>
    </row>
    <row r="32" spans="1:14" x14ac:dyDescent="0.25">
      <c r="A32" s="187"/>
      <c r="B32" s="189"/>
      <c r="C32" s="194"/>
      <c r="D32" s="81" t="s">
        <v>6</v>
      </c>
      <c r="E32" s="89"/>
      <c r="F32" s="67"/>
      <c r="G32" s="196"/>
      <c r="H32" s="142"/>
      <c r="I32" s="137"/>
      <c r="J32" s="1" t="e">
        <f>F32/E32*H32</f>
        <v>#DIV/0!</v>
      </c>
      <c r="K32" s="20">
        <v>62000</v>
      </c>
      <c r="L32" s="54" t="e">
        <f t="shared" si="9"/>
        <v>#DIV/0!</v>
      </c>
      <c r="M32" s="10"/>
      <c r="N32" s="60" t="e">
        <f t="shared" si="10"/>
        <v>#DIV/0!</v>
      </c>
    </row>
    <row r="33" spans="1:14" x14ac:dyDescent="0.25">
      <c r="A33" s="187" t="s">
        <v>25</v>
      </c>
      <c r="B33" s="189"/>
      <c r="C33" s="194" t="s">
        <v>80</v>
      </c>
      <c r="D33" s="81" t="s">
        <v>3</v>
      </c>
      <c r="E33" s="89"/>
      <c r="F33" s="67"/>
      <c r="G33" s="196" t="s">
        <v>4</v>
      </c>
      <c r="H33" s="142"/>
      <c r="I33" s="137" t="s">
        <v>19</v>
      </c>
      <c r="J33" s="49" t="e">
        <f>F33/E33*H33</f>
        <v>#DIV/0!</v>
      </c>
      <c r="K33" s="22">
        <v>3000</v>
      </c>
      <c r="L33" s="49" t="e">
        <f t="shared" si="9"/>
        <v>#DIV/0!</v>
      </c>
      <c r="M33" s="7"/>
      <c r="N33" s="62" t="e">
        <f t="shared" si="10"/>
        <v>#DIV/0!</v>
      </c>
    </row>
    <row r="34" spans="1:14" x14ac:dyDescent="0.25">
      <c r="A34" s="187"/>
      <c r="B34" s="189"/>
      <c r="C34" s="194"/>
      <c r="D34" s="81" t="s">
        <v>6</v>
      </c>
      <c r="E34" s="89"/>
      <c r="F34" s="67"/>
      <c r="G34" s="196"/>
      <c r="H34" s="142"/>
      <c r="I34" s="137"/>
      <c r="J34" s="8" t="e">
        <f>F34/E34*H33</f>
        <v>#DIV/0!</v>
      </c>
      <c r="K34" s="22">
        <v>56000</v>
      </c>
      <c r="L34" s="49" t="e">
        <f t="shared" si="9"/>
        <v>#DIV/0!</v>
      </c>
      <c r="M34" s="7"/>
      <c r="N34" s="62" t="e">
        <f t="shared" si="10"/>
        <v>#DIV/0!</v>
      </c>
    </row>
    <row r="35" spans="1:14" x14ac:dyDescent="0.25">
      <c r="A35" s="187" t="s">
        <v>27</v>
      </c>
      <c r="B35" s="189"/>
      <c r="C35" s="194" t="s">
        <v>35</v>
      </c>
      <c r="D35" s="79" t="s">
        <v>52</v>
      </c>
      <c r="E35" s="89"/>
      <c r="F35" s="6"/>
      <c r="G35" s="137" t="s">
        <v>9</v>
      </c>
      <c r="H35" s="142"/>
      <c r="I35" s="137" t="s">
        <v>5</v>
      </c>
      <c r="J35" s="49" t="e">
        <f>F35/E35*H35</f>
        <v>#DIV/0!</v>
      </c>
      <c r="K35" s="22">
        <v>23400</v>
      </c>
      <c r="L35" s="49" t="e">
        <f t="shared" si="9"/>
        <v>#DIV/0!</v>
      </c>
      <c r="M35" s="7"/>
      <c r="N35" s="62" t="e">
        <f t="shared" si="10"/>
        <v>#DIV/0!</v>
      </c>
    </row>
    <row r="36" spans="1:14" x14ac:dyDescent="0.25">
      <c r="A36" s="187"/>
      <c r="B36" s="189"/>
      <c r="C36" s="194"/>
      <c r="D36" s="79" t="s">
        <v>6</v>
      </c>
      <c r="E36" s="89"/>
      <c r="F36" s="6"/>
      <c r="G36" s="137"/>
      <c r="H36" s="142"/>
      <c r="I36" s="137"/>
      <c r="J36" s="8" t="e">
        <f>F36/E36*H35</f>
        <v>#DIV/0!</v>
      </c>
      <c r="K36" s="22">
        <v>7500</v>
      </c>
      <c r="L36" s="49" t="e">
        <f t="shared" si="9"/>
        <v>#DIV/0!</v>
      </c>
      <c r="M36" s="7"/>
      <c r="N36" s="62" t="e">
        <f t="shared" si="10"/>
        <v>#DIV/0!</v>
      </c>
    </row>
    <row r="37" spans="1:14" x14ac:dyDescent="0.25">
      <c r="A37" s="187" t="s">
        <v>28</v>
      </c>
      <c r="B37" s="189"/>
      <c r="C37" s="194" t="s">
        <v>35</v>
      </c>
      <c r="D37" s="81" t="s">
        <v>52</v>
      </c>
      <c r="E37" s="89"/>
      <c r="F37" s="6"/>
      <c r="G37" s="137" t="s">
        <v>9</v>
      </c>
      <c r="H37" s="142"/>
      <c r="I37" s="137" t="s">
        <v>19</v>
      </c>
      <c r="J37" s="49" t="e">
        <f>F37/E37*H37</f>
        <v>#DIV/0!</v>
      </c>
      <c r="K37" s="22">
        <v>18</v>
      </c>
      <c r="L37" s="49" t="e">
        <f t="shared" si="9"/>
        <v>#DIV/0!</v>
      </c>
      <c r="M37" s="7"/>
      <c r="N37" s="62" t="e">
        <f t="shared" si="10"/>
        <v>#DIV/0!</v>
      </c>
    </row>
    <row r="38" spans="1:14" ht="15.75" thickBot="1" x14ac:dyDescent="0.3">
      <c r="A38" s="188"/>
      <c r="B38" s="190"/>
      <c r="C38" s="236"/>
      <c r="D38" s="85" t="s">
        <v>6</v>
      </c>
      <c r="E38" s="91"/>
      <c r="F38" s="29"/>
      <c r="G38" s="211"/>
      <c r="H38" s="237"/>
      <c r="I38" s="211"/>
      <c r="J38" s="50" t="e">
        <f>F38/E38*H37</f>
        <v>#DIV/0!</v>
      </c>
      <c r="K38" s="30">
        <v>66</v>
      </c>
      <c r="L38" s="50" t="e">
        <f t="shared" si="9"/>
        <v>#DIV/0!</v>
      </c>
      <c r="M38" s="26"/>
      <c r="N38" s="64" t="e">
        <f t="shared" si="10"/>
        <v>#DIV/0!</v>
      </c>
    </row>
    <row r="39" spans="1:14" ht="18" customHeight="1" thickBot="1" x14ac:dyDescent="0.3">
      <c r="A39" s="229" t="s">
        <v>65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30"/>
    </row>
    <row r="40" spans="1:14" x14ac:dyDescent="0.25">
      <c r="A40" s="212" t="s">
        <v>30</v>
      </c>
      <c r="B40" s="199"/>
      <c r="C40" s="201" t="s">
        <v>49</v>
      </c>
      <c r="D40" s="84" t="s">
        <v>91</v>
      </c>
      <c r="E40" s="90"/>
      <c r="F40" s="11"/>
      <c r="G40" s="181" t="s">
        <v>23</v>
      </c>
      <c r="H40" s="203" t="s">
        <v>43</v>
      </c>
      <c r="I40" s="19" t="s">
        <v>39</v>
      </c>
      <c r="J40" s="27" t="e">
        <f t="shared" ref="J40:J47" si="11">F40/E40</f>
        <v>#DIV/0!</v>
      </c>
      <c r="K40" s="25">
        <v>50</v>
      </c>
      <c r="L40" s="56" t="e">
        <f t="shared" ref="L40:L45" si="12">J40*K40</f>
        <v>#DIV/0!</v>
      </c>
      <c r="M40" s="2"/>
      <c r="N40" s="63" t="e">
        <f t="shared" ref="N40:N50" si="13">L40+(L40*M40)</f>
        <v>#DIV/0!</v>
      </c>
    </row>
    <row r="41" spans="1:14" ht="15.75" thickBot="1" x14ac:dyDescent="0.3">
      <c r="A41" s="213"/>
      <c r="B41" s="200"/>
      <c r="C41" s="202"/>
      <c r="D41" s="81" t="s">
        <v>6</v>
      </c>
      <c r="E41" s="48"/>
      <c r="F41" s="12"/>
      <c r="G41" s="176"/>
      <c r="H41" s="173"/>
      <c r="I41" s="17" t="s">
        <v>40</v>
      </c>
      <c r="J41" s="8" t="e">
        <f t="shared" si="11"/>
        <v>#DIV/0!</v>
      </c>
      <c r="K41" s="22">
        <v>125</v>
      </c>
      <c r="L41" s="54" t="e">
        <f t="shared" si="12"/>
        <v>#DIV/0!</v>
      </c>
      <c r="M41" s="7"/>
      <c r="N41" s="62" t="e">
        <f t="shared" si="13"/>
        <v>#DIV/0!</v>
      </c>
    </row>
    <row r="42" spans="1:14" x14ac:dyDescent="0.25">
      <c r="A42" s="208" t="s">
        <v>32</v>
      </c>
      <c r="B42" s="209"/>
      <c r="C42" s="210" t="s">
        <v>42</v>
      </c>
      <c r="D42" s="84" t="s">
        <v>91</v>
      </c>
      <c r="E42" s="89"/>
      <c r="F42" s="6"/>
      <c r="G42" s="171" t="s">
        <v>37</v>
      </c>
      <c r="H42" s="220" t="s">
        <v>43</v>
      </c>
      <c r="I42" s="16" t="s">
        <v>39</v>
      </c>
      <c r="J42" s="8" t="e">
        <f t="shared" si="11"/>
        <v>#DIV/0!</v>
      </c>
      <c r="K42" s="22">
        <v>150</v>
      </c>
      <c r="L42" s="54" t="e">
        <f t="shared" si="12"/>
        <v>#DIV/0!</v>
      </c>
      <c r="M42" s="7"/>
      <c r="N42" s="62" t="e">
        <f t="shared" si="13"/>
        <v>#DIV/0!</v>
      </c>
    </row>
    <row r="43" spans="1:14" ht="15.75" thickBot="1" x14ac:dyDescent="0.3">
      <c r="A43" s="177"/>
      <c r="B43" s="200"/>
      <c r="C43" s="202"/>
      <c r="D43" s="81" t="s">
        <v>6</v>
      </c>
      <c r="E43" s="89"/>
      <c r="F43" s="6"/>
      <c r="G43" s="186"/>
      <c r="H43" s="173"/>
      <c r="I43" s="17" t="s">
        <v>40</v>
      </c>
      <c r="J43" s="8" t="e">
        <f t="shared" si="11"/>
        <v>#DIV/0!</v>
      </c>
      <c r="K43" s="22">
        <v>100</v>
      </c>
      <c r="L43" s="54" t="e">
        <f t="shared" si="12"/>
        <v>#DIV/0!</v>
      </c>
      <c r="M43" s="7"/>
      <c r="N43" s="62" t="e">
        <f t="shared" si="13"/>
        <v>#DIV/0!</v>
      </c>
    </row>
    <row r="44" spans="1:14" x14ac:dyDescent="0.25">
      <c r="A44" s="208" t="s">
        <v>33</v>
      </c>
      <c r="B44" s="209"/>
      <c r="C44" s="210" t="s">
        <v>21</v>
      </c>
      <c r="D44" s="84" t="s">
        <v>91</v>
      </c>
      <c r="E44" s="89"/>
      <c r="F44" s="6"/>
      <c r="G44" s="175" t="s">
        <v>31</v>
      </c>
      <c r="H44" s="220" t="s">
        <v>43</v>
      </c>
      <c r="I44" s="16" t="s">
        <v>39</v>
      </c>
      <c r="J44" s="8" t="e">
        <f t="shared" si="11"/>
        <v>#DIV/0!</v>
      </c>
      <c r="K44" s="21">
        <v>80</v>
      </c>
      <c r="L44" s="54" t="e">
        <f>J44*K44</f>
        <v>#DIV/0!</v>
      </c>
      <c r="M44" s="7"/>
      <c r="N44" s="61" t="e">
        <f t="shared" si="13"/>
        <v>#DIV/0!</v>
      </c>
    </row>
    <row r="45" spans="1:14" ht="15.75" thickBot="1" x14ac:dyDescent="0.3">
      <c r="A45" s="177"/>
      <c r="B45" s="200"/>
      <c r="C45" s="202"/>
      <c r="D45" s="81" t="s">
        <v>6</v>
      </c>
      <c r="E45" s="88"/>
      <c r="F45" s="13"/>
      <c r="G45" s="176"/>
      <c r="H45" s="173"/>
      <c r="I45" s="17" t="s">
        <v>40</v>
      </c>
      <c r="J45" s="8" t="e">
        <f t="shared" si="11"/>
        <v>#DIV/0!</v>
      </c>
      <c r="K45" s="21">
        <v>350</v>
      </c>
      <c r="L45" s="54" t="e">
        <f t="shared" si="12"/>
        <v>#DIV/0!</v>
      </c>
      <c r="M45" s="7"/>
      <c r="N45" s="61" t="e">
        <f t="shared" si="13"/>
        <v>#DIV/0!</v>
      </c>
    </row>
    <row r="46" spans="1:14" x14ac:dyDescent="0.25">
      <c r="A46" s="208" t="s">
        <v>34</v>
      </c>
      <c r="B46" s="232"/>
      <c r="C46" s="234" t="s">
        <v>50</v>
      </c>
      <c r="D46" s="84" t="s">
        <v>91</v>
      </c>
      <c r="E46" s="89"/>
      <c r="F46" s="45"/>
      <c r="G46" s="234" t="s">
        <v>23</v>
      </c>
      <c r="H46" s="220" t="s">
        <v>43</v>
      </c>
      <c r="I46" s="18" t="s">
        <v>39</v>
      </c>
      <c r="J46" s="8" t="e">
        <f t="shared" si="11"/>
        <v>#DIV/0!</v>
      </c>
      <c r="K46" s="21">
        <v>74</v>
      </c>
      <c r="L46" s="49" t="e">
        <f>J46*K46</f>
        <v>#DIV/0!</v>
      </c>
      <c r="M46" s="7"/>
      <c r="N46" s="61" t="e">
        <f t="shared" si="13"/>
        <v>#DIV/0!</v>
      </c>
    </row>
    <row r="47" spans="1:14" ht="15.75" thickBot="1" x14ac:dyDescent="0.3">
      <c r="A47" s="231"/>
      <c r="B47" s="233"/>
      <c r="C47" s="235"/>
      <c r="D47" s="117" t="s">
        <v>6</v>
      </c>
      <c r="E47" s="121"/>
      <c r="F47" s="122"/>
      <c r="G47" s="235"/>
      <c r="H47" s="204"/>
      <c r="I47" s="114" t="s">
        <v>40</v>
      </c>
      <c r="J47" s="4" t="e">
        <f t="shared" si="11"/>
        <v>#DIV/0!</v>
      </c>
      <c r="K47" s="21">
        <v>20</v>
      </c>
      <c r="L47" s="55" t="e">
        <f t="shared" ref="L47:L50" si="14">J47*K47</f>
        <v>#DIV/0!</v>
      </c>
      <c r="M47" s="5"/>
      <c r="N47" s="61" t="e">
        <f t="shared" si="13"/>
        <v>#DIV/0!</v>
      </c>
    </row>
    <row r="48" spans="1:14" ht="16.5" thickBot="1" x14ac:dyDescent="0.3">
      <c r="A48" s="205" t="s">
        <v>98</v>
      </c>
      <c r="B48" s="206"/>
      <c r="C48" s="206"/>
      <c r="D48" s="206"/>
      <c r="E48" s="206"/>
      <c r="F48" s="206"/>
      <c r="G48" s="206"/>
      <c r="H48" s="206"/>
      <c r="I48" s="206"/>
      <c r="J48" s="206"/>
      <c r="K48" s="206"/>
      <c r="L48" s="206"/>
      <c r="M48" s="206"/>
      <c r="N48" s="207"/>
    </row>
    <row r="49" spans="1:14" ht="16.5" thickBot="1" x14ac:dyDescent="0.3">
      <c r="A49" s="223" t="s">
        <v>36</v>
      </c>
      <c r="B49" s="221"/>
      <c r="C49" s="224" t="s">
        <v>94</v>
      </c>
      <c r="D49" s="118" t="s">
        <v>84</v>
      </c>
      <c r="E49" s="119"/>
      <c r="F49" s="119"/>
      <c r="G49" s="226" t="s">
        <v>96</v>
      </c>
      <c r="H49" s="227" t="s">
        <v>43</v>
      </c>
      <c r="I49" s="227" t="s">
        <v>43</v>
      </c>
      <c r="J49" s="1" t="e">
        <f t="shared" ref="J49" si="15">F49/E49</f>
        <v>#DIV/0!</v>
      </c>
      <c r="K49" s="116" t="s">
        <v>97</v>
      </c>
      <c r="L49" s="57" t="e">
        <f t="shared" si="14"/>
        <v>#DIV/0!</v>
      </c>
      <c r="M49" s="115"/>
      <c r="N49" s="61" t="e">
        <f t="shared" si="13"/>
        <v>#DIV/0!</v>
      </c>
    </row>
    <row r="50" spans="1:14" ht="15" customHeight="1" thickBot="1" x14ac:dyDescent="0.3">
      <c r="A50" s="223"/>
      <c r="B50" s="222"/>
      <c r="C50" s="225"/>
      <c r="D50" s="117" t="s">
        <v>95</v>
      </c>
      <c r="E50" s="121"/>
      <c r="F50" s="120"/>
      <c r="G50" s="226"/>
      <c r="H50" s="228"/>
      <c r="I50" s="228"/>
      <c r="J50" s="123" t="e">
        <f t="shared" ref="J50:J55" si="16">F50/E50</f>
        <v>#DIV/0!</v>
      </c>
      <c r="K50" s="124">
        <v>225</v>
      </c>
      <c r="L50" s="55" t="e">
        <f t="shared" si="14"/>
        <v>#DIV/0!</v>
      </c>
      <c r="M50" s="125"/>
      <c r="N50" s="61" t="e">
        <f t="shared" si="13"/>
        <v>#DIV/0!</v>
      </c>
    </row>
    <row r="51" spans="1:14" ht="16.5" customHeight="1" thickBot="1" x14ac:dyDescent="0.3">
      <c r="A51" s="229" t="s">
        <v>66</v>
      </c>
      <c r="B51" s="206"/>
      <c r="C51" s="206"/>
      <c r="D51" s="206"/>
      <c r="E51" s="206"/>
      <c r="F51" s="206"/>
      <c r="G51" s="206"/>
      <c r="H51" s="206"/>
      <c r="I51" s="206"/>
      <c r="J51" s="206"/>
      <c r="K51" s="206"/>
      <c r="L51" s="206"/>
      <c r="M51" s="206"/>
      <c r="N51" s="230"/>
    </row>
    <row r="52" spans="1:14" ht="22.5" customHeight="1" thickBot="1" x14ac:dyDescent="0.3">
      <c r="A52" s="147" t="s">
        <v>38</v>
      </c>
      <c r="B52" s="148"/>
      <c r="C52" s="198" t="s">
        <v>44</v>
      </c>
      <c r="D52" s="84" t="s">
        <v>45</v>
      </c>
      <c r="E52" s="92"/>
      <c r="F52" s="126"/>
      <c r="G52" s="181" t="s">
        <v>31</v>
      </c>
      <c r="H52" s="204" t="s">
        <v>43</v>
      </c>
      <c r="I52" s="217" t="s">
        <v>77</v>
      </c>
      <c r="J52" s="1" t="e">
        <f t="shared" si="16"/>
        <v>#DIV/0!</v>
      </c>
      <c r="K52" s="25">
        <v>80</v>
      </c>
      <c r="L52" s="54" t="e">
        <f t="shared" ref="L52:L55" si="17">J52*K52</f>
        <v>#DIV/0!</v>
      </c>
      <c r="M52" s="10"/>
      <c r="N52" s="60" t="e">
        <f t="shared" ref="N52:N55" si="18">L52+(L52*M52)</f>
        <v>#DIV/0!</v>
      </c>
    </row>
    <row r="53" spans="1:14" ht="22.5" customHeight="1" x14ac:dyDescent="0.25">
      <c r="A53" s="216"/>
      <c r="B53" s="200"/>
      <c r="C53" s="179"/>
      <c r="D53" s="86" t="s">
        <v>6</v>
      </c>
      <c r="E53" s="88"/>
      <c r="F53" s="14"/>
      <c r="G53" s="176"/>
      <c r="H53" s="173"/>
      <c r="I53" s="186"/>
      <c r="J53" s="8" t="e">
        <f t="shared" si="16"/>
        <v>#DIV/0!</v>
      </c>
      <c r="K53" s="20">
        <v>50</v>
      </c>
      <c r="L53" s="54" t="e">
        <f t="shared" si="17"/>
        <v>#DIV/0!</v>
      </c>
      <c r="M53" s="15"/>
      <c r="N53" s="60" t="e">
        <f t="shared" si="18"/>
        <v>#DIV/0!</v>
      </c>
    </row>
    <row r="54" spans="1:14" ht="22.5" customHeight="1" x14ac:dyDescent="0.25">
      <c r="A54" s="208" t="s">
        <v>92</v>
      </c>
      <c r="B54" s="218"/>
      <c r="C54" s="219" t="s">
        <v>46</v>
      </c>
      <c r="D54" s="81">
        <v>1</v>
      </c>
      <c r="E54" s="89"/>
      <c r="F54" s="3"/>
      <c r="G54" s="150" t="s">
        <v>31</v>
      </c>
      <c r="H54" s="220" t="s">
        <v>43</v>
      </c>
      <c r="I54" s="217" t="s">
        <v>76</v>
      </c>
      <c r="J54" s="8" t="e">
        <f t="shared" si="16"/>
        <v>#DIV/0!</v>
      </c>
      <c r="K54" s="22">
        <v>40</v>
      </c>
      <c r="L54" s="54" t="e">
        <f t="shared" si="17"/>
        <v>#DIV/0!</v>
      </c>
      <c r="M54" s="7"/>
      <c r="N54" s="62" t="e">
        <f t="shared" si="18"/>
        <v>#DIV/0!</v>
      </c>
    </row>
    <row r="55" spans="1:14" ht="22.5" customHeight="1" thickBot="1" x14ac:dyDescent="0.3">
      <c r="A55" s="177"/>
      <c r="B55" s="178"/>
      <c r="C55" s="179"/>
      <c r="D55" s="86" t="s">
        <v>6</v>
      </c>
      <c r="E55" s="88"/>
      <c r="F55" s="6"/>
      <c r="G55" s="176"/>
      <c r="H55" s="204"/>
      <c r="I55" s="186"/>
      <c r="J55" s="8" t="e">
        <f t="shared" si="16"/>
        <v>#DIV/0!</v>
      </c>
      <c r="K55" s="22">
        <v>250</v>
      </c>
      <c r="L55" s="54" t="e">
        <f t="shared" si="17"/>
        <v>#DIV/0!</v>
      </c>
      <c r="M55" s="7"/>
      <c r="N55" s="62" t="e">
        <f t="shared" si="18"/>
        <v>#DIV/0!</v>
      </c>
    </row>
    <row r="56" spans="1:14" ht="16.5" customHeight="1" thickBot="1" x14ac:dyDescent="0.3">
      <c r="A56" s="134" t="s">
        <v>67</v>
      </c>
      <c r="B56" s="135"/>
      <c r="C56" s="135"/>
      <c r="D56" s="135"/>
      <c r="E56" s="135"/>
      <c r="F56" s="135"/>
      <c r="G56" s="135"/>
      <c r="H56" s="135"/>
      <c r="I56" s="135"/>
      <c r="J56" s="135"/>
      <c r="K56" s="135"/>
      <c r="L56" s="135"/>
      <c r="M56" s="135"/>
      <c r="N56" s="136"/>
    </row>
    <row r="57" spans="1:14" ht="30" customHeight="1" thickBot="1" x14ac:dyDescent="0.3">
      <c r="A57" s="31" t="s">
        <v>41</v>
      </c>
      <c r="B57" s="77"/>
      <c r="C57" s="73" t="s">
        <v>74</v>
      </c>
      <c r="D57" s="87" t="s">
        <v>84</v>
      </c>
      <c r="E57" s="92"/>
      <c r="F57" s="32"/>
      <c r="G57" s="33" t="s">
        <v>4</v>
      </c>
      <c r="H57" s="70" t="s">
        <v>43</v>
      </c>
      <c r="I57" s="34" t="s">
        <v>47</v>
      </c>
      <c r="J57" s="51" t="e">
        <f t="shared" ref="J57" si="19">F57/E57</f>
        <v>#DIV/0!</v>
      </c>
      <c r="K57" s="35">
        <v>10</v>
      </c>
      <c r="L57" s="58" t="e">
        <f t="shared" ref="L57" si="20">J57*K57</f>
        <v>#DIV/0!</v>
      </c>
      <c r="M57" s="36"/>
      <c r="N57" s="65" t="e">
        <f t="shared" ref="N57" si="21">L57+(L57*M57)</f>
        <v>#DIV/0!</v>
      </c>
    </row>
    <row r="58" spans="1:14" ht="15.75" thickBot="1" x14ac:dyDescent="0.3">
      <c r="A58" s="214" t="s">
        <v>60</v>
      </c>
      <c r="B58" s="215"/>
      <c r="C58" s="74"/>
      <c r="D58" s="46"/>
      <c r="E58" s="93"/>
      <c r="F58" s="39" t="s">
        <v>48</v>
      </c>
      <c r="G58" s="40"/>
      <c r="H58" s="41"/>
      <c r="I58" s="40"/>
      <c r="J58" s="52"/>
      <c r="K58" s="42"/>
      <c r="L58" s="59" t="e">
        <f>SUM(L12:L57)</f>
        <v>#DIV/0!</v>
      </c>
      <c r="M58" s="43"/>
      <c r="N58" s="66" t="e">
        <f>SUM(N12:N57)</f>
        <v>#DIV/0!</v>
      </c>
    </row>
    <row r="59" spans="1:14" ht="15.75" thickBot="1" x14ac:dyDescent="0.3">
      <c r="A59" s="111" t="s">
        <v>87</v>
      </c>
      <c r="B59" s="110"/>
      <c r="C59" s="100"/>
      <c r="D59" s="101"/>
      <c r="E59" s="102"/>
      <c r="F59" s="103"/>
      <c r="G59" s="104"/>
      <c r="H59" s="105"/>
      <c r="I59" s="104"/>
      <c r="J59" s="106"/>
      <c r="K59" s="107"/>
      <c r="L59" s="108"/>
      <c r="M59" s="43"/>
      <c r="N59" s="109"/>
    </row>
    <row r="60" spans="1:14" ht="15.75" thickBot="1" x14ac:dyDescent="0.3">
      <c r="A60" s="127" t="s">
        <v>88</v>
      </c>
      <c r="B60" s="128"/>
      <c r="C60" s="128"/>
      <c r="D60" s="128"/>
      <c r="E60" s="128"/>
      <c r="F60" s="128"/>
      <c r="G60" s="128"/>
      <c r="H60" s="128"/>
      <c r="I60" s="128"/>
      <c r="J60" s="128"/>
      <c r="K60" s="128"/>
      <c r="L60" s="128"/>
      <c r="M60" s="128"/>
      <c r="N60" s="129"/>
    </row>
  </sheetData>
  <mergeCells count="141">
    <mergeCell ref="I35:I36"/>
    <mergeCell ref="A33:A34"/>
    <mergeCell ref="B33:B34"/>
    <mergeCell ref="C33:C34"/>
    <mergeCell ref="G33:G34"/>
    <mergeCell ref="H33:H34"/>
    <mergeCell ref="I33:I34"/>
    <mergeCell ref="C37:C38"/>
    <mergeCell ref="G37:G38"/>
    <mergeCell ref="H37:H38"/>
    <mergeCell ref="I37:I38"/>
    <mergeCell ref="A40:A41"/>
    <mergeCell ref="A58:B58"/>
    <mergeCell ref="A56:N56"/>
    <mergeCell ref="A52:A53"/>
    <mergeCell ref="I52:I53"/>
    <mergeCell ref="A54:A55"/>
    <mergeCell ref="B54:B55"/>
    <mergeCell ref="C54:C55"/>
    <mergeCell ref="G54:G55"/>
    <mergeCell ref="H54:H55"/>
    <mergeCell ref="I54:I55"/>
    <mergeCell ref="B49:B50"/>
    <mergeCell ref="A49:A50"/>
    <mergeCell ref="C49:C50"/>
    <mergeCell ref="G49:G50"/>
    <mergeCell ref="H49:H50"/>
    <mergeCell ref="I49:I50"/>
    <mergeCell ref="G42:G43"/>
    <mergeCell ref="G44:G45"/>
    <mergeCell ref="H44:H45"/>
    <mergeCell ref="H42:H43"/>
    <mergeCell ref="B52:B53"/>
    <mergeCell ref="A39:N39"/>
    <mergeCell ref="C52:C53"/>
    <mergeCell ref="G52:G53"/>
    <mergeCell ref="B40:B41"/>
    <mergeCell ref="C40:C41"/>
    <mergeCell ref="G40:G41"/>
    <mergeCell ref="H40:H41"/>
    <mergeCell ref="H52:H53"/>
    <mergeCell ref="A48:N48"/>
    <mergeCell ref="A44:A45"/>
    <mergeCell ref="B44:B45"/>
    <mergeCell ref="C44:C45"/>
    <mergeCell ref="A51:N51"/>
    <mergeCell ref="A46:A47"/>
    <mergeCell ref="B46:B47"/>
    <mergeCell ref="C46:C47"/>
    <mergeCell ref="G46:G47"/>
    <mergeCell ref="H46:H47"/>
    <mergeCell ref="A42:A43"/>
    <mergeCell ref="B42:B43"/>
    <mergeCell ref="C42:C43"/>
    <mergeCell ref="A37:A38"/>
    <mergeCell ref="B37:B38"/>
    <mergeCell ref="A31:A32"/>
    <mergeCell ref="B31:B32"/>
    <mergeCell ref="C31:C32"/>
    <mergeCell ref="G31:G32"/>
    <mergeCell ref="H31:H32"/>
    <mergeCell ref="A35:A36"/>
    <mergeCell ref="B35:B36"/>
    <mergeCell ref="C35:C36"/>
    <mergeCell ref="G35:G36"/>
    <mergeCell ref="H35:H36"/>
    <mergeCell ref="I31:I32"/>
    <mergeCell ref="A28:A29"/>
    <mergeCell ref="B28:B29"/>
    <mergeCell ref="C28:C29"/>
    <mergeCell ref="G28:G29"/>
    <mergeCell ref="H28:H29"/>
    <mergeCell ref="I28:I29"/>
    <mergeCell ref="G17:G18"/>
    <mergeCell ref="H17:H18"/>
    <mergeCell ref="I17:I18"/>
    <mergeCell ref="A26:A27"/>
    <mergeCell ref="B26:B27"/>
    <mergeCell ref="C26:C27"/>
    <mergeCell ref="G26:G27"/>
    <mergeCell ref="H26:H27"/>
    <mergeCell ref="I26:I27"/>
    <mergeCell ref="A24:A25"/>
    <mergeCell ref="B24:B25"/>
    <mergeCell ref="C24:C25"/>
    <mergeCell ref="G24:G25"/>
    <mergeCell ref="H24:H25"/>
    <mergeCell ref="I24:I25"/>
    <mergeCell ref="A23:N23"/>
    <mergeCell ref="A30:N30"/>
    <mergeCell ref="I21:I22"/>
    <mergeCell ref="A15:A16"/>
    <mergeCell ref="B15:B16"/>
    <mergeCell ref="C15:C16"/>
    <mergeCell ref="G15:G16"/>
    <mergeCell ref="H15:H16"/>
    <mergeCell ref="I15:I16"/>
    <mergeCell ref="A19:A20"/>
    <mergeCell ref="B19:B20"/>
    <mergeCell ref="C19:C20"/>
    <mergeCell ref="G19:G20"/>
    <mergeCell ref="H19:H20"/>
    <mergeCell ref="I19:I20"/>
    <mergeCell ref="A17:A18"/>
    <mergeCell ref="B17:B18"/>
    <mergeCell ref="C17:C18"/>
    <mergeCell ref="A4:A5"/>
    <mergeCell ref="B4:B5"/>
    <mergeCell ref="C4:C5"/>
    <mergeCell ref="D4:D5"/>
    <mergeCell ref="A21:A22"/>
    <mergeCell ref="B21:B22"/>
    <mergeCell ref="C21:C22"/>
    <mergeCell ref="G21:G22"/>
    <mergeCell ref="H21:H22"/>
    <mergeCell ref="A12:N12"/>
    <mergeCell ref="A14:N14"/>
    <mergeCell ref="A60:N60"/>
    <mergeCell ref="E4:E5"/>
    <mergeCell ref="F4:F5"/>
    <mergeCell ref="A6:N6"/>
    <mergeCell ref="I9:I10"/>
    <mergeCell ref="A9:A10"/>
    <mergeCell ref="B9:B10"/>
    <mergeCell ref="C9:C10"/>
    <mergeCell ref="G9:G10"/>
    <mergeCell ref="H9:H10"/>
    <mergeCell ref="M4:M5"/>
    <mergeCell ref="N4:N5"/>
    <mergeCell ref="A7:A8"/>
    <mergeCell ref="B7:B8"/>
    <mergeCell ref="C7:C8"/>
    <mergeCell ref="G7:G8"/>
    <mergeCell ref="H7:H8"/>
    <mergeCell ref="I7:I8"/>
    <mergeCell ref="G4:G5"/>
    <mergeCell ref="H4:H5"/>
    <mergeCell ref="I4:I5"/>
    <mergeCell ref="J4:J5"/>
    <mergeCell ref="K4:K5"/>
    <mergeCell ref="L4:L5"/>
  </mergeCells>
  <pageMargins left="0.70866141732283472" right="0.70866141732283472" top="0.78740157480314965" bottom="0.78740157480314965" header="0.31496062992125984" footer="0.31496062992125984"/>
  <pageSetup paperSize="9" scale="60" pageOrder="overThenDown" orientation="landscape" verticalDpi="0" r:id="rId1"/>
  <ignoredErrors>
    <ignoredError sqref="N9" evalError="1"/>
    <ignoredError sqref="A11 D4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Hygiena</dc:creator>
  <cp:lastModifiedBy>Otrubová Roxana</cp:lastModifiedBy>
  <cp:lastPrinted>2023-08-04T09:21:01Z</cp:lastPrinted>
  <dcterms:created xsi:type="dcterms:W3CDTF">2021-10-26T12:21:19Z</dcterms:created>
  <dcterms:modified xsi:type="dcterms:W3CDTF">2023-08-04T09:21:07Z</dcterms:modified>
</cp:coreProperties>
</file>